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ProgramAdmin\History - Scholarships and Grants\End of Year Reports\"/>
    </mc:Choice>
  </mc:AlternateContent>
  <xr:revisionPtr revIDLastSave="0" documentId="13_ncr:1_{2F6017EC-FBC3-4234-AA2D-D35019DF430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2024-25" sheetId="12" r:id="rId1"/>
    <sheet name="2023-24" sheetId="11" r:id="rId2"/>
    <sheet name="2022-23" sheetId="7" r:id="rId3"/>
    <sheet name="2021-22" sheetId="10" r:id="rId4"/>
    <sheet name="2020-21" sheetId="8" r:id="rId5"/>
    <sheet name="2019-20" sheetId="1" r:id="rId6"/>
    <sheet name="2018-19" sheetId="2" r:id="rId7"/>
    <sheet name="2017-18" sheetId="3" r:id="rId8"/>
    <sheet name="2016-17" sheetId="4" r:id="rId9"/>
    <sheet name="2015-16" sheetId="5" r:id="rId10"/>
    <sheet name="2014-15" sheetId="6" r:id="rId11"/>
  </sheets>
  <calcPr calcId="191029"/>
</workbook>
</file>

<file path=xl/calcChain.xml><?xml version="1.0" encoding="utf-8"?>
<calcChain xmlns="http://schemas.openxmlformats.org/spreadsheetml/2006/main">
  <c r="W80" i="12" l="1"/>
  <c r="V78" i="12"/>
  <c r="W78" i="12"/>
  <c r="W77" i="12"/>
  <c r="V7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V58" i="12"/>
  <c r="V59" i="12"/>
  <c r="V60" i="12"/>
  <c r="V61" i="12"/>
  <c r="V62" i="12"/>
  <c r="V63" i="12"/>
  <c r="V64" i="12"/>
  <c r="V65" i="12"/>
  <c r="V66" i="12"/>
  <c r="V67" i="12"/>
  <c r="V68" i="12"/>
  <c r="V69" i="12"/>
  <c r="V70" i="12"/>
  <c r="V71" i="12"/>
  <c r="V72" i="12"/>
  <c r="W57" i="12"/>
  <c r="V57" i="12"/>
  <c r="V52" i="12"/>
  <c r="W52" i="12"/>
  <c r="W51" i="12"/>
  <c r="V51" i="12"/>
  <c r="W47" i="12"/>
  <c r="V47" i="12"/>
  <c r="V21" i="12"/>
  <c r="W21" i="12"/>
  <c r="V22" i="12"/>
  <c r="W22" i="12"/>
  <c r="V23" i="12"/>
  <c r="W23" i="12"/>
  <c r="V24" i="12"/>
  <c r="W24" i="12"/>
  <c r="V25" i="12"/>
  <c r="W25" i="12"/>
  <c r="V26" i="12"/>
  <c r="W26" i="12"/>
  <c r="V27" i="12"/>
  <c r="W27" i="12"/>
  <c r="V28" i="12"/>
  <c r="W28" i="12"/>
  <c r="V29" i="12"/>
  <c r="W29" i="12"/>
  <c r="V30" i="12"/>
  <c r="W30" i="12"/>
  <c r="V31" i="12"/>
  <c r="W31" i="12"/>
  <c r="V32" i="12"/>
  <c r="W32" i="12"/>
  <c r="V33" i="12"/>
  <c r="W33" i="12"/>
  <c r="V34" i="12"/>
  <c r="W34" i="12"/>
  <c r="V35" i="12"/>
  <c r="W35" i="12"/>
  <c r="V36" i="12"/>
  <c r="W36" i="12"/>
  <c r="V37" i="12"/>
  <c r="W37" i="12"/>
  <c r="V38" i="12"/>
  <c r="W38" i="12"/>
  <c r="V39" i="12"/>
  <c r="W39" i="12"/>
  <c r="V40" i="12"/>
  <c r="W40" i="12"/>
  <c r="V41" i="12"/>
  <c r="W41" i="12"/>
  <c r="V42" i="12"/>
  <c r="W42" i="12"/>
  <c r="V43" i="12"/>
  <c r="W43" i="12"/>
  <c r="V44" i="12"/>
  <c r="W44" i="12"/>
  <c r="V45" i="12"/>
  <c r="W45" i="12"/>
  <c r="V46" i="12"/>
  <c r="W46" i="12"/>
  <c r="W20" i="12"/>
  <c r="V20" i="12"/>
  <c r="W14" i="12"/>
  <c r="W15" i="12"/>
  <c r="W13" i="12"/>
  <c r="V14" i="12"/>
  <c r="V15" i="12"/>
  <c r="V13" i="12"/>
  <c r="D92" i="12"/>
  <c r="B48" i="12"/>
  <c r="D91" i="12"/>
  <c r="D90" i="12"/>
  <c r="D89" i="12"/>
  <c r="D88" i="12"/>
  <c r="D87" i="12"/>
  <c r="D86" i="12"/>
  <c r="U80" i="12"/>
  <c r="T80" i="12"/>
  <c r="S80" i="12"/>
  <c r="R80" i="12"/>
  <c r="Q80" i="12"/>
  <c r="P80" i="12"/>
  <c r="O80" i="12"/>
  <c r="N80" i="12"/>
  <c r="M80" i="12"/>
  <c r="L80" i="12"/>
  <c r="V80" i="12" s="1"/>
  <c r="K80" i="12"/>
  <c r="J80" i="12"/>
  <c r="I80" i="12"/>
  <c r="H80" i="12"/>
  <c r="G80" i="12"/>
  <c r="F80" i="12"/>
  <c r="E80" i="12"/>
  <c r="D80" i="12"/>
  <c r="C80" i="12"/>
  <c r="B80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54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V74" i="12" l="1"/>
  <c r="W74" i="12"/>
  <c r="V48" i="12"/>
  <c r="W48" i="12"/>
  <c r="V17" i="12"/>
  <c r="W17" i="12"/>
  <c r="B82" i="12"/>
  <c r="T54" i="12"/>
  <c r="H54" i="12"/>
  <c r="I54" i="12"/>
  <c r="U54" i="12"/>
  <c r="U82" i="12" s="1"/>
  <c r="N54" i="12"/>
  <c r="N82" i="12" s="1"/>
  <c r="L54" i="12"/>
  <c r="L82" i="12" s="1"/>
  <c r="M54" i="12"/>
  <c r="M82" i="12" s="1"/>
  <c r="F54" i="12"/>
  <c r="F82" i="12" s="1"/>
  <c r="R54" i="12"/>
  <c r="R82" i="12" s="1"/>
  <c r="J54" i="12"/>
  <c r="J82" i="12" s="1"/>
  <c r="G54" i="12"/>
  <c r="G82" i="12" s="1"/>
  <c r="S54" i="12"/>
  <c r="S82" i="12" s="1"/>
  <c r="K54" i="12"/>
  <c r="K82" i="12" s="1"/>
  <c r="C54" i="12"/>
  <c r="C82" i="12" s="1"/>
  <c r="C83" i="12" s="1"/>
  <c r="O54" i="12"/>
  <c r="O82" i="12" s="1"/>
  <c r="I82" i="12"/>
  <c r="P54" i="12"/>
  <c r="P82" i="12" s="1"/>
  <c r="E54" i="12"/>
  <c r="E82" i="12" s="1"/>
  <c r="Q54" i="12"/>
  <c r="Q82" i="12" s="1"/>
  <c r="T82" i="12"/>
  <c r="D54" i="12"/>
  <c r="D82" i="12" s="1"/>
  <c r="Y80" i="11"/>
  <c r="X80" i="11"/>
  <c r="Y79" i="11"/>
  <c r="X79" i="11"/>
  <c r="Y60" i="11"/>
  <c r="Y61" i="11"/>
  <c r="Y62" i="11"/>
  <c r="Y63" i="11"/>
  <c r="Y64" i="11"/>
  <c r="Y65" i="11"/>
  <c r="Y66" i="11"/>
  <c r="Y67" i="11"/>
  <c r="Y68" i="11"/>
  <c r="Y69" i="11"/>
  <c r="Y70" i="11"/>
  <c r="Y71" i="11"/>
  <c r="Y72" i="11"/>
  <c r="Y73" i="11"/>
  <c r="Y74" i="11"/>
  <c r="X60" i="11"/>
  <c r="X61" i="11"/>
  <c r="X62" i="11"/>
  <c r="X63" i="11"/>
  <c r="X64" i="11"/>
  <c r="X65" i="11"/>
  <c r="X66" i="11"/>
  <c r="X67" i="11"/>
  <c r="X68" i="11"/>
  <c r="X69" i="11"/>
  <c r="X70" i="11"/>
  <c r="X71" i="11"/>
  <c r="X72" i="11"/>
  <c r="X73" i="11"/>
  <c r="X74" i="11"/>
  <c r="Y59" i="11"/>
  <c r="X59" i="11"/>
  <c r="Y53" i="11"/>
  <c r="X53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20" i="11"/>
  <c r="Y14" i="11"/>
  <c r="Y15" i="11"/>
  <c r="Y13" i="11"/>
  <c r="X15" i="11"/>
  <c r="X14" i="11"/>
  <c r="X13" i="11"/>
  <c r="K50" i="11"/>
  <c r="W54" i="12" l="1"/>
  <c r="V54" i="12"/>
  <c r="W82" i="12"/>
  <c r="H82" i="12"/>
  <c r="V82" i="12" s="1"/>
  <c r="G83" i="12"/>
  <c r="M83" i="12"/>
  <c r="S83" i="12"/>
  <c r="K83" i="12"/>
  <c r="E83" i="12"/>
  <c r="O83" i="12"/>
  <c r="Q83" i="12"/>
  <c r="U83" i="12"/>
  <c r="W82" i="11"/>
  <c r="V82" i="11"/>
  <c r="W76" i="11"/>
  <c r="V76" i="11"/>
  <c r="W54" i="11"/>
  <c r="V54" i="11"/>
  <c r="W50" i="11"/>
  <c r="V50" i="11"/>
  <c r="W17" i="11"/>
  <c r="V17" i="11"/>
  <c r="D93" i="11"/>
  <c r="D92" i="11"/>
  <c r="D91" i="11"/>
  <c r="D90" i="11"/>
  <c r="D89" i="11"/>
  <c r="D88" i="11"/>
  <c r="U82" i="11"/>
  <c r="T82" i="11"/>
  <c r="S82" i="11"/>
  <c r="R82" i="11"/>
  <c r="Q82" i="11"/>
  <c r="P82" i="11"/>
  <c r="O82" i="11"/>
  <c r="N82" i="11"/>
  <c r="M82" i="11"/>
  <c r="L82" i="11"/>
  <c r="K82" i="11"/>
  <c r="J82" i="11"/>
  <c r="I82" i="11"/>
  <c r="H82" i="11"/>
  <c r="G82" i="11"/>
  <c r="F82" i="11"/>
  <c r="E82" i="11"/>
  <c r="D82" i="11"/>
  <c r="C82" i="11"/>
  <c r="B82" i="11"/>
  <c r="U76" i="11"/>
  <c r="T76" i="11"/>
  <c r="S76" i="11"/>
  <c r="R76" i="11"/>
  <c r="Q76" i="11"/>
  <c r="P76" i="11"/>
  <c r="O76" i="11"/>
  <c r="N76" i="11"/>
  <c r="M76" i="11"/>
  <c r="L76" i="11"/>
  <c r="K76" i="11"/>
  <c r="J76" i="11"/>
  <c r="I76" i="11"/>
  <c r="H76" i="11"/>
  <c r="G76" i="11"/>
  <c r="F76" i="11"/>
  <c r="E76" i="11"/>
  <c r="D76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B54" i="11"/>
  <c r="U50" i="11"/>
  <c r="T50" i="11"/>
  <c r="S50" i="11"/>
  <c r="R50" i="11"/>
  <c r="Q50" i="11"/>
  <c r="Q56" i="11" s="1"/>
  <c r="P50" i="11"/>
  <c r="O50" i="11"/>
  <c r="N50" i="11"/>
  <c r="M50" i="11"/>
  <c r="L50" i="11"/>
  <c r="J50" i="11"/>
  <c r="I50" i="11"/>
  <c r="H50" i="11"/>
  <c r="G50" i="11"/>
  <c r="F50" i="11"/>
  <c r="E50" i="11"/>
  <c r="D50" i="11"/>
  <c r="C50" i="11"/>
  <c r="B50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I83" i="12" l="1"/>
  <c r="I56" i="11"/>
  <c r="X76" i="11"/>
  <c r="X54" i="11"/>
  <c r="Y76" i="11"/>
  <c r="Y54" i="11"/>
  <c r="X82" i="11"/>
  <c r="M56" i="11"/>
  <c r="M84" i="11" s="1"/>
  <c r="Y82" i="11"/>
  <c r="E56" i="11"/>
  <c r="E84" i="11" s="1"/>
  <c r="X17" i="11"/>
  <c r="Y17" i="11"/>
  <c r="U56" i="11"/>
  <c r="U84" i="11" s="1"/>
  <c r="L56" i="11"/>
  <c r="L84" i="11" s="1"/>
  <c r="D56" i="11"/>
  <c r="D84" i="11" s="1"/>
  <c r="E85" i="11" s="1"/>
  <c r="T56" i="11"/>
  <c r="T84" i="11" s="1"/>
  <c r="B56" i="11"/>
  <c r="B84" i="11" s="1"/>
  <c r="J56" i="11"/>
  <c r="J84" i="11" s="1"/>
  <c r="R56" i="11"/>
  <c r="R84" i="11" s="1"/>
  <c r="I84" i="11"/>
  <c r="Q84" i="11"/>
  <c r="C56" i="11"/>
  <c r="C84" i="11" s="1"/>
  <c r="K56" i="11"/>
  <c r="K84" i="11" s="1"/>
  <c r="S56" i="11"/>
  <c r="S84" i="11" s="1"/>
  <c r="F56" i="11"/>
  <c r="F84" i="11" s="1"/>
  <c r="N56" i="11"/>
  <c r="N84" i="11" s="1"/>
  <c r="G56" i="11"/>
  <c r="G84" i="11" s="1"/>
  <c r="O56" i="11"/>
  <c r="H56" i="11"/>
  <c r="H84" i="11" s="1"/>
  <c r="P56" i="11"/>
  <c r="P84" i="11" s="1"/>
  <c r="V56" i="11"/>
  <c r="W56" i="11"/>
  <c r="X50" i="11"/>
  <c r="Y50" i="11"/>
  <c r="T84" i="7"/>
  <c r="W84" i="11" l="1"/>
  <c r="Y56" i="11"/>
  <c r="V84" i="11"/>
  <c r="X84" i="11" s="1"/>
  <c r="X56" i="11"/>
  <c r="U85" i="11"/>
  <c r="M85" i="11"/>
  <c r="G85" i="11"/>
  <c r="S85" i="11"/>
  <c r="I85" i="11"/>
  <c r="Q85" i="11"/>
  <c r="K85" i="11"/>
  <c r="O84" i="11"/>
  <c r="W85" i="11"/>
  <c r="C85" i="11"/>
  <c r="D92" i="7"/>
  <c r="Y84" i="11" l="1"/>
  <c r="O85" i="11"/>
  <c r="D96" i="10"/>
  <c r="D94" i="10"/>
  <c r="D93" i="10"/>
  <c r="D92" i="10"/>
  <c r="U86" i="10"/>
  <c r="T86" i="10"/>
  <c r="S86" i="10"/>
  <c r="R86" i="10"/>
  <c r="Q86" i="10"/>
  <c r="P86" i="10"/>
  <c r="O86" i="10"/>
  <c r="N86" i="10"/>
  <c r="M86" i="10"/>
  <c r="L86" i="10"/>
  <c r="K86" i="10"/>
  <c r="J86" i="10"/>
  <c r="I86" i="10"/>
  <c r="H86" i="10"/>
  <c r="G86" i="10"/>
  <c r="F86" i="10"/>
  <c r="E86" i="10"/>
  <c r="D86" i="10"/>
  <c r="C86" i="10"/>
  <c r="B86" i="10"/>
  <c r="W84" i="10"/>
  <c r="V84" i="10"/>
  <c r="W83" i="10"/>
  <c r="V83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W78" i="10"/>
  <c r="V78" i="10"/>
  <c r="W77" i="10"/>
  <c r="V77" i="10"/>
  <c r="W76" i="10"/>
  <c r="V76" i="10"/>
  <c r="W75" i="10"/>
  <c r="V75" i="10"/>
  <c r="W74" i="10"/>
  <c r="V74" i="10"/>
  <c r="W73" i="10"/>
  <c r="V73" i="10"/>
  <c r="W72" i="10"/>
  <c r="V72" i="10"/>
  <c r="W71" i="10"/>
  <c r="V71" i="10"/>
  <c r="W70" i="10"/>
  <c r="V70" i="10"/>
  <c r="W69" i="10"/>
  <c r="V69" i="10"/>
  <c r="W68" i="10"/>
  <c r="V68" i="10"/>
  <c r="W67" i="10"/>
  <c r="V67" i="10"/>
  <c r="W66" i="10"/>
  <c r="V66" i="10"/>
  <c r="W65" i="10"/>
  <c r="V65" i="10"/>
  <c r="W64" i="10"/>
  <c r="V64" i="10"/>
  <c r="W63" i="10"/>
  <c r="V63" i="10"/>
  <c r="W62" i="10"/>
  <c r="V62" i="10"/>
  <c r="W61" i="10"/>
  <c r="V61" i="10"/>
  <c r="W60" i="10"/>
  <c r="V60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B55" i="10"/>
  <c r="W54" i="10"/>
  <c r="V54" i="10"/>
  <c r="U51" i="10"/>
  <c r="T51" i="10"/>
  <c r="S51" i="10"/>
  <c r="R51" i="10"/>
  <c r="Q51" i="10"/>
  <c r="P51" i="10"/>
  <c r="P57" i="10" s="1"/>
  <c r="O51" i="10"/>
  <c r="N51" i="10"/>
  <c r="N57" i="10" s="1"/>
  <c r="M51" i="10"/>
  <c r="M57" i="10" s="1"/>
  <c r="L51" i="10"/>
  <c r="L57" i="10" s="1"/>
  <c r="K51" i="10"/>
  <c r="K57" i="10" s="1"/>
  <c r="J51" i="10"/>
  <c r="J57" i="10" s="1"/>
  <c r="I51" i="10"/>
  <c r="I57" i="10" s="1"/>
  <c r="H51" i="10"/>
  <c r="H57" i="10" s="1"/>
  <c r="G51" i="10"/>
  <c r="F51" i="10"/>
  <c r="E51" i="10"/>
  <c r="D51" i="10"/>
  <c r="C51" i="10"/>
  <c r="B51" i="10"/>
  <c r="W50" i="10"/>
  <c r="V50" i="10"/>
  <c r="W49" i="10"/>
  <c r="V49" i="10"/>
  <c r="W48" i="10"/>
  <c r="V48" i="10"/>
  <c r="W47" i="10"/>
  <c r="V47" i="10"/>
  <c r="W46" i="10"/>
  <c r="V46" i="10"/>
  <c r="W45" i="10"/>
  <c r="V45" i="10"/>
  <c r="W44" i="10"/>
  <c r="V44" i="10"/>
  <c r="W43" i="10"/>
  <c r="V43" i="10"/>
  <c r="W42" i="10"/>
  <c r="V42" i="10"/>
  <c r="W41" i="10"/>
  <c r="V41" i="10"/>
  <c r="W40" i="10"/>
  <c r="V40" i="10"/>
  <c r="W39" i="10"/>
  <c r="V39" i="10"/>
  <c r="W38" i="10"/>
  <c r="V38" i="10"/>
  <c r="W37" i="10"/>
  <c r="V37" i="10"/>
  <c r="W36" i="10"/>
  <c r="V36" i="10"/>
  <c r="W35" i="10"/>
  <c r="V35" i="10"/>
  <c r="W34" i="10"/>
  <c r="V34" i="10"/>
  <c r="W33" i="10"/>
  <c r="V33" i="10"/>
  <c r="W32" i="10"/>
  <c r="V32" i="10"/>
  <c r="W31" i="10"/>
  <c r="V31" i="10"/>
  <c r="W30" i="10"/>
  <c r="V30" i="10"/>
  <c r="W29" i="10"/>
  <c r="V29" i="10"/>
  <c r="W28" i="10"/>
  <c r="V28" i="10"/>
  <c r="W27" i="10"/>
  <c r="V27" i="10"/>
  <c r="W26" i="10"/>
  <c r="V26" i="10"/>
  <c r="W25" i="10"/>
  <c r="V25" i="10"/>
  <c r="W24" i="10"/>
  <c r="V24" i="10"/>
  <c r="W23" i="10"/>
  <c r="V23" i="10"/>
  <c r="W22" i="10"/>
  <c r="V22" i="10"/>
  <c r="W21" i="10"/>
  <c r="V21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W16" i="10"/>
  <c r="V16" i="10"/>
  <c r="W15" i="10"/>
  <c r="V15" i="10"/>
  <c r="W14" i="10"/>
  <c r="V14" i="10"/>
  <c r="V18" i="10" l="1"/>
  <c r="O57" i="10"/>
  <c r="B57" i="10"/>
  <c r="E57" i="10"/>
  <c r="E88" i="10" s="1"/>
  <c r="T57" i="10"/>
  <c r="Q57" i="10"/>
  <c r="F57" i="10"/>
  <c r="F88" i="10" s="1"/>
  <c r="G57" i="10"/>
  <c r="G88" i="10" s="1"/>
  <c r="U57" i="10"/>
  <c r="T88" i="10"/>
  <c r="R57" i="10"/>
  <c r="B88" i="10"/>
  <c r="C57" i="10"/>
  <c r="C88" i="10" s="1"/>
  <c r="D57" i="10"/>
  <c r="D88" i="10" s="1"/>
  <c r="E89" i="10" s="1"/>
  <c r="J88" i="10"/>
  <c r="V80" i="10"/>
  <c r="W80" i="10"/>
  <c r="K88" i="10"/>
  <c r="K89" i="10" s="1"/>
  <c r="M88" i="10"/>
  <c r="N88" i="10"/>
  <c r="O88" i="10"/>
  <c r="O89" i="10" s="1"/>
  <c r="V86" i="10"/>
  <c r="P88" i="10"/>
  <c r="Q88" i="10"/>
  <c r="Q89" i="10" s="1"/>
  <c r="R88" i="10"/>
  <c r="U88" i="10"/>
  <c r="U89" i="10" s="1"/>
  <c r="W55" i="10"/>
  <c r="V55" i="10"/>
  <c r="H88" i="10"/>
  <c r="W18" i="10"/>
  <c r="L88" i="10"/>
  <c r="S57" i="10"/>
  <c r="W86" i="10"/>
  <c r="G89" i="10"/>
  <c r="W51" i="10"/>
  <c r="I88" i="10"/>
  <c r="V51" i="10"/>
  <c r="V57" i="10" l="1"/>
  <c r="W57" i="10"/>
  <c r="S88" i="10"/>
  <c r="S89" i="10" s="1"/>
  <c r="I89" i="10"/>
  <c r="V88" i="10"/>
  <c r="M89" i="10"/>
  <c r="C89" i="10"/>
  <c r="W88" i="10"/>
  <c r="D94" i="7" l="1"/>
  <c r="W76" i="7" l="1"/>
  <c r="W82" i="7"/>
  <c r="W81" i="7"/>
  <c r="W15" i="7"/>
  <c r="D96" i="8" l="1"/>
  <c r="D94" i="8"/>
  <c r="D93" i="8"/>
  <c r="D92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W84" i="8"/>
  <c r="V84" i="8"/>
  <c r="W83" i="8"/>
  <c r="V83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W78" i="8"/>
  <c r="V78" i="8"/>
  <c r="W77" i="8"/>
  <c r="V77" i="8"/>
  <c r="W76" i="8"/>
  <c r="V76" i="8"/>
  <c r="W75" i="8"/>
  <c r="V75" i="8"/>
  <c r="W74" i="8"/>
  <c r="V74" i="8"/>
  <c r="W73" i="8"/>
  <c r="V73" i="8"/>
  <c r="W72" i="8"/>
  <c r="V72" i="8"/>
  <c r="W71" i="8"/>
  <c r="V71" i="8"/>
  <c r="W70" i="8"/>
  <c r="V70" i="8"/>
  <c r="W69" i="8"/>
  <c r="V69" i="8"/>
  <c r="W68" i="8"/>
  <c r="V68" i="8"/>
  <c r="W67" i="8"/>
  <c r="V67" i="8"/>
  <c r="W66" i="8"/>
  <c r="V66" i="8"/>
  <c r="W65" i="8"/>
  <c r="V65" i="8"/>
  <c r="W64" i="8"/>
  <c r="V64" i="8"/>
  <c r="W63" i="8"/>
  <c r="V63" i="8"/>
  <c r="W62" i="8"/>
  <c r="V62" i="8"/>
  <c r="W61" i="8"/>
  <c r="V61" i="8"/>
  <c r="W60" i="8"/>
  <c r="V60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W54" i="8"/>
  <c r="V54" i="8"/>
  <c r="U51" i="8"/>
  <c r="T51" i="8"/>
  <c r="T57" i="8" s="1"/>
  <c r="S51" i="8"/>
  <c r="S57" i="8" s="1"/>
  <c r="R51" i="8"/>
  <c r="R57" i="8" s="1"/>
  <c r="Q51" i="8"/>
  <c r="Q57" i="8" s="1"/>
  <c r="P51" i="8"/>
  <c r="P57" i="8" s="1"/>
  <c r="O51" i="8"/>
  <c r="N51" i="8"/>
  <c r="M51" i="8"/>
  <c r="L51" i="8"/>
  <c r="K51" i="8"/>
  <c r="J51" i="8"/>
  <c r="I51" i="8"/>
  <c r="H51" i="8"/>
  <c r="G51" i="8"/>
  <c r="G57" i="8" s="1"/>
  <c r="F51" i="8"/>
  <c r="F57" i="8" s="1"/>
  <c r="E51" i="8"/>
  <c r="E57" i="8" s="1"/>
  <c r="D51" i="8"/>
  <c r="D57" i="8" s="1"/>
  <c r="D88" i="8" s="1"/>
  <c r="C51" i="8"/>
  <c r="C57" i="8" s="1"/>
  <c r="C88" i="8" s="1"/>
  <c r="B51" i="8"/>
  <c r="B57" i="8" s="1"/>
  <c r="W50" i="8"/>
  <c r="V50" i="8"/>
  <c r="W49" i="8"/>
  <c r="V49" i="8"/>
  <c r="W48" i="8"/>
  <c r="V48" i="8"/>
  <c r="W47" i="8"/>
  <c r="V47" i="8"/>
  <c r="W46" i="8"/>
  <c r="V46" i="8"/>
  <c r="W45" i="8"/>
  <c r="V45" i="8"/>
  <c r="W44" i="8"/>
  <c r="V44" i="8"/>
  <c r="W43" i="8"/>
  <c r="V43" i="8"/>
  <c r="W42" i="8"/>
  <c r="V42" i="8"/>
  <c r="W41" i="8"/>
  <c r="V41" i="8"/>
  <c r="W40" i="8"/>
  <c r="V40" i="8"/>
  <c r="W39" i="8"/>
  <c r="V39" i="8"/>
  <c r="W38" i="8"/>
  <c r="V38" i="8"/>
  <c r="W37" i="8"/>
  <c r="V37" i="8"/>
  <c r="W36" i="8"/>
  <c r="V36" i="8"/>
  <c r="W35" i="8"/>
  <c r="V35" i="8"/>
  <c r="W34" i="8"/>
  <c r="V34" i="8"/>
  <c r="W33" i="8"/>
  <c r="V33" i="8"/>
  <c r="W32" i="8"/>
  <c r="V32" i="8"/>
  <c r="W31" i="8"/>
  <c r="V31" i="8"/>
  <c r="W30" i="8"/>
  <c r="V30" i="8"/>
  <c r="W29" i="8"/>
  <c r="V29" i="8"/>
  <c r="W28" i="8"/>
  <c r="V28" i="8"/>
  <c r="W27" i="8"/>
  <c r="V27" i="8"/>
  <c r="W26" i="8"/>
  <c r="V26" i="8"/>
  <c r="W25" i="8"/>
  <c r="V25" i="8"/>
  <c r="W24" i="8"/>
  <c r="V24" i="8"/>
  <c r="W23" i="8"/>
  <c r="V23" i="8"/>
  <c r="W22" i="8"/>
  <c r="V22" i="8"/>
  <c r="W21" i="8"/>
  <c r="V21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W16" i="8"/>
  <c r="V16" i="8"/>
  <c r="W15" i="8"/>
  <c r="V15" i="8"/>
  <c r="W14" i="8"/>
  <c r="V14" i="8"/>
  <c r="H57" i="8" l="1"/>
  <c r="J57" i="8"/>
  <c r="L57" i="8"/>
  <c r="K57" i="8"/>
  <c r="I57" i="8"/>
  <c r="O57" i="8"/>
  <c r="O88" i="8" s="1"/>
  <c r="G88" i="8"/>
  <c r="V18" i="8"/>
  <c r="M57" i="8"/>
  <c r="N57" i="8"/>
  <c r="V57" i="8" s="1"/>
  <c r="W55" i="8"/>
  <c r="V55" i="8"/>
  <c r="L88" i="8"/>
  <c r="M88" i="8"/>
  <c r="M89" i="8" s="1"/>
  <c r="Q88" i="8"/>
  <c r="R88" i="8"/>
  <c r="W80" i="8"/>
  <c r="S88" i="8"/>
  <c r="S89" i="8" s="1"/>
  <c r="I88" i="8"/>
  <c r="J88" i="8"/>
  <c r="V80" i="8"/>
  <c r="T88" i="8"/>
  <c r="W86" i="8"/>
  <c r="U57" i="8"/>
  <c r="U88" i="8" s="1"/>
  <c r="U89" i="8" s="1"/>
  <c r="V86" i="8"/>
  <c r="F88" i="8"/>
  <c r="G89" i="8" s="1"/>
  <c r="K88" i="8"/>
  <c r="P88" i="8"/>
  <c r="E88" i="8"/>
  <c r="E89" i="8" s="1"/>
  <c r="W51" i="8"/>
  <c r="B88" i="8"/>
  <c r="C89" i="8" s="1"/>
  <c r="W18" i="8"/>
  <c r="V51" i="8"/>
  <c r="H88" i="8"/>
  <c r="N88" i="8" l="1"/>
  <c r="Q89" i="8"/>
  <c r="I89" i="8"/>
  <c r="O89" i="8"/>
  <c r="K89" i="8"/>
  <c r="W57" i="8"/>
  <c r="V88" i="8"/>
  <c r="W88" i="8"/>
  <c r="D90" i="7" l="1"/>
  <c r="L51" i="7" l="1"/>
  <c r="V14" i="7" l="1"/>
  <c r="W14" i="7"/>
  <c r="V15" i="7"/>
  <c r="V16" i="7"/>
  <c r="W16" i="7"/>
  <c r="D95" i="7"/>
  <c r="D93" i="7"/>
  <c r="D91" i="7"/>
  <c r="U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B84" i="7"/>
  <c r="V82" i="7"/>
  <c r="V81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V76" i="7"/>
  <c r="W75" i="7"/>
  <c r="V75" i="7"/>
  <c r="W74" i="7"/>
  <c r="V74" i="7"/>
  <c r="W73" i="7"/>
  <c r="V73" i="7"/>
  <c r="W72" i="7"/>
  <c r="V72" i="7"/>
  <c r="W71" i="7"/>
  <c r="V71" i="7"/>
  <c r="W70" i="7"/>
  <c r="V70" i="7"/>
  <c r="W69" i="7"/>
  <c r="V69" i="7"/>
  <c r="W68" i="7"/>
  <c r="V68" i="7"/>
  <c r="W67" i="7"/>
  <c r="V67" i="7"/>
  <c r="W66" i="7"/>
  <c r="V66" i="7"/>
  <c r="W65" i="7"/>
  <c r="V65" i="7"/>
  <c r="W64" i="7"/>
  <c r="V64" i="7"/>
  <c r="W63" i="7"/>
  <c r="V63" i="7"/>
  <c r="W62" i="7"/>
  <c r="V62" i="7"/>
  <c r="W61" i="7"/>
  <c r="V61" i="7"/>
  <c r="W60" i="7"/>
  <c r="V60" i="7"/>
  <c r="U55" i="7"/>
  <c r="T55" i="7"/>
  <c r="S55" i="7"/>
  <c r="R55" i="7"/>
  <c r="Q55" i="7"/>
  <c r="P55" i="7"/>
  <c r="O55" i="7"/>
  <c r="N55" i="7"/>
  <c r="M55" i="7"/>
  <c r="L55" i="7"/>
  <c r="L57" i="7" s="1"/>
  <c r="K55" i="7"/>
  <c r="J55" i="7"/>
  <c r="I55" i="7"/>
  <c r="H55" i="7"/>
  <c r="G55" i="7"/>
  <c r="F55" i="7"/>
  <c r="E55" i="7"/>
  <c r="D55" i="7"/>
  <c r="C55" i="7"/>
  <c r="B55" i="7"/>
  <c r="W54" i="7"/>
  <c r="V54" i="7"/>
  <c r="U51" i="7"/>
  <c r="T51" i="7"/>
  <c r="S51" i="7"/>
  <c r="R51" i="7"/>
  <c r="Q51" i="7"/>
  <c r="P51" i="7"/>
  <c r="O51" i="7"/>
  <c r="N51" i="7"/>
  <c r="M51" i="7"/>
  <c r="K51" i="7"/>
  <c r="J51" i="7"/>
  <c r="I51" i="7"/>
  <c r="H51" i="7"/>
  <c r="G51" i="7"/>
  <c r="F51" i="7"/>
  <c r="E51" i="7"/>
  <c r="D51" i="7"/>
  <c r="C51" i="7"/>
  <c r="B51" i="7"/>
  <c r="W50" i="7"/>
  <c r="V50" i="7"/>
  <c r="W49" i="7"/>
  <c r="V49" i="7"/>
  <c r="W48" i="7"/>
  <c r="V48" i="7"/>
  <c r="W47" i="7"/>
  <c r="V47" i="7"/>
  <c r="W46" i="7"/>
  <c r="V46" i="7"/>
  <c r="W45" i="7"/>
  <c r="V45" i="7"/>
  <c r="W44" i="7"/>
  <c r="V44" i="7"/>
  <c r="W43" i="7"/>
  <c r="V43" i="7"/>
  <c r="W42" i="7"/>
  <c r="V42" i="7"/>
  <c r="W41" i="7"/>
  <c r="V41" i="7"/>
  <c r="W40" i="7"/>
  <c r="V40" i="7"/>
  <c r="W39" i="7"/>
  <c r="V39" i="7"/>
  <c r="W38" i="7"/>
  <c r="V38" i="7"/>
  <c r="W37" i="7"/>
  <c r="V37" i="7"/>
  <c r="W36" i="7"/>
  <c r="V36" i="7"/>
  <c r="W35" i="7"/>
  <c r="V35" i="7"/>
  <c r="W34" i="7"/>
  <c r="V34" i="7"/>
  <c r="W33" i="7"/>
  <c r="V33" i="7"/>
  <c r="W32" i="7"/>
  <c r="V32" i="7"/>
  <c r="W31" i="7"/>
  <c r="V31" i="7"/>
  <c r="W30" i="7"/>
  <c r="V30" i="7"/>
  <c r="W29" i="7"/>
  <c r="V29" i="7"/>
  <c r="W28" i="7"/>
  <c r="V28" i="7"/>
  <c r="W27" i="7"/>
  <c r="V27" i="7"/>
  <c r="W26" i="7"/>
  <c r="V26" i="7"/>
  <c r="W25" i="7"/>
  <c r="V25" i="7"/>
  <c r="W24" i="7"/>
  <c r="V24" i="7"/>
  <c r="W23" i="7"/>
  <c r="V23" i="7"/>
  <c r="W22" i="7"/>
  <c r="V22" i="7"/>
  <c r="W21" i="7"/>
  <c r="V21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U94" i="6"/>
  <c r="W92" i="6"/>
  <c r="V92" i="6"/>
  <c r="T92" i="6"/>
  <c r="T94" i="6" s="1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W86" i="6"/>
  <c r="V86" i="6"/>
  <c r="S86" i="6"/>
  <c r="R86" i="6"/>
  <c r="Q86" i="6"/>
  <c r="P86" i="6"/>
  <c r="M86" i="6"/>
  <c r="L86" i="6"/>
  <c r="K86" i="6"/>
  <c r="J86" i="6"/>
  <c r="I86" i="6"/>
  <c r="H86" i="6"/>
  <c r="G86" i="6"/>
  <c r="F86" i="6"/>
  <c r="E86" i="6"/>
  <c r="D86" i="6"/>
  <c r="S63" i="6"/>
  <c r="G63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J63" i="6" s="1"/>
  <c r="I61" i="6"/>
  <c r="H61" i="6"/>
  <c r="G61" i="6"/>
  <c r="F61" i="6"/>
  <c r="F63" i="6" s="1"/>
  <c r="E61" i="6"/>
  <c r="E63" i="6" s="1"/>
  <c r="D61" i="6"/>
  <c r="D63" i="6" s="1"/>
  <c r="C61" i="6"/>
  <c r="B61" i="6"/>
  <c r="W52" i="6"/>
  <c r="V52" i="6"/>
  <c r="S52" i="6"/>
  <c r="R52" i="6"/>
  <c r="Q52" i="6"/>
  <c r="P52" i="6"/>
  <c r="P63" i="6" s="1"/>
  <c r="O52" i="6"/>
  <c r="N52" i="6"/>
  <c r="M52" i="6"/>
  <c r="L52" i="6"/>
  <c r="K52" i="6"/>
  <c r="J52" i="6"/>
  <c r="I52" i="6"/>
  <c r="H52" i="6"/>
  <c r="C52" i="6"/>
  <c r="B52" i="6"/>
  <c r="W18" i="6"/>
  <c r="V18" i="6"/>
  <c r="S18" i="6"/>
  <c r="R18" i="6"/>
  <c r="Q18" i="6"/>
  <c r="P18" i="6"/>
  <c r="O18" i="6"/>
  <c r="N18" i="6"/>
  <c r="M18" i="6"/>
  <c r="L18" i="6"/>
  <c r="K18" i="6"/>
  <c r="J18" i="6"/>
  <c r="I18" i="6"/>
  <c r="H18" i="6"/>
  <c r="S94" i="5"/>
  <c r="U92" i="5"/>
  <c r="T92" i="5"/>
  <c r="R92" i="5"/>
  <c r="R94" i="5" s="1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U86" i="5"/>
  <c r="T86" i="5"/>
  <c r="Q86" i="5"/>
  <c r="P86" i="5"/>
  <c r="O86" i="5"/>
  <c r="N86" i="5"/>
  <c r="K86" i="5"/>
  <c r="J86" i="5"/>
  <c r="I86" i="5"/>
  <c r="H86" i="5"/>
  <c r="G86" i="5"/>
  <c r="F86" i="5"/>
  <c r="E86" i="5"/>
  <c r="D86" i="5"/>
  <c r="U63" i="5"/>
  <c r="T63" i="5"/>
  <c r="Q63" i="5"/>
  <c r="P63" i="5"/>
  <c r="O63" i="5"/>
  <c r="N63" i="5"/>
  <c r="K63" i="5"/>
  <c r="J63" i="5"/>
  <c r="I63" i="5"/>
  <c r="H63" i="5"/>
  <c r="E63" i="5"/>
  <c r="D63" i="5"/>
  <c r="C63" i="5"/>
  <c r="B63" i="5"/>
  <c r="U18" i="5"/>
  <c r="T18" i="5"/>
  <c r="Q18" i="5"/>
  <c r="P18" i="5"/>
  <c r="O18" i="5"/>
  <c r="N18" i="5"/>
  <c r="M18" i="5"/>
  <c r="L18" i="5"/>
  <c r="K18" i="5"/>
  <c r="J18" i="5"/>
  <c r="I18" i="5"/>
  <c r="H18" i="5"/>
  <c r="U91" i="4"/>
  <c r="T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W89" i="4"/>
  <c r="V89" i="4"/>
  <c r="W88" i="4"/>
  <c r="V88" i="4"/>
  <c r="U85" i="4"/>
  <c r="T85" i="4"/>
  <c r="Q85" i="4"/>
  <c r="P85" i="4"/>
  <c r="O85" i="4"/>
  <c r="N85" i="4"/>
  <c r="K85" i="4"/>
  <c r="J85" i="4"/>
  <c r="I85" i="4"/>
  <c r="H85" i="4"/>
  <c r="G85" i="4"/>
  <c r="F85" i="4"/>
  <c r="E85" i="4"/>
  <c r="D85" i="4"/>
  <c r="W83" i="4"/>
  <c r="V83" i="4"/>
  <c r="W82" i="4"/>
  <c r="V82" i="4"/>
  <c r="W81" i="4"/>
  <c r="V81" i="4"/>
  <c r="W80" i="4"/>
  <c r="V80" i="4"/>
  <c r="W79" i="4"/>
  <c r="V79" i="4"/>
  <c r="W78" i="4"/>
  <c r="V78" i="4"/>
  <c r="W77" i="4"/>
  <c r="V77" i="4"/>
  <c r="W76" i="4"/>
  <c r="V76" i="4"/>
  <c r="W75" i="4"/>
  <c r="V75" i="4"/>
  <c r="W74" i="4"/>
  <c r="V74" i="4"/>
  <c r="W73" i="4"/>
  <c r="V73" i="4"/>
  <c r="W72" i="4"/>
  <c r="V72" i="4"/>
  <c r="W71" i="4"/>
  <c r="V71" i="4"/>
  <c r="W70" i="4"/>
  <c r="V70" i="4"/>
  <c r="W69" i="4"/>
  <c r="V69" i="4"/>
  <c r="W68" i="4"/>
  <c r="V68" i="4"/>
  <c r="W67" i="4"/>
  <c r="V67" i="4"/>
  <c r="W66" i="4"/>
  <c r="V66" i="4"/>
  <c r="W65" i="4"/>
  <c r="V65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W59" i="4"/>
  <c r="V59" i="4"/>
  <c r="W58" i="4"/>
  <c r="V58" i="4"/>
  <c r="W57" i="4"/>
  <c r="V57" i="4"/>
  <c r="W56" i="4"/>
  <c r="V56" i="4"/>
  <c r="W55" i="4"/>
  <c r="V55" i="4"/>
  <c r="W54" i="4"/>
  <c r="V54" i="4"/>
  <c r="U51" i="4"/>
  <c r="T51" i="4"/>
  <c r="S51" i="4"/>
  <c r="R51" i="4"/>
  <c r="R62" i="4" s="1"/>
  <c r="Q51" i="4"/>
  <c r="Q62" i="4" s="1"/>
  <c r="P51" i="4"/>
  <c r="O51" i="4"/>
  <c r="N51" i="4"/>
  <c r="M51" i="4"/>
  <c r="L51" i="4"/>
  <c r="K51" i="4"/>
  <c r="J51" i="4"/>
  <c r="I51" i="4"/>
  <c r="H51" i="4"/>
  <c r="H62" i="4" s="1"/>
  <c r="G51" i="4"/>
  <c r="F51" i="4"/>
  <c r="E51" i="4"/>
  <c r="E62" i="4" s="1"/>
  <c r="E93" i="4" s="1"/>
  <c r="D51" i="4"/>
  <c r="C51" i="4"/>
  <c r="B51" i="4"/>
  <c r="W50" i="4"/>
  <c r="V50" i="4"/>
  <c r="W49" i="4"/>
  <c r="V49" i="4"/>
  <c r="W48" i="4"/>
  <c r="V48" i="4"/>
  <c r="W47" i="4"/>
  <c r="V47" i="4"/>
  <c r="W46" i="4"/>
  <c r="V46" i="4"/>
  <c r="W45" i="4"/>
  <c r="V45" i="4"/>
  <c r="W44" i="4"/>
  <c r="V44" i="4"/>
  <c r="W43" i="4"/>
  <c r="V43" i="4"/>
  <c r="W42" i="4"/>
  <c r="V42" i="4"/>
  <c r="W41" i="4"/>
  <c r="V41" i="4"/>
  <c r="W40" i="4"/>
  <c r="V40" i="4"/>
  <c r="W39" i="4"/>
  <c r="V39" i="4"/>
  <c r="W38" i="4"/>
  <c r="V38" i="4"/>
  <c r="W37" i="4"/>
  <c r="V37" i="4"/>
  <c r="W36" i="4"/>
  <c r="V36" i="4"/>
  <c r="W35" i="4"/>
  <c r="V35" i="4"/>
  <c r="W34" i="4"/>
  <c r="V34" i="4"/>
  <c r="W33" i="4"/>
  <c r="V33" i="4"/>
  <c r="W32" i="4"/>
  <c r="V32" i="4"/>
  <c r="W31" i="4"/>
  <c r="V31" i="4"/>
  <c r="W30" i="4"/>
  <c r="V30" i="4"/>
  <c r="W29" i="4"/>
  <c r="V29" i="4"/>
  <c r="W28" i="4"/>
  <c r="V28" i="4"/>
  <c r="W27" i="4"/>
  <c r="V27" i="4"/>
  <c r="W26" i="4"/>
  <c r="V26" i="4"/>
  <c r="W25" i="4"/>
  <c r="V25" i="4"/>
  <c r="W24" i="4"/>
  <c r="V24" i="4"/>
  <c r="W23" i="4"/>
  <c r="V23" i="4"/>
  <c r="W22" i="4"/>
  <c r="V22" i="4"/>
  <c r="W21" i="4"/>
  <c r="V21" i="4"/>
  <c r="U18" i="4"/>
  <c r="T18" i="4"/>
  <c r="Q18" i="4"/>
  <c r="P18" i="4"/>
  <c r="O18" i="4"/>
  <c r="N18" i="4"/>
  <c r="M18" i="4"/>
  <c r="L18" i="4"/>
  <c r="K18" i="4"/>
  <c r="J18" i="4"/>
  <c r="I18" i="4"/>
  <c r="H18" i="4"/>
  <c r="W16" i="4"/>
  <c r="V16" i="4"/>
  <c r="W15" i="4"/>
  <c r="V15" i="4"/>
  <c r="W14" i="4"/>
  <c r="V14" i="4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S89" i="3"/>
  <c r="R89" i="3"/>
  <c r="S88" i="3"/>
  <c r="R88" i="3"/>
  <c r="Q85" i="3"/>
  <c r="P85" i="3"/>
  <c r="O85" i="3"/>
  <c r="N85" i="3"/>
  <c r="K85" i="3"/>
  <c r="J85" i="3"/>
  <c r="I85" i="3"/>
  <c r="H85" i="3"/>
  <c r="G85" i="3"/>
  <c r="F85" i="3"/>
  <c r="E85" i="3"/>
  <c r="S85" i="3" s="1"/>
  <c r="D85" i="3"/>
  <c r="S83" i="3"/>
  <c r="R83" i="3"/>
  <c r="S82" i="3"/>
  <c r="R82" i="3"/>
  <c r="S81" i="3"/>
  <c r="R81" i="3"/>
  <c r="S80" i="3"/>
  <c r="R80" i="3"/>
  <c r="S79" i="3"/>
  <c r="R79" i="3"/>
  <c r="S78" i="3"/>
  <c r="R78" i="3"/>
  <c r="S77" i="3"/>
  <c r="R77" i="3"/>
  <c r="S76" i="3"/>
  <c r="R76" i="3"/>
  <c r="S75" i="3"/>
  <c r="R75" i="3"/>
  <c r="S74" i="3"/>
  <c r="R74" i="3"/>
  <c r="S73" i="3"/>
  <c r="R73" i="3"/>
  <c r="S72" i="3"/>
  <c r="R72" i="3"/>
  <c r="S71" i="3"/>
  <c r="R71" i="3"/>
  <c r="S70" i="3"/>
  <c r="R70" i="3"/>
  <c r="S69" i="3"/>
  <c r="R69" i="3"/>
  <c r="S68" i="3"/>
  <c r="R68" i="3"/>
  <c r="S67" i="3"/>
  <c r="R67" i="3"/>
  <c r="S66" i="3"/>
  <c r="R66" i="3"/>
  <c r="S65" i="3"/>
  <c r="R65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S59" i="3"/>
  <c r="R59" i="3"/>
  <c r="S58" i="3"/>
  <c r="R58" i="3"/>
  <c r="S57" i="3"/>
  <c r="R57" i="3"/>
  <c r="S56" i="3"/>
  <c r="R56" i="3"/>
  <c r="S55" i="3"/>
  <c r="R55" i="3"/>
  <c r="S54" i="3"/>
  <c r="R54" i="3"/>
  <c r="Q51" i="3"/>
  <c r="P51" i="3"/>
  <c r="O51" i="3"/>
  <c r="N51" i="3"/>
  <c r="M51" i="3"/>
  <c r="L51" i="3"/>
  <c r="K51" i="3"/>
  <c r="J51" i="3"/>
  <c r="I51" i="3"/>
  <c r="H51" i="3"/>
  <c r="G51" i="3"/>
  <c r="F51" i="3"/>
  <c r="F62" i="3" s="1"/>
  <c r="E51" i="3"/>
  <c r="E62" i="3" s="1"/>
  <c r="D51" i="3"/>
  <c r="C51" i="3"/>
  <c r="B51" i="3"/>
  <c r="S50" i="3"/>
  <c r="R50" i="3"/>
  <c r="S49" i="3"/>
  <c r="R49" i="3"/>
  <c r="S48" i="3"/>
  <c r="R48" i="3"/>
  <c r="S47" i="3"/>
  <c r="R47" i="3"/>
  <c r="S46" i="3"/>
  <c r="R46" i="3"/>
  <c r="S45" i="3"/>
  <c r="R45" i="3"/>
  <c r="S44" i="3"/>
  <c r="R44" i="3"/>
  <c r="S43" i="3"/>
  <c r="R43" i="3"/>
  <c r="S42" i="3"/>
  <c r="R42" i="3"/>
  <c r="S41" i="3"/>
  <c r="R41" i="3"/>
  <c r="S40" i="3"/>
  <c r="R40" i="3"/>
  <c r="S39" i="3"/>
  <c r="R39" i="3"/>
  <c r="S38" i="3"/>
  <c r="R38" i="3"/>
  <c r="S37" i="3"/>
  <c r="R37" i="3"/>
  <c r="S36" i="3"/>
  <c r="R36" i="3"/>
  <c r="S35" i="3"/>
  <c r="R35" i="3"/>
  <c r="S34" i="3"/>
  <c r="R34" i="3"/>
  <c r="S33" i="3"/>
  <c r="R33" i="3"/>
  <c r="S32" i="3"/>
  <c r="R32" i="3"/>
  <c r="S31" i="3"/>
  <c r="R31" i="3"/>
  <c r="S30" i="3"/>
  <c r="R30" i="3"/>
  <c r="S29" i="3"/>
  <c r="R29" i="3"/>
  <c r="S28" i="3"/>
  <c r="R28" i="3"/>
  <c r="S27" i="3"/>
  <c r="R27" i="3"/>
  <c r="S26" i="3"/>
  <c r="R26" i="3"/>
  <c r="S25" i="3"/>
  <c r="R25" i="3"/>
  <c r="S24" i="3"/>
  <c r="R24" i="3"/>
  <c r="S23" i="3"/>
  <c r="R23" i="3"/>
  <c r="S22" i="3"/>
  <c r="R22" i="3"/>
  <c r="S21" i="3"/>
  <c r="R21" i="3"/>
  <c r="Q18" i="3"/>
  <c r="P18" i="3"/>
  <c r="O18" i="3"/>
  <c r="N18" i="3"/>
  <c r="M18" i="3"/>
  <c r="L18" i="3"/>
  <c r="K18" i="3"/>
  <c r="J18" i="3"/>
  <c r="I18" i="3"/>
  <c r="H18" i="3"/>
  <c r="S16" i="3"/>
  <c r="R16" i="3"/>
  <c r="S15" i="3"/>
  <c r="R15" i="3"/>
  <c r="S14" i="3"/>
  <c r="R14" i="3"/>
  <c r="D96" i="2"/>
  <c r="D95" i="2"/>
  <c r="D94" i="2"/>
  <c r="D93" i="2"/>
  <c r="D92" i="2"/>
  <c r="Q86" i="2"/>
  <c r="P86" i="2"/>
  <c r="O86" i="2"/>
  <c r="N86" i="2"/>
  <c r="M86" i="2"/>
  <c r="L86" i="2"/>
  <c r="K86" i="2"/>
  <c r="J86" i="2"/>
  <c r="I86" i="2"/>
  <c r="H86" i="2"/>
  <c r="G86" i="2"/>
  <c r="F86" i="2"/>
  <c r="E86" i="2"/>
  <c r="D86" i="2"/>
  <c r="C86" i="2"/>
  <c r="B86" i="2"/>
  <c r="S84" i="2"/>
  <c r="R84" i="2"/>
  <c r="S83" i="2"/>
  <c r="R83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S78" i="2"/>
  <c r="R78" i="2"/>
  <c r="S77" i="2"/>
  <c r="R77" i="2"/>
  <c r="S76" i="2"/>
  <c r="R76" i="2"/>
  <c r="S75" i="2"/>
  <c r="R75" i="2"/>
  <c r="S74" i="2"/>
  <c r="R74" i="2"/>
  <c r="S73" i="2"/>
  <c r="R73" i="2"/>
  <c r="S72" i="2"/>
  <c r="R72" i="2"/>
  <c r="S71" i="2"/>
  <c r="R71" i="2"/>
  <c r="S70" i="2"/>
  <c r="R70" i="2"/>
  <c r="S69" i="2"/>
  <c r="R69" i="2"/>
  <c r="S68" i="2"/>
  <c r="R68" i="2"/>
  <c r="S67" i="2"/>
  <c r="R67" i="2"/>
  <c r="S66" i="2"/>
  <c r="R66" i="2"/>
  <c r="S65" i="2"/>
  <c r="R65" i="2"/>
  <c r="S64" i="2"/>
  <c r="R64" i="2"/>
  <c r="S63" i="2"/>
  <c r="R63" i="2"/>
  <c r="S62" i="2"/>
  <c r="R62" i="2"/>
  <c r="S61" i="2"/>
  <c r="R61" i="2"/>
  <c r="S60" i="2"/>
  <c r="R60" i="2"/>
  <c r="I57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S54" i="2"/>
  <c r="R54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S50" i="2"/>
  <c r="R50" i="2"/>
  <c r="S49" i="2"/>
  <c r="R49" i="2"/>
  <c r="S48" i="2"/>
  <c r="R48" i="2"/>
  <c r="S47" i="2"/>
  <c r="R47" i="2"/>
  <c r="S46" i="2"/>
  <c r="R46" i="2"/>
  <c r="S45" i="2"/>
  <c r="R45" i="2"/>
  <c r="S44" i="2"/>
  <c r="R44" i="2"/>
  <c r="S43" i="2"/>
  <c r="R43" i="2"/>
  <c r="S42" i="2"/>
  <c r="R42" i="2"/>
  <c r="S41" i="2"/>
  <c r="R41" i="2"/>
  <c r="S40" i="2"/>
  <c r="R40" i="2"/>
  <c r="S39" i="2"/>
  <c r="R39" i="2"/>
  <c r="S38" i="2"/>
  <c r="R38" i="2"/>
  <c r="S37" i="2"/>
  <c r="R37" i="2"/>
  <c r="S36" i="2"/>
  <c r="R36" i="2"/>
  <c r="S35" i="2"/>
  <c r="R35" i="2"/>
  <c r="S34" i="2"/>
  <c r="R34" i="2"/>
  <c r="S33" i="2"/>
  <c r="R33" i="2"/>
  <c r="S32" i="2"/>
  <c r="R32" i="2"/>
  <c r="S31" i="2"/>
  <c r="R31" i="2"/>
  <c r="S30" i="2"/>
  <c r="R30" i="2"/>
  <c r="S29" i="2"/>
  <c r="R29" i="2"/>
  <c r="S28" i="2"/>
  <c r="R28" i="2"/>
  <c r="S27" i="2"/>
  <c r="R27" i="2"/>
  <c r="S26" i="2"/>
  <c r="R26" i="2"/>
  <c r="S25" i="2"/>
  <c r="R25" i="2"/>
  <c r="S24" i="2"/>
  <c r="R24" i="2"/>
  <c r="S23" i="2"/>
  <c r="R23" i="2"/>
  <c r="S22" i="2"/>
  <c r="R22" i="2"/>
  <c r="S21" i="2"/>
  <c r="R21" i="2"/>
  <c r="Q18" i="2"/>
  <c r="P18" i="2"/>
  <c r="O18" i="2"/>
  <c r="N18" i="2"/>
  <c r="M18" i="2"/>
  <c r="L18" i="2"/>
  <c r="K18" i="2"/>
  <c r="J18" i="2"/>
  <c r="I18" i="2"/>
  <c r="H18" i="2"/>
  <c r="S16" i="2"/>
  <c r="R16" i="2"/>
  <c r="S15" i="2"/>
  <c r="R15" i="2"/>
  <c r="S14" i="2"/>
  <c r="R14" i="2"/>
  <c r="D96" i="1"/>
  <c r="D95" i="1"/>
  <c r="D94" i="1"/>
  <c r="D93" i="1"/>
  <c r="D92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W84" i="1"/>
  <c r="V84" i="1"/>
  <c r="W83" i="1"/>
  <c r="V83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H57" i="1" s="1"/>
  <c r="G55" i="1"/>
  <c r="F55" i="1"/>
  <c r="E55" i="1"/>
  <c r="D55" i="1"/>
  <c r="C55" i="1"/>
  <c r="B55" i="1"/>
  <c r="W54" i="1"/>
  <c r="V54" i="1"/>
  <c r="U51" i="1"/>
  <c r="T51" i="1"/>
  <c r="S51" i="1"/>
  <c r="R51" i="1"/>
  <c r="Q51" i="1"/>
  <c r="Q57" i="1" s="1"/>
  <c r="P51" i="1"/>
  <c r="P57" i="1" s="1"/>
  <c r="O51" i="1"/>
  <c r="O57" i="1" s="1"/>
  <c r="N51" i="1"/>
  <c r="N57" i="1" s="1"/>
  <c r="M51" i="1"/>
  <c r="M57" i="1" s="1"/>
  <c r="L51" i="1"/>
  <c r="L57" i="1" s="1"/>
  <c r="K51" i="1"/>
  <c r="K57" i="1" s="1"/>
  <c r="J51" i="1"/>
  <c r="I51" i="1"/>
  <c r="H51" i="1"/>
  <c r="G51" i="1"/>
  <c r="F51" i="1"/>
  <c r="E51" i="1"/>
  <c r="D51" i="1"/>
  <c r="C51" i="1"/>
  <c r="B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W16" i="1"/>
  <c r="V16" i="1"/>
  <c r="W15" i="1"/>
  <c r="V15" i="1"/>
  <c r="W14" i="1"/>
  <c r="V14" i="1"/>
  <c r="S86" i="2" l="1"/>
  <c r="N63" i="6"/>
  <c r="E57" i="1"/>
  <c r="V85" i="4"/>
  <c r="M94" i="5"/>
  <c r="J88" i="1"/>
  <c r="H63" i="6"/>
  <c r="H94" i="6" s="1"/>
  <c r="I95" i="6" s="1"/>
  <c r="B63" i="6"/>
  <c r="B94" i="6" s="1"/>
  <c r="G57" i="1"/>
  <c r="U57" i="1"/>
  <c r="I63" i="6"/>
  <c r="M62" i="4"/>
  <c r="D94" i="6"/>
  <c r="E94" i="5"/>
  <c r="T57" i="1"/>
  <c r="N62" i="4"/>
  <c r="E94" i="6"/>
  <c r="F57" i="1"/>
  <c r="J57" i="1"/>
  <c r="S18" i="2"/>
  <c r="O62" i="4"/>
  <c r="O93" i="4" s="1"/>
  <c r="O94" i="4" s="1"/>
  <c r="T94" i="5"/>
  <c r="F94" i="6"/>
  <c r="R86" i="2"/>
  <c r="D57" i="1"/>
  <c r="P62" i="4"/>
  <c r="M63" i="6"/>
  <c r="M94" i="6" s="1"/>
  <c r="G94" i="6"/>
  <c r="G95" i="6" s="1"/>
  <c r="S94" i="6"/>
  <c r="J94" i="6"/>
  <c r="J57" i="2"/>
  <c r="K57" i="2"/>
  <c r="K88" i="2" s="1"/>
  <c r="C62" i="3"/>
  <c r="W18" i="4"/>
  <c r="K62" i="4"/>
  <c r="K93" i="4" s="1"/>
  <c r="H94" i="5"/>
  <c r="N94" i="5"/>
  <c r="L57" i="2"/>
  <c r="L88" i="2" s="1"/>
  <c r="D62" i="3"/>
  <c r="D93" i="3" s="1"/>
  <c r="R85" i="3"/>
  <c r="L62" i="4"/>
  <c r="L93" i="4" s="1"/>
  <c r="T62" i="4"/>
  <c r="T93" i="4" s="1"/>
  <c r="O94" i="5"/>
  <c r="R80" i="2"/>
  <c r="G62" i="3"/>
  <c r="G93" i="3" s="1"/>
  <c r="S80" i="2"/>
  <c r="H62" i="3"/>
  <c r="H93" i="3" s="1"/>
  <c r="D88" i="1"/>
  <c r="E89" i="1" s="1"/>
  <c r="I62" i="3"/>
  <c r="I93" i="3" s="1"/>
  <c r="E88" i="1"/>
  <c r="J62" i="3"/>
  <c r="F88" i="1"/>
  <c r="K62" i="3"/>
  <c r="K93" i="3" s="1"/>
  <c r="G88" i="1"/>
  <c r="G89" i="1" s="1"/>
  <c r="L62" i="3"/>
  <c r="M62" i="3"/>
  <c r="V63" i="6"/>
  <c r="I57" i="1"/>
  <c r="N62" i="3"/>
  <c r="N93" i="3" s="1"/>
  <c r="W63" i="6"/>
  <c r="W94" i="6" s="1"/>
  <c r="T88" i="1"/>
  <c r="M57" i="2"/>
  <c r="M88" i="2" s="1"/>
  <c r="R18" i="2"/>
  <c r="N57" i="2"/>
  <c r="N88" i="2" s="1"/>
  <c r="E94" i="4"/>
  <c r="J94" i="5"/>
  <c r="Q57" i="2"/>
  <c r="Q88" i="2" s="1"/>
  <c r="P93" i="4"/>
  <c r="R93" i="4"/>
  <c r="H88" i="1"/>
  <c r="W80" i="1"/>
  <c r="W85" i="4"/>
  <c r="V86" i="1"/>
  <c r="K88" i="1"/>
  <c r="F94" i="5"/>
  <c r="G95" i="5" s="1"/>
  <c r="L93" i="3"/>
  <c r="P62" i="3"/>
  <c r="P93" i="3" s="1"/>
  <c r="D62" i="4"/>
  <c r="D93" i="4" s="1"/>
  <c r="E57" i="2"/>
  <c r="E88" i="2" s="1"/>
  <c r="O88" i="1"/>
  <c r="F62" i="4"/>
  <c r="F93" i="4" s="1"/>
  <c r="P88" i="1"/>
  <c r="G62" i="4"/>
  <c r="G93" i="4" s="1"/>
  <c r="Q88" i="1"/>
  <c r="H57" i="2"/>
  <c r="H88" i="2" s="1"/>
  <c r="R91" i="3"/>
  <c r="D94" i="5"/>
  <c r="V51" i="1"/>
  <c r="E93" i="3"/>
  <c r="E94" i="3" s="1"/>
  <c r="W51" i="1"/>
  <c r="I94" i="5"/>
  <c r="P57" i="2"/>
  <c r="N93" i="4"/>
  <c r="W91" i="4"/>
  <c r="K94" i="5"/>
  <c r="K95" i="5" s="1"/>
  <c r="R60" i="3"/>
  <c r="L63" i="6"/>
  <c r="L94" i="6" s="1"/>
  <c r="V80" i="1"/>
  <c r="P94" i="5"/>
  <c r="O63" i="6"/>
  <c r="G94" i="5"/>
  <c r="D57" i="2"/>
  <c r="D88" i="2" s="1"/>
  <c r="F57" i="2"/>
  <c r="F88" i="2" s="1"/>
  <c r="O94" i="6"/>
  <c r="G57" i="2"/>
  <c r="G88" i="2" s="1"/>
  <c r="C94" i="5"/>
  <c r="R57" i="1"/>
  <c r="R88" i="1" s="1"/>
  <c r="S91" i="3"/>
  <c r="I62" i="4"/>
  <c r="I93" i="4" s="1"/>
  <c r="F93" i="3"/>
  <c r="V55" i="1"/>
  <c r="O57" i="2"/>
  <c r="O88" i="2" s="1"/>
  <c r="W60" i="4"/>
  <c r="U95" i="6"/>
  <c r="W55" i="1"/>
  <c r="V91" i="4"/>
  <c r="S95" i="5"/>
  <c r="V60" i="4"/>
  <c r="K63" i="6"/>
  <c r="K94" i="6" s="1"/>
  <c r="S60" i="3"/>
  <c r="Q93" i="4"/>
  <c r="S62" i="4"/>
  <c r="S93" i="4" s="1"/>
  <c r="R55" i="2"/>
  <c r="I94" i="6"/>
  <c r="S55" i="2"/>
  <c r="U62" i="4"/>
  <c r="U93" i="4" s="1"/>
  <c r="W86" i="1"/>
  <c r="R51" i="2"/>
  <c r="J93" i="3"/>
  <c r="B62" i="4"/>
  <c r="B93" i="4" s="1"/>
  <c r="L88" i="1"/>
  <c r="S51" i="2"/>
  <c r="O62" i="3"/>
  <c r="O93" i="3" s="1"/>
  <c r="C62" i="4"/>
  <c r="Q94" i="5"/>
  <c r="L94" i="5"/>
  <c r="M95" i="5" s="1"/>
  <c r="Q63" i="6"/>
  <c r="Q94" i="6" s="1"/>
  <c r="Q62" i="3"/>
  <c r="Q93" i="3" s="1"/>
  <c r="U94" i="5"/>
  <c r="N94" i="6"/>
  <c r="R63" i="6"/>
  <c r="R94" i="6" s="1"/>
  <c r="B94" i="5"/>
  <c r="P94" i="6"/>
  <c r="S57" i="1"/>
  <c r="S88" i="1" s="1"/>
  <c r="S89" i="1" s="1"/>
  <c r="R51" i="3"/>
  <c r="V18" i="4"/>
  <c r="J62" i="4"/>
  <c r="J93" i="4" s="1"/>
  <c r="C63" i="6"/>
  <c r="C94" i="6" s="1"/>
  <c r="O57" i="7"/>
  <c r="O86" i="7" s="1"/>
  <c r="R57" i="7"/>
  <c r="R86" i="7" s="1"/>
  <c r="S57" i="7"/>
  <c r="S86" i="7" s="1"/>
  <c r="M57" i="7"/>
  <c r="M86" i="7" s="1"/>
  <c r="C57" i="7"/>
  <c r="C86" i="7" s="1"/>
  <c r="N57" i="7"/>
  <c r="N86" i="7" s="1"/>
  <c r="J57" i="7"/>
  <c r="J86" i="7" s="1"/>
  <c r="W84" i="7"/>
  <c r="Q57" i="7"/>
  <c r="Q86" i="7" s="1"/>
  <c r="P57" i="7"/>
  <c r="P86" i="7" s="1"/>
  <c r="G57" i="7"/>
  <c r="G86" i="7" s="1"/>
  <c r="F57" i="7"/>
  <c r="F86" i="7" s="1"/>
  <c r="E57" i="7"/>
  <c r="E86" i="7" s="1"/>
  <c r="D57" i="7"/>
  <c r="D86" i="7" s="1"/>
  <c r="V84" i="7"/>
  <c r="V78" i="7"/>
  <c r="W78" i="7"/>
  <c r="I57" i="7"/>
  <c r="U57" i="7"/>
  <c r="U86" i="7" s="1"/>
  <c r="K57" i="7"/>
  <c r="K86" i="7" s="1"/>
  <c r="V55" i="7"/>
  <c r="H57" i="7"/>
  <c r="H86" i="7" s="1"/>
  <c r="T57" i="7"/>
  <c r="T86" i="7" s="1"/>
  <c r="W55" i="7"/>
  <c r="L86" i="7"/>
  <c r="V51" i="7"/>
  <c r="W51" i="7"/>
  <c r="V18" i="7"/>
  <c r="B57" i="7"/>
  <c r="W18" i="7"/>
  <c r="M93" i="3"/>
  <c r="I88" i="1"/>
  <c r="U88" i="1"/>
  <c r="C93" i="4"/>
  <c r="M88" i="1"/>
  <c r="P88" i="2"/>
  <c r="E95" i="6"/>
  <c r="C93" i="3"/>
  <c r="N88" i="1"/>
  <c r="M93" i="4"/>
  <c r="V94" i="6"/>
  <c r="V18" i="1"/>
  <c r="B57" i="1"/>
  <c r="I88" i="2"/>
  <c r="W18" i="1"/>
  <c r="C57" i="1"/>
  <c r="J88" i="2"/>
  <c r="R18" i="3"/>
  <c r="S18" i="3"/>
  <c r="B62" i="3"/>
  <c r="B57" i="2"/>
  <c r="H93" i="4"/>
  <c r="C57" i="2"/>
  <c r="V51" i="4"/>
  <c r="W51" i="4"/>
  <c r="S51" i="3"/>
  <c r="Q94" i="4" l="1"/>
  <c r="G94" i="4"/>
  <c r="C95" i="6"/>
  <c r="M89" i="2"/>
  <c r="S94" i="4"/>
  <c r="E89" i="2"/>
  <c r="G89" i="2"/>
  <c r="K89" i="1"/>
  <c r="E95" i="5"/>
  <c r="G94" i="3"/>
  <c r="M89" i="1"/>
  <c r="U95" i="5"/>
  <c r="Q94" i="3"/>
  <c r="M95" i="6"/>
  <c r="Q89" i="1"/>
  <c r="O95" i="5"/>
  <c r="O89" i="2"/>
  <c r="U94" i="4"/>
  <c r="V62" i="4"/>
  <c r="W95" i="6"/>
  <c r="U89" i="1"/>
  <c r="I95" i="5"/>
  <c r="M94" i="4"/>
  <c r="S95" i="6"/>
  <c r="K94" i="3"/>
  <c r="O95" i="6"/>
  <c r="K95" i="6"/>
  <c r="Q95" i="6"/>
  <c r="O89" i="1"/>
  <c r="Q95" i="5"/>
  <c r="Q89" i="2"/>
  <c r="O94" i="3"/>
  <c r="K89" i="2"/>
  <c r="M94" i="3"/>
  <c r="C95" i="5"/>
  <c r="I94" i="3"/>
  <c r="W62" i="4"/>
  <c r="I89" i="1"/>
  <c r="S62" i="3"/>
  <c r="I89" i="2"/>
  <c r="Q87" i="7"/>
  <c r="G87" i="7"/>
  <c r="W57" i="7"/>
  <c r="O87" i="7"/>
  <c r="E87" i="7"/>
  <c r="S87" i="7"/>
  <c r="K87" i="7"/>
  <c r="U87" i="7"/>
  <c r="M87" i="7"/>
  <c r="I86" i="7"/>
  <c r="B86" i="7"/>
  <c r="C87" i="7" s="1"/>
  <c r="V57" i="7"/>
  <c r="R57" i="2"/>
  <c r="B88" i="2"/>
  <c r="R88" i="2" s="1"/>
  <c r="C88" i="2"/>
  <c r="S57" i="2"/>
  <c r="R62" i="3"/>
  <c r="B93" i="3"/>
  <c r="R93" i="3" s="1"/>
  <c r="C94" i="3"/>
  <c r="S93" i="3"/>
  <c r="C94" i="4"/>
  <c r="W93" i="4"/>
  <c r="C88" i="1"/>
  <c r="W57" i="1"/>
  <c r="V93" i="4"/>
  <c r="I94" i="4"/>
  <c r="B88" i="1"/>
  <c r="V88" i="1" s="1"/>
  <c r="V57" i="1"/>
  <c r="K94" i="4"/>
  <c r="I87" i="7" l="1"/>
  <c r="W86" i="7"/>
  <c r="V86" i="7"/>
  <c r="C89" i="1"/>
  <c r="W88" i="1"/>
  <c r="C89" i="2"/>
  <c r="S88" i="2"/>
</calcChain>
</file>

<file path=xl/sharedStrings.xml><?xml version="1.0" encoding="utf-8"?>
<sst xmlns="http://schemas.openxmlformats.org/spreadsheetml/2006/main" count="1301" uniqueCount="182">
  <si>
    <t>IOWA COLLEGE STUDENT AID COMMISSION</t>
  </si>
  <si>
    <t>SUMMARY OF PAYMENTS BY INSTITUTION</t>
  </si>
  <si>
    <t>FISCAL YEAR 2020</t>
  </si>
  <si>
    <t>(Academic Year 2019-2020)</t>
  </si>
  <si>
    <t xml:space="preserve">Iowa Tuition 
Grant </t>
  </si>
  <si>
    <t xml:space="preserve">Iowa Voc-Tech Tuition Grant </t>
  </si>
  <si>
    <t xml:space="preserve">Kibbie Grant </t>
  </si>
  <si>
    <t xml:space="preserve">All Iowa Opportunity Scholarship </t>
  </si>
  <si>
    <t xml:space="preserve">Iowa Nat'l Guard Educational Assistance </t>
  </si>
  <si>
    <t>Governor's State Fair Scholarship</t>
  </si>
  <si>
    <t xml:space="preserve">Education Training Voucher </t>
  </si>
  <si>
    <t>Future Ready Iowa Last-Dollar Scholarship</t>
  </si>
  <si>
    <t>Future Ready Iowa Grant</t>
  </si>
  <si>
    <t>GEAR UP Iowa Scholarship</t>
  </si>
  <si>
    <t>TOTAL BY INSTITUTION</t>
  </si>
  <si>
    <t>No.</t>
  </si>
  <si>
    <t>Dollars</t>
  </si>
  <si>
    <t>REGENT UNIVERSITIES</t>
  </si>
  <si>
    <t>Iowa State University</t>
  </si>
  <si>
    <t>University of Iowa</t>
  </si>
  <si>
    <t xml:space="preserve">University of Northern Iowa </t>
  </si>
  <si>
    <r>
      <rPr>
        <b/>
        <sz val="9"/>
        <color theme="1"/>
        <rFont val="Poppins"/>
      </rPr>
      <t xml:space="preserve">TOTAL </t>
    </r>
    <r>
      <rPr>
        <sz val="9"/>
        <color theme="1"/>
        <rFont val="Poppins"/>
      </rPr>
      <t>(Regent)</t>
    </r>
  </si>
  <si>
    <t>INDEPENDENT COLLEGES &amp; UNIVERSITIES</t>
  </si>
  <si>
    <t>Allen College</t>
  </si>
  <si>
    <t>Briar Cliff University</t>
  </si>
  <si>
    <t>Buena Vista University</t>
  </si>
  <si>
    <t>Central College</t>
  </si>
  <si>
    <t>Clarke University</t>
  </si>
  <si>
    <t>Coe College</t>
  </si>
  <si>
    <t>Cornell College</t>
  </si>
  <si>
    <t>Des Moines University</t>
  </si>
  <si>
    <t>Dordt College</t>
  </si>
  <si>
    <t>Drake University</t>
  </si>
  <si>
    <t>Emmaus Bible College</t>
  </si>
  <si>
    <t>Faith Baptist Bible College</t>
  </si>
  <si>
    <t>Graceland University</t>
  </si>
  <si>
    <t>Grand View University</t>
  </si>
  <si>
    <t>Grinnell College</t>
  </si>
  <si>
    <t>Iowa Wesleyan University</t>
  </si>
  <si>
    <t>Loras College</t>
  </si>
  <si>
    <t>Luther College</t>
  </si>
  <si>
    <t>Maharishi Univ. of Management</t>
  </si>
  <si>
    <t>Mercy College</t>
  </si>
  <si>
    <t>Morningside College</t>
  </si>
  <si>
    <t>Mount Mercy University</t>
  </si>
  <si>
    <t>Northwestern College</t>
  </si>
  <si>
    <t>Simpson College</t>
  </si>
  <si>
    <t>St. Ambrose University</t>
  </si>
  <si>
    <t>St. Luke’s College</t>
  </si>
  <si>
    <t>University of Dubuque</t>
  </si>
  <si>
    <t>Upper Iowa University</t>
  </si>
  <si>
    <t>Wartburg College</t>
  </si>
  <si>
    <t>William Penn University</t>
  </si>
  <si>
    <t>Subtotal: Independent</t>
  </si>
  <si>
    <t>FOR-PROFIT COLLEGES AND UNIVERSITIES</t>
  </si>
  <si>
    <t>Waldorf University</t>
  </si>
  <si>
    <t>Subtotal: 
For-Profit</t>
  </si>
  <si>
    <r>
      <rPr>
        <b/>
        <sz val="8"/>
        <color theme="1"/>
        <rFont val="Poppins"/>
      </rPr>
      <t xml:space="preserve">TOTAL </t>
    </r>
    <r>
      <rPr>
        <sz val="8"/>
        <color theme="1"/>
        <rFont val="Poppins"/>
      </rPr>
      <t>(Independent/
For-Profit)</t>
    </r>
  </si>
  <si>
    <t xml:space="preserve"> </t>
  </si>
  <si>
    <t>COMMUNITY COLLEGES</t>
  </si>
  <si>
    <t>Des Moines Area Community College-Ankeny</t>
  </si>
  <si>
    <t>Eastern Iowa Community College - Clinton</t>
  </si>
  <si>
    <t>Eastern Iowa Community College - Muscatine</t>
  </si>
  <si>
    <t>Eastern Iowa Community College - Scott</t>
  </si>
  <si>
    <t>Hawkeye Community College - Waterloo</t>
  </si>
  <si>
    <t>Indian Hills Community College - Ottumwa</t>
  </si>
  <si>
    <t>Iowa Central Community College - Ft. Dodge</t>
  </si>
  <si>
    <t>Iowa Lakes Community College - Emmetsburg</t>
  </si>
  <si>
    <t>Iowa Valley Community College - Ellsworth</t>
  </si>
  <si>
    <t>Iowa Valley Community College -  Marshalltown</t>
  </si>
  <si>
    <t>Iowa Western Community College - Council Bluffs</t>
  </si>
  <si>
    <t>Kirkwood Community College - Cedar Rapids</t>
  </si>
  <si>
    <t>North Iowa Area Community College - Mason City</t>
  </si>
  <si>
    <t>Northeast Iowa Community College - Calmar</t>
  </si>
  <si>
    <t>Northeast Iowa Community College - Peosta</t>
  </si>
  <si>
    <t>Northwest Iowa Community College -  Sheldon</t>
  </si>
  <si>
    <t>Southeastern Community College - West Burlington</t>
  </si>
  <si>
    <t>Southwestern Community College - Creston</t>
  </si>
  <si>
    <t>Western Iowa Tech Community College - Sioux City</t>
  </si>
  <si>
    <r>
      <rPr>
        <b/>
        <sz val="8"/>
        <color theme="1"/>
        <rFont val="Poppins"/>
      </rPr>
      <t xml:space="preserve">TOTAL </t>
    </r>
    <r>
      <rPr>
        <sz val="8"/>
        <color theme="1"/>
        <rFont val="Poppins"/>
      </rPr>
      <t>(Community)</t>
    </r>
  </si>
  <si>
    <t>OTHER COLLEGES</t>
  </si>
  <si>
    <t>Out-of-State College or University</t>
  </si>
  <si>
    <t>Iowa Barber or Cosmetology School</t>
  </si>
  <si>
    <r>
      <rPr>
        <b/>
        <sz val="8"/>
        <color theme="1"/>
        <rFont val="Poppins"/>
      </rPr>
      <t xml:space="preserve">TOTAL </t>
    </r>
    <r>
      <rPr>
        <sz val="8"/>
        <color theme="1"/>
        <rFont val="Poppins"/>
      </rPr>
      <t>(Other)</t>
    </r>
  </si>
  <si>
    <t xml:space="preserve">      GRAND TOTAL</t>
  </si>
  <si>
    <t>AVG. AWARD</t>
  </si>
  <si>
    <t>LOAN REPAYMENT PROGRAMS:</t>
  </si>
  <si>
    <t>Avg. Award</t>
  </si>
  <si>
    <t>Iowa Teacher Shortage Loan Forgiveness Program</t>
  </si>
  <si>
    <t>Health Care Loan Repayment Program</t>
  </si>
  <si>
    <t>Health Care Professional Recruitment Program (obligated funds)</t>
  </si>
  <si>
    <t>Rural Iowa Primary Care LRP (obligated funds)</t>
  </si>
  <si>
    <t>Teach Iowa Scholar</t>
  </si>
  <si>
    <t>Last Update: 09/1/2020</t>
  </si>
  <si>
    <t>FISCAL YEAR 2019</t>
  </si>
  <si>
    <t>(Academic Year 2018-2019)</t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</si>
  <si>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(Regent)</t>
    </r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</si>
  <si>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(Independent/
For-Profit)</t>
    </r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</si>
  <si>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(Community)</t>
    </r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</si>
  <si>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(Other)</t>
    </r>
  </si>
  <si>
    <t>Last Update: 09-17-2019</t>
  </si>
  <si>
    <t>FISCAL YEAR 2018</t>
  </si>
  <si>
    <t>(Academic Year 2017-2018)</t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</si>
  <si>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(Regent)</t>
    </r>
  </si>
  <si>
    <t>Kaplan - Cedar Falls</t>
  </si>
  <si>
    <t>Kaplan - Cedar Rapids</t>
  </si>
  <si>
    <t>Kaplan - Des Moines</t>
  </si>
  <si>
    <t>Kaplan - Mason City</t>
  </si>
  <si>
    <t>Kaplan - Davenport</t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</si>
  <si>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(Independent/
For-Profit)</t>
    </r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</si>
  <si>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(Community)</t>
    </r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</si>
  <si>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(Other)</t>
    </r>
  </si>
  <si>
    <t>Iowa Registered Nurse and Nurse Educator Loan Forgiveness Program</t>
  </si>
  <si>
    <t>John R. Justice Loan Repayment Program</t>
  </si>
  <si>
    <t>**Numbers include 2018 graduates as well as recipients that previously graduated and received funding through surplus funds selection criteria.</t>
  </si>
  <si>
    <t>Last Update: 09-5-2018</t>
  </si>
  <si>
    <t>FISCAL YEAR 2017</t>
  </si>
  <si>
    <t>(Academic Year 2016-2017)</t>
  </si>
  <si>
    <t xml:space="preserve">All Iowa Opportunity Foster Grant </t>
  </si>
  <si>
    <t>Barber &amp; Cosm Arts &amp; Sciences Tuition Grant</t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</si>
  <si>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(Regent)</t>
    </r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</si>
  <si>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(Independent/
For-Profit)</t>
    </r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</si>
  <si>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(Community)</t>
    </r>
  </si>
  <si>
    <r>
      <rPr>
        <b/>
        <sz val="6"/>
        <color theme="1"/>
        <rFont val="Poppins"/>
      </rPr>
      <t xml:space="preserve">TOTAL </t>
    </r>
    <r>
      <rPr>
        <sz val="6"/>
        <color theme="1"/>
        <rFont val="Futura Std Book"/>
        <family val="2"/>
      </rPr>
      <t>(Other)</t>
    </r>
  </si>
  <si>
    <t>**Rural Iowa RN and PA LRP (obligated funds)</t>
  </si>
  <si>
    <t>**Numbers include 2017 graduates as well as recipients that previously graduated and received funding through surplus funds selection criteria.</t>
  </si>
  <si>
    <t>Last Update: 09-25-2017</t>
  </si>
  <si>
    <t>PRELIMINARY SUMMARY OF PAYMENTS BY INSTITUTION</t>
  </si>
  <si>
    <t>FISCAL YEAR 2016</t>
  </si>
  <si>
    <t>(Academic Year 2015-2016)</t>
  </si>
  <si>
    <t>Iowa Tuition 
Grant Program</t>
  </si>
  <si>
    <t>Iowa Voc-Tech Tuition Grant Program</t>
  </si>
  <si>
    <t>Kibbie Grant Program</t>
  </si>
  <si>
    <t>All Iowa Opportunity Scholarship Program</t>
  </si>
  <si>
    <t>Iowa National Guard Education Assistance Program</t>
  </si>
  <si>
    <t>Education Training Voucher Program</t>
  </si>
  <si>
    <t>All Iowa Opportunity Foster Grant Program</t>
  </si>
  <si>
    <t>Barber and Cosmetology Arts &amp; Sciences Tuition Grant</t>
  </si>
  <si>
    <t>Gear Up Iowa Scholarship</t>
  </si>
  <si>
    <t xml:space="preserve">   Total</t>
  </si>
  <si>
    <t>INDEPENDENT COLLEGES AND UNIVERSITIES</t>
  </si>
  <si>
    <t>AIB College of Business</t>
  </si>
  <si>
    <t>Iowa Wesleyan College</t>
  </si>
  <si>
    <t>Waldorf College</t>
  </si>
  <si>
    <t>Total (For-Profit/Independents)</t>
  </si>
  <si>
    <t xml:space="preserve">     Total</t>
  </si>
  <si>
    <t>Number</t>
  </si>
  <si>
    <t>**Numbers include 2016 graduates as well as recipients that previously graduated and received funding through surplus funds selection criteria.</t>
  </si>
  <si>
    <t>Last Update: 09-15-2016</t>
  </si>
  <si>
    <t>FISCAL YEAR 2015</t>
  </si>
  <si>
    <t>(Academic Year 2014-15)</t>
  </si>
  <si>
    <t>*Iowa Grant 
Program</t>
  </si>
  <si>
    <t>* Iowa Grant was eliminated during the 2015 legislative session.  2014-15 is the last year there will be recipients for the Iowa Grant Program.</t>
  </si>
  <si>
    <t>**Numbers include 2015 graduates as well as recipients that previously graduated and received funding through surplus funds selection criteria.</t>
  </si>
  <si>
    <t>Last Update: 09-11-2015</t>
  </si>
  <si>
    <t>Last Updated 9/16/2021</t>
  </si>
  <si>
    <t>Rural Iowa Veterinary Loan Repayment Program (obligated funds)</t>
  </si>
  <si>
    <t>Morningside University</t>
  </si>
  <si>
    <t>FISCAL YEAR 2022</t>
  </si>
  <si>
    <t>(Academic Year 2021-2022)</t>
  </si>
  <si>
    <t>FISCAL YEAR 2021</t>
  </si>
  <si>
    <t>(Academic Year 2020-2021)</t>
  </si>
  <si>
    <t>FISCAL YEAR 2023</t>
  </si>
  <si>
    <t>(Academic Year 2022-2023)</t>
  </si>
  <si>
    <t>Eastern Iowa Community College - Clinton, Scott, Muscatine</t>
  </si>
  <si>
    <t>Mental Health Loan Repayment Program (obligated funds)</t>
  </si>
  <si>
    <t>Last Updated 10/10/2023</t>
  </si>
  <si>
    <t>Health Care Award Program</t>
  </si>
  <si>
    <t>Rural Iowa Veterinarian Loan Repayment Program (obligated funds)</t>
  </si>
  <si>
    <t>Workforce Grant</t>
  </si>
  <si>
    <t>FISCAL YEAR 2024</t>
  </si>
  <si>
    <t>(Academic Year 2023-2024)</t>
  </si>
  <si>
    <t>Bureau of Iowa College Aid</t>
  </si>
  <si>
    <t>Northeast Iowa Community College - Calmar &amp; Peosta</t>
  </si>
  <si>
    <t>Western Governors University</t>
  </si>
  <si>
    <t>Iowa Department of Education</t>
  </si>
  <si>
    <t>Data Locked as of 9.24.24</t>
  </si>
  <si>
    <t>APPROVED VIRTUAL INSTITUTIONS</t>
  </si>
  <si>
    <t>FISCAL YEAR 2025</t>
  </si>
  <si>
    <t>(Academic Year 2024-2025)</t>
  </si>
  <si>
    <t>Workforce Incentive Payment</t>
  </si>
  <si>
    <t>Data Locked as of 10/2/2025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</si>
</sst>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/d/yy\ h:mm\ AM/PM"/>
    <numFmt numFmtId="165" formatCode="_(* #,##0_);_(* \(#,##0\);_(* &quot;-&quot;??_);_(@_)"/>
    <numFmt numFmtId="166" formatCode="_(&quot;$&quot;* #,##0_);_(&quot;$&quot;* \(#,##0\);_(&quot;$&quot;* &quot;-&quot;??_);_(@_)"/>
  </numFmts>
  <fonts count="94">
    <font>
      <sz val="10"/>
      <color rgb="FF000000"/>
      <name val="Arial"/>
    </font>
    <font>
      <sz val="10"/>
      <color theme="1"/>
      <name val="Poppins"/>
    </font>
    <font>
      <sz val="6"/>
      <color theme="1"/>
      <name val="Poppins"/>
    </font>
    <font>
      <b/>
      <sz val="8"/>
      <color theme="1"/>
      <name val="Poppins"/>
    </font>
    <font>
      <b/>
      <sz val="8"/>
      <color theme="1"/>
      <name val="&quot;Futura Std Book&quot;"/>
    </font>
    <font>
      <sz val="10"/>
      <color theme="1"/>
      <name val="Arial"/>
      <family val="2"/>
    </font>
    <font>
      <sz val="10"/>
      <color theme="1"/>
      <name val="&quot;Futura Std Book&quot;"/>
    </font>
    <font>
      <sz val="8"/>
      <color theme="1"/>
      <name val="Poppins"/>
    </font>
    <font>
      <sz val="8"/>
      <color theme="1"/>
      <name val="&quot;Futura Std Book&quot;"/>
    </font>
    <font>
      <b/>
      <sz val="7"/>
      <color theme="1"/>
      <name val="&quot;Futura Std Book&quot;"/>
    </font>
    <font>
      <sz val="10"/>
      <color theme="1"/>
      <name val="Poppins"/>
    </font>
    <font>
      <b/>
      <sz val="6"/>
      <color theme="1"/>
      <name val="Poppins"/>
    </font>
    <font>
      <sz val="10"/>
      <name val="Arial"/>
      <family val="2"/>
    </font>
    <font>
      <b/>
      <u/>
      <sz val="6"/>
      <color theme="1"/>
      <name val="Poppins"/>
    </font>
    <font>
      <b/>
      <u/>
      <sz val="6"/>
      <color theme="1"/>
      <name val="Poppins"/>
    </font>
    <font>
      <b/>
      <u/>
      <sz val="6"/>
      <color theme="1"/>
      <name val="Poppins"/>
    </font>
    <font>
      <b/>
      <u/>
      <sz val="10"/>
      <color theme="1"/>
      <name val="Poppins"/>
    </font>
    <font>
      <u/>
      <sz val="8"/>
      <color theme="1"/>
      <name val="Poppins"/>
    </font>
    <font>
      <u/>
      <sz val="8"/>
      <color theme="1"/>
      <name val="Poppins"/>
    </font>
    <font>
      <u/>
      <sz val="8"/>
      <color theme="1"/>
      <name val="Poppins"/>
    </font>
    <font>
      <u/>
      <sz val="10"/>
      <color theme="1"/>
      <name val="Arial"/>
      <family val="2"/>
    </font>
    <font>
      <u/>
      <sz val="8"/>
      <color theme="1"/>
      <name val="Poppins"/>
    </font>
    <font>
      <u/>
      <sz val="8"/>
      <color theme="1"/>
      <name val="Poppins"/>
    </font>
    <font>
      <b/>
      <sz val="9"/>
      <color theme="1"/>
      <name val="Poppins"/>
    </font>
    <font>
      <u/>
      <sz val="8"/>
      <color theme="1"/>
      <name val="Poppins"/>
    </font>
    <font>
      <b/>
      <u/>
      <sz val="8"/>
      <color theme="1"/>
      <name val="Poppins"/>
    </font>
    <font>
      <b/>
      <u/>
      <sz val="8"/>
      <color theme="1"/>
      <name val="Poppins"/>
    </font>
    <font>
      <b/>
      <u/>
      <sz val="8"/>
      <color theme="1"/>
      <name val="Poppins"/>
    </font>
    <font>
      <b/>
      <u/>
      <sz val="8"/>
      <color theme="1"/>
      <name val="Poppins"/>
    </font>
    <font>
      <sz val="8"/>
      <color theme="1"/>
      <name val="Arial"/>
      <family val="2"/>
    </font>
    <font>
      <b/>
      <u/>
      <sz val="6"/>
      <color theme="1"/>
      <name val="Poppins"/>
    </font>
    <font>
      <b/>
      <u/>
      <sz val="6"/>
      <color theme="1"/>
      <name val="Poppins"/>
    </font>
    <font>
      <b/>
      <u/>
      <sz val="6"/>
      <color theme="1"/>
      <name val="Poppins"/>
    </font>
    <font>
      <b/>
      <u/>
      <sz val="6"/>
      <color theme="1"/>
      <name val="Poppins"/>
    </font>
    <font>
      <u/>
      <sz val="6"/>
      <color theme="1"/>
      <name val="Poppins"/>
    </font>
    <font>
      <u/>
      <sz val="6"/>
      <color theme="1"/>
      <name val="Poppins"/>
    </font>
    <font>
      <u/>
      <sz val="6"/>
      <color theme="1"/>
      <name val="Poppins"/>
    </font>
    <font>
      <u/>
      <sz val="10"/>
      <color theme="1"/>
      <name val="Poppins"/>
    </font>
    <font>
      <b/>
      <sz val="10"/>
      <color theme="1"/>
      <name val="Poppins"/>
    </font>
    <font>
      <u/>
      <sz val="6"/>
      <color theme="1"/>
      <name val="Poppins"/>
    </font>
    <font>
      <u/>
      <sz val="6"/>
      <color theme="1"/>
      <name val="Poppins"/>
    </font>
    <font>
      <u/>
      <sz val="6"/>
      <color theme="1"/>
      <name val="Poppins"/>
    </font>
    <font>
      <u/>
      <sz val="6"/>
      <color theme="1"/>
      <name val="Poppins"/>
    </font>
    <font>
      <b/>
      <u/>
      <sz val="6"/>
      <color theme="1"/>
      <name val="Poppins"/>
    </font>
    <font>
      <b/>
      <u/>
      <sz val="6"/>
      <color theme="1"/>
      <name val="Poppins"/>
    </font>
    <font>
      <b/>
      <u/>
      <sz val="6"/>
      <color theme="1"/>
      <name val="Poppins"/>
    </font>
    <font>
      <b/>
      <u/>
      <sz val="6"/>
      <color theme="1"/>
      <name val="Poppins"/>
    </font>
    <font>
      <b/>
      <u/>
      <sz val="6"/>
      <color theme="1"/>
      <name val="Poppins"/>
    </font>
    <font>
      <b/>
      <u/>
      <sz val="10"/>
      <color theme="1"/>
      <name val="Poppins"/>
    </font>
    <font>
      <b/>
      <u/>
      <sz val="6"/>
      <color theme="1"/>
      <name val="Poppins"/>
    </font>
    <font>
      <b/>
      <u/>
      <sz val="6"/>
      <color theme="1"/>
      <name val="Poppins"/>
    </font>
    <font>
      <i/>
      <sz val="6"/>
      <color theme="1"/>
      <name val="Poppins"/>
    </font>
    <font>
      <sz val="5"/>
      <color theme="1"/>
      <name val="Poppins"/>
    </font>
    <font>
      <u/>
      <sz val="6"/>
      <color theme="1"/>
      <name val="Poppins"/>
    </font>
    <font>
      <u/>
      <sz val="6"/>
      <color theme="1"/>
      <name val="Poppins"/>
    </font>
    <font>
      <u/>
      <sz val="6"/>
      <color theme="1"/>
      <name val="Poppins"/>
    </font>
    <font>
      <u/>
      <sz val="6"/>
      <color theme="1"/>
      <name val="Poppins"/>
    </font>
    <font>
      <sz val="10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Open Sans"/>
    </font>
    <font>
      <sz val="8"/>
      <color theme="1"/>
      <name val="Open Sans"/>
    </font>
    <font>
      <b/>
      <sz val="6"/>
      <color theme="1"/>
      <name val="Open Sans"/>
    </font>
    <font>
      <sz val="6"/>
      <color theme="1"/>
      <name val="Open Sans"/>
    </font>
    <font>
      <b/>
      <u/>
      <sz val="6"/>
      <color theme="1"/>
      <name val="Open Sans"/>
    </font>
    <font>
      <b/>
      <u/>
      <sz val="6"/>
      <color theme="1"/>
      <name val="Open Sans"/>
    </font>
    <font>
      <b/>
      <u/>
      <sz val="6"/>
      <color theme="1"/>
      <name val="Open Sans"/>
    </font>
    <font>
      <b/>
      <u/>
      <sz val="6"/>
      <color theme="1"/>
      <name val="Open Sans"/>
    </font>
    <font>
      <u/>
      <sz val="6"/>
      <color theme="1"/>
      <name val="Open Sans"/>
    </font>
    <font>
      <u/>
      <sz val="6"/>
      <color theme="1"/>
      <name val="Open Sans"/>
    </font>
    <font>
      <u/>
      <sz val="6"/>
      <color theme="1"/>
      <name val="Open Sans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6"/>
      <color theme="1"/>
      <name val="Open Sans"/>
    </font>
    <font>
      <u/>
      <sz val="6"/>
      <color theme="1"/>
      <name val="Open Sans"/>
    </font>
    <font>
      <u/>
      <sz val="6"/>
      <color theme="1"/>
      <name val="Open Sans"/>
    </font>
    <font>
      <b/>
      <u/>
      <sz val="6"/>
      <color theme="1"/>
      <name val="Open Sans"/>
    </font>
    <font>
      <b/>
      <u/>
      <sz val="6"/>
      <color theme="1"/>
      <name val="Open Sans"/>
    </font>
    <font>
      <b/>
      <u/>
      <sz val="6"/>
      <color theme="1"/>
      <name val="Open Sans"/>
    </font>
    <font>
      <b/>
      <u/>
      <sz val="6"/>
      <color theme="1"/>
      <name val="Open Sans"/>
    </font>
    <font>
      <b/>
      <u/>
      <sz val="6"/>
      <color theme="1"/>
      <name val="Open Sans"/>
    </font>
    <font>
      <u/>
      <sz val="6"/>
      <color theme="1"/>
      <name val="Open Sans"/>
    </font>
    <font>
      <b/>
      <u/>
      <sz val="10"/>
      <color theme="1"/>
      <name val="Arial"/>
      <family val="2"/>
    </font>
    <font>
      <b/>
      <u/>
      <sz val="6"/>
      <color theme="1"/>
      <name val="Open Sans"/>
    </font>
    <font>
      <b/>
      <u/>
      <sz val="6"/>
      <color theme="1"/>
      <name val="Open Sans"/>
    </font>
    <font>
      <b/>
      <u/>
      <sz val="6"/>
      <color theme="1"/>
      <name val="Open Sans"/>
    </font>
    <font>
      <i/>
      <sz val="6"/>
      <color theme="1"/>
      <name val="Arial"/>
      <family val="2"/>
    </font>
    <font>
      <sz val="5"/>
      <color theme="1"/>
      <name val="Open Sans"/>
    </font>
    <font>
      <b/>
      <u/>
      <sz val="6"/>
      <color theme="1"/>
      <name val="Open Sans"/>
    </font>
    <font>
      <u/>
      <sz val="6"/>
      <color theme="1"/>
      <name val="Open Sans"/>
    </font>
    <font>
      <u/>
      <sz val="6"/>
      <color theme="1"/>
      <name val="Open Sans"/>
    </font>
    <font>
      <b/>
      <u/>
      <sz val="6"/>
      <color theme="1"/>
      <name val="Open Sans"/>
    </font>
    <font>
      <sz val="9"/>
      <color theme="1"/>
      <name val="Poppins"/>
    </font>
    <font>
      <sz val="6"/>
      <color theme="1"/>
      <name val="Futura Std Book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93" fillId="0" borderId="12"/>
  </cellStyleXfs>
  <cellXfs count="330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1" xfId="0" applyFont="1" applyBorder="1"/>
    <xf numFmtId="0" fontId="13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3" fontId="15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/>
    <xf numFmtId="0" fontId="16" fillId="0" borderId="1" xfId="0" applyFont="1" applyBorder="1" applyAlignment="1">
      <alignment wrapText="1"/>
    </xf>
    <xf numFmtId="3" fontId="10" fillId="2" borderId="1" xfId="0" applyNumberFormat="1" applyFont="1" applyFill="1" applyBorder="1"/>
    <xf numFmtId="0" fontId="7" fillId="0" borderId="1" xfId="0" applyFont="1" applyBorder="1"/>
    <xf numFmtId="3" fontId="7" fillId="2" borderId="1" xfId="0" applyNumberFormat="1" applyFont="1" applyFill="1" applyBorder="1"/>
    <xf numFmtId="3" fontId="7" fillId="0" borderId="1" xfId="0" applyNumberFormat="1" applyFont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 wrapText="1"/>
    </xf>
    <xf numFmtId="0" fontId="17" fillId="0" borderId="1" xfId="0" applyFont="1" applyBorder="1" applyAlignment="1">
      <alignment wrapText="1"/>
    </xf>
    <xf numFmtId="3" fontId="18" fillId="2" borderId="1" xfId="0" applyNumberFormat="1" applyFont="1" applyFill="1" applyBorder="1" applyAlignment="1">
      <alignment horizontal="right" wrapText="1"/>
    </xf>
    <xf numFmtId="3" fontId="19" fillId="0" borderId="1" xfId="0" applyNumberFormat="1" applyFont="1" applyBorder="1" applyAlignment="1">
      <alignment horizontal="right" wrapText="1"/>
    </xf>
    <xf numFmtId="0" fontId="20" fillId="0" borderId="0" xfId="0" applyFont="1"/>
    <xf numFmtId="0" fontId="7" fillId="0" borderId="1" xfId="0" applyFont="1" applyBorder="1"/>
    <xf numFmtId="3" fontId="21" fillId="2" borderId="1" xfId="0" applyNumberFormat="1" applyFont="1" applyFill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7" fillId="2" borderId="1" xfId="0" applyFont="1" applyFill="1" applyBorder="1"/>
    <xf numFmtId="165" fontId="7" fillId="2" borderId="1" xfId="0" applyNumberFormat="1" applyFont="1" applyFill="1" applyBorder="1"/>
    <xf numFmtId="165" fontId="7" fillId="0" borderId="1" xfId="0" applyNumberFormat="1" applyFont="1" applyBorder="1"/>
    <xf numFmtId="3" fontId="7" fillId="0" borderId="1" xfId="0" applyNumberFormat="1" applyFont="1" applyBorder="1"/>
    <xf numFmtId="0" fontId="24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25" fillId="0" borderId="1" xfId="0" applyFont="1" applyBorder="1" applyAlignment="1">
      <alignment wrapText="1"/>
    </xf>
    <xf numFmtId="3" fontId="26" fillId="2" borderId="1" xfId="0" applyNumberFormat="1" applyFont="1" applyFill="1" applyBorder="1" applyAlignment="1">
      <alignment horizontal="right" wrapText="1"/>
    </xf>
    <xf numFmtId="3" fontId="2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/>
    <xf numFmtId="166" fontId="7" fillId="0" borderId="0" xfId="0" applyNumberFormat="1" applyFont="1"/>
    <xf numFmtId="165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2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3" fontId="7" fillId="0" borderId="1" xfId="0" applyNumberFormat="1" applyFont="1" applyBorder="1" applyAlignment="1">
      <alignment horizontal="center" wrapText="1"/>
    </xf>
    <xf numFmtId="0" fontId="7" fillId="0" borderId="0" xfId="0" applyFont="1"/>
    <xf numFmtId="0" fontId="29" fillId="0" borderId="0" xfId="0" applyFont="1"/>
    <xf numFmtId="0" fontId="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3" fontId="32" fillId="2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34" fillId="0" borderId="1" xfId="0" applyFont="1" applyBorder="1" applyAlignment="1">
      <alignment vertical="center" wrapText="1"/>
    </xf>
    <xf numFmtId="3" fontId="35" fillId="2" borderId="1" xfId="0" applyNumberFormat="1" applyFont="1" applyFill="1" applyBorder="1" applyAlignment="1">
      <alignment horizontal="right" vertical="center" wrapText="1"/>
    </xf>
    <xf numFmtId="3" fontId="36" fillId="0" borderId="1" xfId="0" applyNumberFormat="1" applyFont="1" applyBorder="1" applyAlignment="1">
      <alignment horizontal="right" vertical="center" wrapText="1"/>
    </xf>
    <xf numFmtId="0" fontId="37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5" fontId="2" fillId="2" borderId="8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3" fontId="39" fillId="2" borderId="8" xfId="0" applyNumberFormat="1" applyFont="1" applyFill="1" applyBorder="1" applyAlignment="1">
      <alignment horizontal="right" vertical="center" wrapText="1"/>
    </xf>
    <xf numFmtId="3" fontId="40" fillId="0" borderId="0" xfId="0" applyNumberFormat="1" applyFont="1" applyAlignment="1">
      <alignment horizontal="right" vertical="center" wrapText="1"/>
    </xf>
    <xf numFmtId="0" fontId="41" fillId="2" borderId="8" xfId="0" applyFont="1" applyFill="1" applyBorder="1" applyAlignment="1">
      <alignment vertical="center" wrapText="1"/>
    </xf>
    <xf numFmtId="0" fontId="4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5" fontId="11" fillId="2" borderId="8" xfId="0" applyNumberFormat="1" applyFont="1" applyFill="1" applyBorder="1" applyAlignment="1">
      <alignment horizontal="right" vertical="center" wrapText="1"/>
    </xf>
    <xf numFmtId="165" fontId="43" fillId="2" borderId="1" xfId="0" applyNumberFormat="1" applyFont="1" applyFill="1" applyBorder="1" applyAlignment="1">
      <alignment horizontal="right" vertical="center" wrapText="1"/>
    </xf>
    <xf numFmtId="0" fontId="44" fillId="0" borderId="1" xfId="0" applyFont="1" applyBorder="1" applyAlignment="1">
      <alignment horizontal="right" vertical="center" wrapText="1"/>
    </xf>
    <xf numFmtId="165" fontId="45" fillId="0" borderId="1" xfId="0" applyNumberFormat="1" applyFont="1" applyBorder="1" applyAlignment="1">
      <alignment horizontal="right" vertical="center" wrapText="1"/>
    </xf>
    <xf numFmtId="0" fontId="46" fillId="2" borderId="1" xfId="0" applyFont="1" applyFill="1" applyBorder="1" applyAlignment="1">
      <alignment horizontal="right" vertical="center" wrapText="1"/>
    </xf>
    <xf numFmtId="3" fontId="47" fillId="2" borderId="1" xfId="0" applyNumberFormat="1" applyFont="1" applyFill="1" applyBorder="1" applyAlignment="1">
      <alignment horizontal="right" vertical="center" wrapText="1"/>
    </xf>
    <xf numFmtId="3" fontId="11" fillId="2" borderId="8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2" borderId="8" xfId="0" applyNumberFormat="1" applyFont="1" applyFill="1" applyBorder="1" applyAlignment="1">
      <alignment vertical="center" wrapText="1"/>
    </xf>
    <xf numFmtId="165" fontId="11" fillId="0" borderId="0" xfId="0" applyNumberFormat="1" applyFont="1" applyAlignment="1">
      <alignment vertical="center" wrapText="1"/>
    </xf>
    <xf numFmtId="165" fontId="11" fillId="0" borderId="1" xfId="0" applyNumberFormat="1" applyFont="1" applyBorder="1" applyAlignment="1">
      <alignment vertical="center" wrapText="1"/>
    </xf>
    <xf numFmtId="0" fontId="48" fillId="0" borderId="0" xfId="0" applyFont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49" fillId="2" borderId="1" xfId="0" applyNumberFormat="1" applyFont="1" applyFill="1" applyBorder="1" applyAlignment="1">
      <alignment vertical="center" wrapText="1"/>
    </xf>
    <xf numFmtId="3" fontId="50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6" fontId="11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166" fontId="11" fillId="0" borderId="0" xfId="0" applyNumberFormat="1" applyFont="1" applyAlignment="1">
      <alignment vertical="center" wrapText="1"/>
    </xf>
    <xf numFmtId="166" fontId="11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vertical="center" wrapText="1"/>
    </xf>
    <xf numFmtId="0" fontId="53" fillId="0" borderId="0" xfId="0" applyFont="1" applyAlignment="1">
      <alignment horizontal="right" vertical="center" wrapText="1"/>
    </xf>
    <xf numFmtId="165" fontId="54" fillId="0" borderId="0" xfId="0" applyNumberFormat="1" applyFont="1" applyAlignment="1">
      <alignment vertical="center" wrapText="1"/>
    </xf>
    <xf numFmtId="0" fontId="55" fillId="0" borderId="1" xfId="0" applyFont="1" applyBorder="1" applyAlignment="1">
      <alignment horizontal="right" vertical="center" wrapText="1"/>
    </xf>
    <xf numFmtId="165" fontId="56" fillId="0" borderId="1" xfId="0" applyNumberFormat="1" applyFont="1" applyBorder="1" applyAlignment="1">
      <alignment vertical="center" wrapText="1"/>
    </xf>
    <xf numFmtId="165" fontId="11" fillId="0" borderId="0" xfId="0" applyNumberFormat="1" applyFont="1" applyAlignment="1">
      <alignment horizontal="right" vertical="center" wrapText="1"/>
    </xf>
    <xf numFmtId="165" fontId="11" fillId="2" borderId="8" xfId="0" applyNumberFormat="1" applyFont="1" applyFill="1" applyBorder="1" applyAlignment="1">
      <alignment vertical="center" wrapText="1"/>
    </xf>
    <xf numFmtId="0" fontId="38" fillId="2" borderId="8" xfId="0" applyFont="1" applyFill="1" applyBorder="1" applyAlignment="1">
      <alignment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165" fontId="11" fillId="2" borderId="1" xfId="0" applyNumberFormat="1" applyFont="1" applyFill="1" applyBorder="1" applyAlignment="1">
      <alignment vertical="center" wrapText="1"/>
    </xf>
    <xf numFmtId="0" fontId="38" fillId="2" borderId="1" xfId="0" applyFont="1" applyFill="1" applyBorder="1" applyAlignment="1">
      <alignment vertical="center" wrapText="1"/>
    </xf>
    <xf numFmtId="165" fontId="2" fillId="0" borderId="9" xfId="0" applyNumberFormat="1" applyFont="1" applyBorder="1" applyAlignment="1">
      <alignment vertical="center" wrapText="1"/>
    </xf>
    <xf numFmtId="0" fontId="57" fillId="0" borderId="2" xfId="0" applyFont="1" applyBorder="1" applyAlignment="1"/>
    <xf numFmtId="0" fontId="58" fillId="0" borderId="9" xfId="0" applyFont="1" applyBorder="1" applyAlignment="1"/>
    <xf numFmtId="0" fontId="59" fillId="0" borderId="9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7" fillId="0" borderId="0" xfId="0" applyFont="1" applyAlignment="1"/>
    <xf numFmtId="0" fontId="57" fillId="0" borderId="4" xfId="0" applyFont="1" applyBorder="1" applyAlignment="1"/>
    <xf numFmtId="0" fontId="57" fillId="0" borderId="5" xfId="0" applyFont="1" applyBorder="1" applyAlignment="1"/>
    <xf numFmtId="0" fontId="60" fillId="0" borderId="4" xfId="0" applyFont="1" applyBorder="1" applyAlignment="1"/>
    <xf numFmtId="0" fontId="57" fillId="0" borderId="6" xfId="0" applyFont="1" applyBorder="1" applyAlignment="1"/>
    <xf numFmtId="0" fontId="61" fillId="0" borderId="10" xfId="0" applyFont="1" applyBorder="1" applyAlignment="1"/>
    <xf numFmtId="0" fontId="61" fillId="0" borderId="7" xfId="0" applyFont="1" applyBorder="1" applyAlignment="1"/>
    <xf numFmtId="0" fontId="62" fillId="2" borderId="1" xfId="0" applyFont="1" applyFill="1" applyBorder="1" applyAlignment="1"/>
    <xf numFmtId="0" fontId="62" fillId="0" borderId="1" xfId="0" applyFont="1" applyBorder="1" applyAlignment="1"/>
    <xf numFmtId="0" fontId="62" fillId="2" borderId="14" xfId="0" applyFont="1" applyFill="1" applyBorder="1" applyAlignment="1"/>
    <xf numFmtId="3" fontId="62" fillId="2" borderId="1" xfId="0" applyNumberFormat="1" applyFont="1" applyFill="1" applyBorder="1" applyAlignment="1"/>
    <xf numFmtId="3" fontId="62" fillId="0" borderId="1" xfId="0" applyNumberFormat="1" applyFont="1" applyBorder="1" applyAlignment="1"/>
    <xf numFmtId="0" fontId="58" fillId="0" borderId="6" xfId="0" applyFont="1" applyBorder="1" applyAlignment="1"/>
    <xf numFmtId="0" fontId="63" fillId="2" borderId="1" xfId="0" applyFont="1" applyFill="1" applyBorder="1" applyAlignment="1">
      <alignment horizontal="center"/>
    </xf>
    <xf numFmtId="0" fontId="64" fillId="0" borderId="1" xfId="0" applyFont="1" applyBorder="1" applyAlignment="1">
      <alignment horizontal="center"/>
    </xf>
    <xf numFmtId="3" fontId="65" fillId="2" borderId="1" xfId="0" applyNumberFormat="1" applyFont="1" applyFill="1" applyBorder="1" applyAlignment="1">
      <alignment horizontal="center"/>
    </xf>
    <xf numFmtId="0" fontId="66" fillId="0" borderId="1" xfId="0" applyFont="1" applyBorder="1" applyAlignment="1"/>
    <xf numFmtId="0" fontId="62" fillId="2" borderId="1" xfId="0" applyFont="1" applyFill="1" applyBorder="1" applyAlignment="1">
      <alignment horizontal="right"/>
    </xf>
    <xf numFmtId="3" fontId="62" fillId="2" borderId="1" xfId="0" applyNumberFormat="1" applyFont="1" applyFill="1" applyBorder="1" applyAlignment="1">
      <alignment horizontal="right"/>
    </xf>
    <xf numFmtId="3" fontId="62" fillId="0" borderId="1" xfId="0" applyNumberFormat="1" applyFont="1" applyBorder="1" applyAlignment="1">
      <alignment horizontal="right"/>
    </xf>
    <xf numFmtId="0" fontId="67" fillId="0" borderId="1" xfId="0" applyFont="1" applyBorder="1" applyAlignment="1"/>
    <xf numFmtId="3" fontId="68" fillId="2" borderId="1" xfId="0" applyNumberFormat="1" applyFont="1" applyFill="1" applyBorder="1" applyAlignment="1">
      <alignment horizontal="right"/>
    </xf>
    <xf numFmtId="3" fontId="69" fillId="0" borderId="1" xfId="0" applyNumberFormat="1" applyFont="1" applyBorder="1" applyAlignment="1">
      <alignment horizontal="right"/>
    </xf>
    <xf numFmtId="0" fontId="70" fillId="0" borderId="0" xfId="0" applyFont="1" applyAlignment="1"/>
    <xf numFmtId="0" fontId="62" fillId="0" borderId="1" xfId="0" applyFont="1" applyBorder="1" applyAlignment="1">
      <alignment horizontal="right"/>
    </xf>
    <xf numFmtId="165" fontId="62" fillId="0" borderId="1" xfId="0" applyNumberFormat="1" applyFont="1" applyBorder="1" applyAlignment="1"/>
    <xf numFmtId="0" fontId="61" fillId="0" borderId="1" xfId="0" applyFont="1" applyBorder="1" applyAlignment="1"/>
    <xf numFmtId="3" fontId="61" fillId="2" borderId="1" xfId="0" applyNumberFormat="1" applyFont="1" applyFill="1" applyBorder="1" applyAlignment="1">
      <alignment horizontal="right"/>
    </xf>
    <xf numFmtId="3" fontId="61" fillId="0" borderId="1" xfId="0" applyNumberFormat="1" applyFont="1" applyBorder="1" applyAlignment="1">
      <alignment horizontal="right"/>
    </xf>
    <xf numFmtId="0" fontId="71" fillId="0" borderId="0" xfId="0" applyFont="1" applyAlignment="1"/>
    <xf numFmtId="165" fontId="62" fillId="2" borderId="1" xfId="0" applyNumberFormat="1" applyFont="1" applyFill="1" applyBorder="1" applyAlignment="1">
      <alignment horizontal="right"/>
    </xf>
    <xf numFmtId="165" fontId="62" fillId="0" borderId="1" xfId="0" applyNumberFormat="1" applyFont="1" applyBorder="1" applyAlignment="1">
      <alignment horizontal="right"/>
    </xf>
    <xf numFmtId="0" fontId="72" fillId="2" borderId="1" xfId="0" applyFont="1" applyFill="1" applyBorder="1" applyAlignment="1"/>
    <xf numFmtId="0" fontId="73" fillId="0" borderId="1" xfId="0" applyFont="1" applyBorder="1" applyAlignment="1">
      <alignment horizontal="right"/>
    </xf>
    <xf numFmtId="165" fontId="74" fillId="0" borderId="1" xfId="0" applyNumberFormat="1" applyFont="1" applyBorder="1" applyAlignment="1"/>
    <xf numFmtId="0" fontId="62" fillId="0" borderId="1" xfId="0" applyFont="1" applyBorder="1" applyAlignment="1">
      <alignment horizontal="left"/>
    </xf>
    <xf numFmtId="3" fontId="61" fillId="2" borderId="1" xfId="0" applyNumberFormat="1" applyFont="1" applyFill="1" applyBorder="1" applyAlignment="1"/>
    <xf numFmtId="3" fontId="61" fillId="0" borderId="1" xfId="0" applyNumberFormat="1" applyFont="1" applyBorder="1" applyAlignment="1"/>
    <xf numFmtId="165" fontId="61" fillId="2" borderId="1" xfId="0" applyNumberFormat="1" applyFont="1" applyFill="1" applyBorder="1" applyAlignment="1">
      <alignment horizontal="right"/>
    </xf>
    <xf numFmtId="165" fontId="75" fillId="2" borderId="1" xfId="0" applyNumberFormat="1" applyFont="1" applyFill="1" applyBorder="1" applyAlignment="1">
      <alignment horizontal="right"/>
    </xf>
    <xf numFmtId="0" fontId="76" fillId="0" borderId="1" xfId="0" applyFont="1" applyBorder="1" applyAlignment="1">
      <alignment horizontal="right"/>
    </xf>
    <xf numFmtId="165" fontId="77" fillId="0" borderId="1" xfId="0" applyNumberFormat="1" applyFont="1" applyBorder="1" applyAlignment="1">
      <alignment horizontal="right"/>
    </xf>
    <xf numFmtId="0" fontId="78" fillId="2" borderId="1" xfId="0" applyFont="1" applyFill="1" applyBorder="1" applyAlignment="1">
      <alignment horizontal="right"/>
    </xf>
    <xf numFmtId="3" fontId="79" fillId="2" borderId="1" xfId="0" applyNumberFormat="1" applyFont="1" applyFill="1" applyBorder="1" applyAlignment="1">
      <alignment horizontal="right"/>
    </xf>
    <xf numFmtId="0" fontId="62" fillId="0" borderId="1" xfId="0" applyFont="1" applyBorder="1" applyAlignment="1">
      <alignment wrapText="1"/>
    </xf>
    <xf numFmtId="0" fontId="80" fillId="0" borderId="1" xfId="0" applyFont="1" applyBorder="1" applyAlignment="1">
      <alignment wrapText="1"/>
    </xf>
    <xf numFmtId="165" fontId="61" fillId="0" borderId="1" xfId="0" applyNumberFormat="1" applyFont="1" applyBorder="1" applyAlignment="1">
      <alignment horizontal="right"/>
    </xf>
    <xf numFmtId="165" fontId="61" fillId="2" borderId="1" xfId="0" applyNumberFormat="1" applyFont="1" applyFill="1" applyBorder="1" applyAlignment="1"/>
    <xf numFmtId="165" fontId="61" fillId="0" borderId="1" xfId="0" applyNumberFormat="1" applyFont="1" applyBorder="1" applyAlignment="1"/>
    <xf numFmtId="0" fontId="81" fillId="0" borderId="0" xfId="0" applyFont="1" applyAlignment="1"/>
    <xf numFmtId="3" fontId="82" fillId="2" borderId="1" xfId="0" applyNumberFormat="1" applyFont="1" applyFill="1" applyBorder="1" applyAlignment="1"/>
    <xf numFmtId="3" fontId="83" fillId="0" borderId="1" xfId="0" applyNumberFormat="1" applyFont="1" applyBorder="1" applyAlignment="1"/>
    <xf numFmtId="0" fontId="61" fillId="0" borderId="4" xfId="0" applyFont="1" applyBorder="1" applyAlignment="1"/>
    <xf numFmtId="0" fontId="62" fillId="0" borderId="0" xfId="0" applyFont="1" applyAlignment="1">
      <alignment horizontal="center"/>
    </xf>
    <xf numFmtId="166" fontId="61" fillId="0" borderId="0" xfId="0" applyNumberFormat="1" applyFont="1" applyAlignment="1">
      <alignment horizontal="center"/>
    </xf>
    <xf numFmtId="165" fontId="62" fillId="0" borderId="0" xfId="0" applyNumberFormat="1" applyFont="1" applyAlignment="1"/>
    <xf numFmtId="166" fontId="61" fillId="0" borderId="0" xfId="0" applyNumberFormat="1" applyFont="1" applyAlignment="1"/>
    <xf numFmtId="165" fontId="62" fillId="0" borderId="0" xfId="0" applyNumberFormat="1" applyFont="1" applyAlignment="1">
      <alignment horizontal="right"/>
    </xf>
    <xf numFmtId="3" fontId="61" fillId="0" borderId="0" xfId="0" applyNumberFormat="1" applyFont="1" applyAlignment="1">
      <alignment horizontal="right"/>
    </xf>
    <xf numFmtId="166" fontId="61" fillId="0" borderId="0" xfId="0" applyNumberFormat="1" applyFont="1" applyAlignment="1">
      <alignment horizontal="right"/>
    </xf>
    <xf numFmtId="0" fontId="62" fillId="0" borderId="0" xfId="0" applyFont="1" applyAlignment="1"/>
    <xf numFmtId="165" fontId="62" fillId="0" borderId="9" xfId="0" applyNumberFormat="1" applyFont="1" applyBorder="1" applyAlignment="1"/>
    <xf numFmtId="165" fontId="62" fillId="0" borderId="3" xfId="0" applyNumberFormat="1" applyFont="1" applyBorder="1" applyAlignment="1"/>
    <xf numFmtId="0" fontId="84" fillId="0" borderId="1" xfId="0" applyFont="1" applyBorder="1" applyAlignment="1">
      <alignment horizontal="center" wrapText="1"/>
    </xf>
    <xf numFmtId="0" fontId="58" fillId="0" borderId="0" xfId="0" applyFont="1" applyAlignment="1"/>
    <xf numFmtId="0" fontId="58" fillId="0" borderId="5" xfId="0" applyFont="1" applyBorder="1" applyAlignment="1"/>
    <xf numFmtId="0" fontId="61" fillId="0" borderId="1" xfId="0" applyFont="1" applyBorder="1" applyAlignment="1">
      <alignment wrapText="1"/>
    </xf>
    <xf numFmtId="3" fontId="62" fillId="0" borderId="1" xfId="0" applyNumberFormat="1" applyFont="1" applyBorder="1" applyAlignment="1">
      <alignment horizontal="center"/>
    </xf>
    <xf numFmtId="0" fontId="85" fillId="0" borderId="0" xfId="0" applyFont="1" applyAlignment="1"/>
    <xf numFmtId="0" fontId="61" fillId="0" borderId="4" xfId="0" applyFont="1" applyBorder="1" applyAlignment="1">
      <alignment wrapText="1"/>
    </xf>
    <xf numFmtId="3" fontId="62" fillId="0" borderId="0" xfId="0" applyNumberFormat="1" applyFont="1" applyAlignment="1">
      <alignment horizontal="right"/>
    </xf>
    <xf numFmtId="3" fontId="62" fillId="0" borderId="0" xfId="0" applyNumberFormat="1" applyFont="1" applyAlignment="1">
      <alignment horizontal="center"/>
    </xf>
    <xf numFmtId="0" fontId="86" fillId="0" borderId="4" xfId="0" applyFont="1" applyBorder="1" applyAlignment="1">
      <alignment wrapText="1"/>
    </xf>
    <xf numFmtId="0" fontId="62" fillId="0" borderId="6" xfId="0" applyFont="1" applyBorder="1" applyAlignment="1"/>
    <xf numFmtId="0" fontId="58" fillId="0" borderId="10" xfId="0" applyFont="1" applyBorder="1" applyAlignment="1"/>
    <xf numFmtId="0" fontId="58" fillId="0" borderId="7" xfId="0" applyFont="1" applyBorder="1" applyAlignment="1"/>
    <xf numFmtId="0" fontId="58" fillId="0" borderId="3" xfId="0" applyFont="1" applyBorder="1" applyAlignment="1"/>
    <xf numFmtId="3" fontId="87" fillId="0" borderId="1" xfId="0" applyNumberFormat="1" applyFont="1" applyBorder="1" applyAlignment="1">
      <alignment horizontal="center"/>
    </xf>
    <xf numFmtId="165" fontId="62" fillId="2" borderId="1" xfId="0" applyNumberFormat="1" applyFont="1" applyFill="1" applyBorder="1" applyAlignment="1"/>
    <xf numFmtId="0" fontId="88" fillId="2" borderId="1" xfId="0" applyFont="1" applyFill="1" applyBorder="1" applyAlignment="1">
      <alignment horizontal="right"/>
    </xf>
    <xf numFmtId="165" fontId="89" fillId="2" borderId="1" xfId="0" applyNumberFormat="1" applyFont="1" applyFill="1" applyBorder="1" applyAlignment="1"/>
    <xf numFmtId="3" fontId="90" fillId="0" borderId="1" xfId="0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center" wrapText="1"/>
    </xf>
    <xf numFmtId="0" fontId="1" fillId="0" borderId="12" xfId="1" applyFont="1" applyAlignment="1">
      <alignment vertical="center" wrapText="1"/>
    </xf>
    <xf numFmtId="0" fontId="2" fillId="0" borderId="12" xfId="1" applyFont="1" applyAlignment="1">
      <alignment vertical="center" wrapText="1"/>
    </xf>
    <xf numFmtId="0" fontId="3" fillId="0" borderId="12" xfId="1" applyFont="1" applyAlignment="1">
      <alignment horizontal="center" vertical="center" wrapText="1"/>
    </xf>
    <xf numFmtId="0" fontId="4" fillId="0" borderId="12" xfId="1" applyFont="1" applyAlignment="1">
      <alignment horizontal="center"/>
    </xf>
    <xf numFmtId="0" fontId="0" fillId="0" borderId="12" xfId="1" applyFont="1" applyAlignment="1"/>
    <xf numFmtId="0" fontId="3" fillId="0" borderId="12" xfId="1" applyFont="1" applyAlignment="1">
      <alignment horizontal="center" vertical="center" wrapText="1"/>
    </xf>
    <xf numFmtId="0" fontId="0" fillId="0" borderId="12" xfId="1" applyFont="1" applyAlignment="1"/>
    <xf numFmtId="0" fontId="5" fillId="0" borderId="12" xfId="1" applyFont="1" applyAlignment="1">
      <alignment horizontal="left"/>
    </xf>
    <xf numFmtId="0" fontId="6" fillId="0" borderId="12" xfId="1" applyFont="1"/>
    <xf numFmtId="0" fontId="7" fillId="0" borderId="12" xfId="1" applyFont="1" applyAlignment="1">
      <alignment vertical="center" wrapText="1"/>
    </xf>
    <xf numFmtId="0" fontId="8" fillId="0" borderId="12" xfId="1" applyFont="1" applyAlignment="1">
      <alignment horizontal="center"/>
    </xf>
    <xf numFmtId="0" fontId="9" fillId="0" borderId="12" xfId="1" applyFont="1"/>
    <xf numFmtId="0" fontId="1" fillId="0" borderId="1" xfId="1" applyFont="1" applyBorder="1"/>
    <xf numFmtId="0" fontId="13" fillId="2" borderId="1" xfId="1" applyFont="1" applyFill="1" applyBorder="1" applyAlignment="1">
      <alignment horizontal="center" wrapText="1"/>
    </xf>
    <xf numFmtId="0" fontId="13" fillId="0" borderId="1" xfId="1" applyFont="1" applyBorder="1" applyAlignment="1">
      <alignment horizontal="center" wrapText="1"/>
    </xf>
    <xf numFmtId="3" fontId="13" fillId="2" borderId="1" xfId="1" applyNumberFormat="1" applyFont="1" applyFill="1" applyBorder="1" applyAlignment="1">
      <alignment horizontal="center" wrapText="1"/>
    </xf>
    <xf numFmtId="0" fontId="1" fillId="2" borderId="1" xfId="1" applyFont="1" applyFill="1" applyBorder="1"/>
    <xf numFmtId="0" fontId="16" fillId="0" borderId="1" xfId="1" applyFont="1" applyBorder="1" applyAlignment="1">
      <alignment wrapText="1"/>
    </xf>
    <xf numFmtId="3" fontId="1" fillId="2" borderId="1" xfId="1" applyNumberFormat="1" applyFont="1" applyFill="1" applyBorder="1"/>
    <xf numFmtId="0" fontId="7" fillId="0" borderId="1" xfId="1" applyFont="1" applyBorder="1"/>
    <xf numFmtId="3" fontId="7" fillId="2" borderId="1" xfId="1" applyNumberFormat="1" applyFont="1" applyFill="1" applyBorder="1"/>
    <xf numFmtId="3" fontId="7" fillId="0" borderId="1" xfId="1" applyNumberFormat="1" applyFont="1" applyBorder="1" applyAlignment="1">
      <alignment horizontal="right" wrapText="1"/>
    </xf>
    <xf numFmtId="3" fontId="7" fillId="2" borderId="1" xfId="1" applyNumberFormat="1" applyFont="1" applyFill="1" applyBorder="1" applyAlignment="1">
      <alignment horizontal="right" wrapText="1"/>
    </xf>
    <xf numFmtId="0" fontId="17" fillId="0" borderId="1" xfId="1" applyFont="1" applyBorder="1" applyAlignment="1">
      <alignment wrapText="1"/>
    </xf>
    <xf numFmtId="3" fontId="17" fillId="2" borderId="1" xfId="1" applyNumberFormat="1" applyFont="1" applyFill="1" applyBorder="1" applyAlignment="1">
      <alignment horizontal="right" wrapText="1"/>
    </xf>
    <xf numFmtId="3" fontId="17" fillId="0" borderId="1" xfId="1" applyNumberFormat="1" applyFont="1" applyBorder="1" applyAlignment="1">
      <alignment horizontal="right" wrapText="1"/>
    </xf>
    <xf numFmtId="0" fontId="20" fillId="0" borderId="12" xfId="1" applyFont="1"/>
    <xf numFmtId="0" fontId="23" fillId="0" borderId="1" xfId="1" applyFont="1" applyBorder="1" applyAlignment="1">
      <alignment horizontal="right" wrapText="1"/>
    </xf>
    <xf numFmtId="3" fontId="3" fillId="2" borderId="1" xfId="1" applyNumberFormat="1" applyFont="1" applyFill="1" applyBorder="1" applyAlignment="1">
      <alignment horizontal="right" wrapText="1"/>
    </xf>
    <xf numFmtId="3" fontId="3" fillId="0" borderId="1" xfId="1" applyNumberFormat="1" applyFont="1" applyBorder="1" applyAlignment="1">
      <alignment horizontal="right" wrapText="1"/>
    </xf>
    <xf numFmtId="0" fontId="7" fillId="2" borderId="1" xfId="1" applyFont="1" applyFill="1" applyBorder="1"/>
    <xf numFmtId="165" fontId="7" fillId="2" borderId="1" xfId="1" applyNumberFormat="1" applyFont="1" applyFill="1" applyBorder="1"/>
    <xf numFmtId="165" fontId="7" fillId="0" borderId="1" xfId="1" applyNumberFormat="1" applyFont="1" applyBorder="1"/>
    <xf numFmtId="3" fontId="7" fillId="0" borderId="1" xfId="1" applyNumberFormat="1" applyFont="1" applyBorder="1"/>
    <xf numFmtId="0" fontId="3" fillId="0" borderId="1" xfId="1" applyFont="1" applyBorder="1" applyAlignment="1">
      <alignment horizontal="right" wrapText="1"/>
    </xf>
    <xf numFmtId="0" fontId="7" fillId="0" borderId="1" xfId="1" applyFont="1" applyBorder="1" applyAlignment="1">
      <alignment wrapText="1"/>
    </xf>
    <xf numFmtId="0" fontId="25" fillId="0" borderId="1" xfId="1" applyFont="1" applyBorder="1" applyAlignment="1">
      <alignment wrapText="1"/>
    </xf>
    <xf numFmtId="3" fontId="25" fillId="2" borderId="1" xfId="1" applyNumberFormat="1" applyFont="1" applyFill="1" applyBorder="1" applyAlignment="1">
      <alignment horizontal="right" wrapText="1"/>
    </xf>
    <xf numFmtId="3" fontId="25" fillId="0" borderId="1" xfId="1" applyNumberFormat="1" applyFont="1" applyBorder="1" applyAlignment="1">
      <alignment horizontal="right" wrapText="1"/>
    </xf>
    <xf numFmtId="166" fontId="7" fillId="0" borderId="1" xfId="1" applyNumberFormat="1" applyFont="1" applyBorder="1"/>
    <xf numFmtId="166" fontId="7" fillId="0" borderId="12" xfId="1" applyNumberFormat="1" applyFont="1"/>
    <xf numFmtId="165" fontId="7" fillId="0" borderId="12" xfId="1" applyNumberFormat="1" applyFont="1"/>
    <xf numFmtId="3" fontId="7" fillId="0" borderId="12" xfId="1" applyNumberFormat="1" applyFont="1"/>
    <xf numFmtId="0" fontId="7" fillId="0" borderId="12" xfId="1" applyFont="1"/>
    <xf numFmtId="0" fontId="25" fillId="0" borderId="1" xfId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3" fontId="7" fillId="0" borderId="1" xfId="1" applyNumberFormat="1" applyFont="1" applyBorder="1" applyAlignment="1">
      <alignment horizontal="center" wrapText="1"/>
    </xf>
    <xf numFmtId="0" fontId="29" fillId="0" borderId="12" xfId="1" applyFont="1"/>
    <xf numFmtId="3" fontId="7" fillId="0" borderId="1" xfId="1" applyNumberFormat="1" applyFont="1" applyFill="1" applyBorder="1" applyAlignment="1">
      <alignment horizontal="right" wrapText="1"/>
    </xf>
    <xf numFmtId="3" fontId="7" fillId="0" borderId="1" xfId="1" applyNumberFormat="1" applyFont="1" applyFill="1" applyBorder="1" applyAlignment="1">
      <alignment horizontal="center" wrapText="1"/>
    </xf>
    <xf numFmtId="14" fontId="7" fillId="0" borderId="0" xfId="0" applyNumberFormat="1" applyFont="1" applyFill="1"/>
    <xf numFmtId="0" fontId="0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0" borderId="0" xfId="0" applyFont="1"/>
    <xf numFmtId="14" fontId="7" fillId="3" borderId="0" xfId="0" applyNumberFormat="1" applyFont="1" applyFill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0" borderId="0" xfId="0" applyFont="1"/>
    <xf numFmtId="3" fontId="17" fillId="2" borderId="1" xfId="0" applyNumberFormat="1" applyFont="1" applyFill="1" applyBorder="1"/>
    <xf numFmtId="0" fontId="11" fillId="2" borderId="2" xfId="0" applyFont="1" applyFill="1" applyBorder="1" applyAlignment="1">
      <alignment horizontal="center" wrapText="1"/>
    </xf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7" xfId="0" applyFont="1" applyBorder="1"/>
    <xf numFmtId="0" fontId="3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0" xfId="0" applyFont="1" applyAlignment="1"/>
    <xf numFmtId="14" fontId="7" fillId="0" borderId="12" xfId="1" applyNumberFormat="1" applyFont="1" applyFill="1"/>
    <xf numFmtId="0" fontId="0" fillId="0" borderId="12" xfId="1" applyFont="1" applyFill="1" applyAlignment="1"/>
    <xf numFmtId="0" fontId="11" fillId="0" borderId="2" xfId="1" applyFont="1" applyBorder="1" applyAlignment="1">
      <alignment horizontal="center" wrapText="1"/>
    </xf>
    <xf numFmtId="0" fontId="12" fillId="0" borderId="3" xfId="1" applyFont="1" applyBorder="1"/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0" fontId="12" fillId="0" borderId="7" xfId="1" applyFont="1" applyBorder="1"/>
    <xf numFmtId="0" fontId="11" fillId="2" borderId="2" xfId="1" applyFont="1" applyFill="1" applyBorder="1" applyAlignment="1">
      <alignment horizontal="center" wrapText="1"/>
    </xf>
    <xf numFmtId="0" fontId="3" fillId="0" borderId="12" xfId="1" applyFont="1" applyAlignment="1">
      <alignment horizontal="center" vertical="center" wrapText="1"/>
    </xf>
    <xf numFmtId="0" fontId="0" fillId="0" borderId="12" xfId="1" applyFont="1" applyAlignment="1"/>
    <xf numFmtId="164" fontId="7" fillId="0" borderId="12" xfId="1" applyNumberFormat="1" applyFont="1" applyAlignment="1">
      <alignment horizontal="center" vertical="center" wrapText="1"/>
    </xf>
    <xf numFmtId="0" fontId="7" fillId="0" borderId="12" xfId="1" applyFont="1" applyAlignment="1">
      <alignment horizontal="center" vertical="center" wrapText="1"/>
    </xf>
    <xf numFmtId="14" fontId="7" fillId="0" borderId="12" xfId="1" applyNumberFormat="1" applyFont="1"/>
    <xf numFmtId="0" fontId="7" fillId="0" borderId="0" xfId="0" applyFont="1"/>
    <xf numFmtId="0" fontId="2" fillId="0" borderId="0" xfId="0" applyFont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2" fillId="0" borderId="0" xfId="0" applyFont="1" applyAlignment="1">
      <alignment vertical="center" wrapText="1"/>
    </xf>
    <xf numFmtId="0" fontId="61" fillId="0" borderId="2" xfId="0" applyFont="1" applyBorder="1" applyAlignment="1">
      <alignment horizontal="center" wrapText="1"/>
    </xf>
    <xf numFmtId="0" fontId="61" fillId="2" borderId="2" xfId="0" applyFont="1" applyFill="1" applyBorder="1" applyAlignment="1">
      <alignment horizontal="center" wrapText="1"/>
    </xf>
    <xf numFmtId="0" fontId="59" fillId="0" borderId="0" xfId="0" applyFont="1" applyAlignment="1">
      <alignment horizontal="center"/>
    </xf>
    <xf numFmtId="164" fontId="29" fillId="0" borderId="0" xfId="0" applyNumberFormat="1" applyFont="1" applyAlignment="1">
      <alignment horizontal="center"/>
    </xf>
    <xf numFmtId="0" fontId="60" fillId="0" borderId="0" xfId="0" applyFont="1" applyAlignment="1">
      <alignment horizontal="center"/>
    </xf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61" fillId="0" borderId="9" xfId="0" applyFont="1" applyBorder="1" applyAlignment="1">
      <alignment horizontal="center" wrapText="1"/>
    </xf>
    <xf numFmtId="0" fontId="12" fillId="0" borderId="10" xfId="0" applyFont="1" applyBorder="1"/>
    <xf numFmtId="0" fontId="59" fillId="0" borderId="4" xfId="0" applyFont="1" applyBorder="1" applyAlignment="1">
      <alignment horizontal="center"/>
    </xf>
    <xf numFmtId="0" fontId="60" fillId="0" borderId="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1</xdr:row>
      <xdr:rowOff>28575</xdr:rowOff>
    </xdr:from>
    <xdr:ext cx="981075" cy="857250"/>
    <xdr:pic>
      <xdr:nvPicPr>
        <xdr:cNvPr id="2" name="image2.jp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28600"/>
          <a:ext cx="981075" cy="857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1</xdr:row>
      <xdr:rowOff>28575</xdr:rowOff>
    </xdr:from>
    <xdr:ext cx="981075" cy="857250"/>
    <xdr:pic>
      <xdr:nvPicPr>
        <xdr:cNvPr id="2" name="image2.jp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196215"/>
          <a:ext cx="981075" cy="8572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1</xdr:row>
      <xdr:rowOff>28575</xdr:rowOff>
    </xdr:from>
    <xdr:ext cx="981075" cy="857250"/>
    <xdr:pic>
      <xdr:nvPicPr>
        <xdr:cNvPr id="2" name="image2.jp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196215"/>
          <a:ext cx="981075" cy="8572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1</xdr:row>
      <xdr:rowOff>28575</xdr:rowOff>
    </xdr:from>
    <xdr:ext cx="981075" cy="857250"/>
    <xdr:pic>
      <xdr:nvPicPr>
        <xdr:cNvPr id="2" name="image2.jp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314325</xdr:colOff>
      <xdr:row>1</xdr:row>
      <xdr:rowOff>0</xdr:rowOff>
    </xdr:from>
    <xdr:ext cx="981075" cy="8572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314325</xdr:colOff>
      <xdr:row>1</xdr:row>
      <xdr:rowOff>0</xdr:rowOff>
    </xdr:from>
    <xdr:ext cx="971550" cy="857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314325</xdr:colOff>
      <xdr:row>1</xdr:row>
      <xdr:rowOff>0</xdr:rowOff>
    </xdr:from>
    <xdr:ext cx="971550" cy="857250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9525</xdr:rowOff>
    </xdr:from>
    <xdr:ext cx="1219200" cy="11049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133350</xdr:rowOff>
    </xdr:from>
    <xdr:ext cx="1638300" cy="1257300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4386-58F7-48A7-BB1C-6F49FE9B4CA1}">
  <sheetPr>
    <outlinePr summaryBelow="0" summaryRight="0"/>
  </sheetPr>
  <dimension ref="A1:Y131"/>
  <sheetViews>
    <sheetView tabSelected="1" zoomScaleNormal="100" workbookViewId="0">
      <pane ySplit="11" topLeftCell="A72" activePane="bottomLeft" state="frozen"/>
      <selection pane="bottomLeft" activeCell="B91" sqref="B91"/>
    </sheetView>
  </sheetViews>
  <sheetFormatPr defaultColWidth="14.42578125" defaultRowHeight="15.75" customHeight="1"/>
  <cols>
    <col min="1" max="1" width="27.7109375" style="282" customWidth="1"/>
    <col min="2" max="2" width="6.42578125" style="282" customWidth="1"/>
    <col min="3" max="3" width="11.28515625" style="282" customWidth="1"/>
    <col min="4" max="4" width="9.5703125" style="282" customWidth="1"/>
    <col min="5" max="5" width="10.42578125" style="282" customWidth="1"/>
    <col min="6" max="6" width="7.5703125" style="282" customWidth="1"/>
    <col min="7" max="7" width="8.42578125" style="282" customWidth="1"/>
    <col min="8" max="8" width="7.5703125" style="282" customWidth="1"/>
    <col min="9" max="9" width="8" style="282" customWidth="1"/>
    <col min="10" max="10" width="5.85546875" style="282" customWidth="1"/>
    <col min="11" max="11" width="8.140625" style="282" customWidth="1"/>
    <col min="12" max="12" width="5.28515625" style="282" customWidth="1"/>
    <col min="13" max="13" width="6.7109375" style="282" customWidth="1"/>
    <col min="14" max="14" width="5.42578125" style="282" customWidth="1"/>
    <col min="15" max="15" width="8.42578125" style="282" bestFit="1" customWidth="1"/>
    <col min="16" max="16" width="7.140625" style="282" customWidth="1"/>
    <col min="17" max="17" width="8.85546875" style="282" customWidth="1"/>
    <col min="18" max="18" width="8" style="282" customWidth="1"/>
    <col min="19" max="19" width="8.140625" style="282" customWidth="1"/>
    <col min="20" max="20" width="9.140625" style="282" customWidth="1"/>
    <col min="21" max="21" width="7.85546875" style="282" bestFit="1" customWidth="1"/>
    <col min="22" max="22" width="6.140625" style="282" customWidth="1"/>
    <col min="23" max="23" width="10" style="282" customWidth="1"/>
    <col min="24" max="24" width="9.140625" style="282" customWidth="1"/>
    <col min="25" max="25" width="8.7109375" style="282" bestFit="1" customWidth="1"/>
    <col min="26" max="16384" width="14.42578125" style="282"/>
  </cols>
  <sheetData>
    <row r="1" spans="1:25" ht="12.75" customHeight="1">
      <c r="A1" s="1"/>
      <c r="B1" s="291" t="s">
        <v>175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25" ht="12.75" customHeight="1">
      <c r="A2" s="281"/>
      <c r="B2" s="291" t="s">
        <v>172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</row>
    <row r="3" spans="1:25" ht="12.75" customHeight="1">
      <c r="A3" s="281"/>
      <c r="B3" s="291" t="s">
        <v>1</v>
      </c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</row>
    <row r="4" spans="1:25" ht="12.75">
      <c r="A4" s="1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</row>
    <row r="5" spans="1:25" ht="12.75" customHeight="1">
      <c r="A5" s="281"/>
      <c r="B5" s="291" t="s">
        <v>178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</row>
    <row r="6" spans="1:25" ht="12.75" customHeight="1">
      <c r="A6" s="9"/>
      <c r="B6" s="293" t="s">
        <v>179</v>
      </c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</row>
    <row r="7" spans="1:25" ht="12.75" customHeight="1">
      <c r="A7" s="295"/>
      <c r="B7" s="285" t="s">
        <v>4</v>
      </c>
      <c r="C7" s="286"/>
      <c r="D7" s="294" t="s">
        <v>5</v>
      </c>
      <c r="E7" s="286"/>
      <c r="F7" s="285" t="s">
        <v>6</v>
      </c>
      <c r="G7" s="286"/>
      <c r="H7" s="294" t="s">
        <v>7</v>
      </c>
      <c r="I7" s="286"/>
      <c r="J7" s="285" t="s">
        <v>8</v>
      </c>
      <c r="K7" s="286"/>
      <c r="L7" s="294" t="s">
        <v>10</v>
      </c>
      <c r="M7" s="286"/>
      <c r="N7" s="285" t="s">
        <v>11</v>
      </c>
      <c r="O7" s="286"/>
      <c r="P7" s="294" t="s">
        <v>12</v>
      </c>
      <c r="Q7" s="286"/>
      <c r="R7" s="285" t="s">
        <v>13</v>
      </c>
      <c r="S7" s="286"/>
      <c r="T7" s="294" t="s">
        <v>169</v>
      </c>
      <c r="U7" s="286"/>
      <c r="V7" s="285" t="s">
        <v>14</v>
      </c>
      <c r="W7" s="286"/>
    </row>
    <row r="8" spans="1:25" ht="12.75">
      <c r="A8" s="296"/>
      <c r="B8" s="287"/>
      <c r="C8" s="288"/>
      <c r="D8" s="287"/>
      <c r="E8" s="288"/>
      <c r="F8" s="287"/>
      <c r="G8" s="288"/>
      <c r="H8" s="287"/>
      <c r="I8" s="288"/>
      <c r="J8" s="287"/>
      <c r="K8" s="288"/>
      <c r="L8" s="287"/>
      <c r="M8" s="288"/>
      <c r="N8" s="287"/>
      <c r="O8" s="288"/>
      <c r="P8" s="287"/>
      <c r="Q8" s="288"/>
      <c r="R8" s="287"/>
      <c r="S8" s="288"/>
      <c r="T8" s="287"/>
      <c r="U8" s="288"/>
      <c r="V8" s="287"/>
      <c r="W8" s="288"/>
    </row>
    <row r="9" spans="1:25" ht="12.75">
      <c r="A9" s="296"/>
      <c r="B9" s="289"/>
      <c r="C9" s="290"/>
      <c r="D9" s="289"/>
      <c r="E9" s="290"/>
      <c r="F9" s="289"/>
      <c r="G9" s="290"/>
      <c r="H9" s="289"/>
      <c r="I9" s="290"/>
      <c r="J9" s="289"/>
      <c r="K9" s="290"/>
      <c r="L9" s="289"/>
      <c r="M9" s="290"/>
      <c r="N9" s="289"/>
      <c r="O9" s="290"/>
      <c r="P9" s="289"/>
      <c r="Q9" s="290"/>
      <c r="R9" s="289"/>
      <c r="S9" s="290"/>
      <c r="T9" s="289"/>
      <c r="U9" s="290"/>
      <c r="V9" s="289"/>
      <c r="W9" s="290"/>
    </row>
    <row r="10" spans="1:25" ht="12.75">
      <c r="A10" s="297"/>
      <c r="B10" s="13" t="s">
        <v>15</v>
      </c>
      <c r="C10" s="13" t="s">
        <v>16</v>
      </c>
      <c r="D10" s="14" t="s">
        <v>15</v>
      </c>
      <c r="E10" s="14" t="s">
        <v>16</v>
      </c>
      <c r="F10" s="13" t="s">
        <v>15</v>
      </c>
      <c r="G10" s="13" t="s">
        <v>16</v>
      </c>
      <c r="H10" s="14" t="s">
        <v>15</v>
      </c>
      <c r="I10" s="14" t="s">
        <v>16</v>
      </c>
      <c r="J10" s="13" t="s">
        <v>15</v>
      </c>
      <c r="K10" s="15" t="s">
        <v>16</v>
      </c>
      <c r="L10" s="14" t="s">
        <v>15</v>
      </c>
      <c r="M10" s="14" t="s">
        <v>16</v>
      </c>
      <c r="N10" s="13" t="s">
        <v>15</v>
      </c>
      <c r="O10" s="13" t="s">
        <v>16</v>
      </c>
      <c r="P10" s="14" t="s">
        <v>15</v>
      </c>
      <c r="Q10" s="14" t="s">
        <v>16</v>
      </c>
      <c r="R10" s="13" t="s">
        <v>15</v>
      </c>
      <c r="S10" s="13" t="s">
        <v>16</v>
      </c>
      <c r="T10" s="14" t="s">
        <v>15</v>
      </c>
      <c r="U10" s="14" t="s">
        <v>16</v>
      </c>
      <c r="V10" s="13" t="s">
        <v>15</v>
      </c>
      <c r="W10" s="13" t="s">
        <v>16</v>
      </c>
    </row>
    <row r="11" spans="1:25" ht="12.7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5" ht="12.75">
      <c r="A12" s="17" t="s">
        <v>17</v>
      </c>
      <c r="B12" s="16"/>
      <c r="C12" s="16"/>
      <c r="D12" s="12"/>
      <c r="E12" s="12"/>
      <c r="F12" s="16"/>
      <c r="G12" s="16"/>
      <c r="H12" s="12"/>
      <c r="I12" s="12"/>
      <c r="J12" s="16"/>
      <c r="K12" s="18"/>
      <c r="L12" s="12"/>
      <c r="M12" s="12"/>
      <c r="N12" s="18"/>
      <c r="O12" s="18"/>
      <c r="P12" s="12"/>
      <c r="Q12" s="12"/>
      <c r="R12" s="18"/>
      <c r="S12" s="18"/>
      <c r="T12" s="12"/>
      <c r="U12" s="12"/>
      <c r="V12" s="18"/>
      <c r="W12" s="18"/>
    </row>
    <row r="13" spans="1:25" ht="12.75">
      <c r="A13" s="27" t="s">
        <v>18</v>
      </c>
      <c r="B13" s="20">
        <v>0</v>
      </c>
      <c r="C13" s="20">
        <v>0</v>
      </c>
      <c r="D13" s="21">
        <v>0</v>
      </c>
      <c r="E13" s="21">
        <v>0</v>
      </c>
      <c r="F13" s="20">
        <v>0</v>
      </c>
      <c r="G13" s="20">
        <v>0</v>
      </c>
      <c r="H13" s="21">
        <v>131</v>
      </c>
      <c r="I13" s="21">
        <v>541109</v>
      </c>
      <c r="J13" s="20">
        <v>251</v>
      </c>
      <c r="K13" s="20">
        <v>1765558</v>
      </c>
      <c r="L13" s="21">
        <v>10</v>
      </c>
      <c r="M13" s="21">
        <v>44175</v>
      </c>
      <c r="N13" s="20">
        <v>0</v>
      </c>
      <c r="O13" s="20">
        <v>0</v>
      </c>
      <c r="P13" s="21">
        <v>5</v>
      </c>
      <c r="Q13" s="21">
        <v>10890</v>
      </c>
      <c r="R13" s="20">
        <v>0</v>
      </c>
      <c r="S13" s="20">
        <v>0</v>
      </c>
      <c r="T13" s="21">
        <v>1574</v>
      </c>
      <c r="U13" s="21">
        <v>1453047</v>
      </c>
      <c r="V13" s="20">
        <f>T13+B13+D13+F13+H13+J13+P13+R13+L13+N13</f>
        <v>1971</v>
      </c>
      <c r="W13" s="20">
        <f>U13+C13+E13+G13+I13+K13+Q13+S13+M13+O13</f>
        <v>3814779</v>
      </c>
    </row>
    <row r="14" spans="1:25" ht="12.75">
      <c r="A14" s="27" t="s">
        <v>19</v>
      </c>
      <c r="B14" s="20">
        <v>0</v>
      </c>
      <c r="C14" s="20">
        <v>0</v>
      </c>
      <c r="D14" s="21">
        <v>0</v>
      </c>
      <c r="E14" s="21">
        <v>0</v>
      </c>
      <c r="F14" s="20">
        <v>0</v>
      </c>
      <c r="G14" s="20">
        <v>0</v>
      </c>
      <c r="H14" s="21">
        <v>113</v>
      </c>
      <c r="I14" s="21">
        <v>547247</v>
      </c>
      <c r="J14" s="20">
        <v>161</v>
      </c>
      <c r="K14" s="20">
        <v>1192805</v>
      </c>
      <c r="L14" s="21">
        <v>3</v>
      </c>
      <c r="M14" s="21">
        <v>12500</v>
      </c>
      <c r="N14" s="20">
        <v>0</v>
      </c>
      <c r="O14" s="20">
        <v>0</v>
      </c>
      <c r="P14" s="21">
        <v>10</v>
      </c>
      <c r="Q14" s="21">
        <v>24150</v>
      </c>
      <c r="R14" s="20">
        <v>0</v>
      </c>
      <c r="S14" s="20">
        <v>0</v>
      </c>
      <c r="T14" s="21">
        <v>1194</v>
      </c>
      <c r="U14" s="21">
        <v>1126003</v>
      </c>
      <c r="V14" s="20">
        <f t="shared" ref="V14:V15" si="0">T14+B14+D14+F14+H14+J14+P14+R14+L14+N14</f>
        <v>1481</v>
      </c>
      <c r="W14" s="20">
        <f t="shared" ref="W14:W15" si="1">U14+C14+E14+G14+I14+K14+Q14+S14+M14+O14</f>
        <v>2902705</v>
      </c>
    </row>
    <row r="15" spans="1:25" ht="12.75">
      <c r="A15" s="23" t="s">
        <v>20</v>
      </c>
      <c r="B15" s="24">
        <v>0</v>
      </c>
      <c r="C15" s="24">
        <v>0</v>
      </c>
      <c r="D15" s="25">
        <v>0</v>
      </c>
      <c r="E15" s="25">
        <v>0</v>
      </c>
      <c r="F15" s="24">
        <v>0</v>
      </c>
      <c r="G15" s="24">
        <v>0</v>
      </c>
      <c r="H15" s="25">
        <v>91</v>
      </c>
      <c r="I15" s="25">
        <v>458520</v>
      </c>
      <c r="J15" s="24">
        <v>75</v>
      </c>
      <c r="K15" s="24">
        <v>496680</v>
      </c>
      <c r="L15" s="25">
        <v>7</v>
      </c>
      <c r="M15" s="25">
        <v>30000</v>
      </c>
      <c r="N15" s="24">
        <v>0</v>
      </c>
      <c r="O15" s="24">
        <v>0</v>
      </c>
      <c r="P15" s="25">
        <v>20</v>
      </c>
      <c r="Q15" s="25">
        <v>39375</v>
      </c>
      <c r="R15" s="24">
        <v>0</v>
      </c>
      <c r="S15" s="24">
        <v>0</v>
      </c>
      <c r="T15" s="25">
        <v>908</v>
      </c>
      <c r="U15" s="25">
        <v>870957</v>
      </c>
      <c r="V15" s="20">
        <f t="shared" si="0"/>
        <v>1101</v>
      </c>
      <c r="W15" s="20">
        <f t="shared" si="1"/>
        <v>1895532</v>
      </c>
      <c r="X15" s="26"/>
      <c r="Y15" s="26"/>
    </row>
    <row r="16" spans="1:25" ht="12.75">
      <c r="A16" s="27"/>
      <c r="B16" s="28"/>
      <c r="C16" s="28"/>
      <c r="D16" s="29"/>
      <c r="E16" s="29"/>
      <c r="F16" s="28"/>
      <c r="G16" s="28"/>
      <c r="H16" s="29"/>
      <c r="I16" s="29"/>
      <c r="J16" s="28"/>
      <c r="K16" s="28"/>
      <c r="L16" s="29"/>
      <c r="M16" s="29"/>
      <c r="N16" s="20"/>
      <c r="O16" s="20"/>
      <c r="P16" s="29"/>
      <c r="Q16" s="29"/>
      <c r="R16" s="20"/>
      <c r="S16" s="20"/>
      <c r="T16" s="29"/>
      <c r="U16" s="29"/>
      <c r="V16" s="20"/>
      <c r="W16" s="20"/>
    </row>
    <row r="17" spans="1:23" ht="12.75">
      <c r="A17" s="30" t="s">
        <v>21</v>
      </c>
      <c r="B17" s="31">
        <v>0</v>
      </c>
      <c r="C17" s="31">
        <v>0</v>
      </c>
      <c r="D17" s="32">
        <v>0</v>
      </c>
      <c r="E17" s="32">
        <v>0</v>
      </c>
      <c r="F17" s="31">
        <v>0</v>
      </c>
      <c r="G17" s="31">
        <v>0</v>
      </c>
      <c r="H17" s="32">
        <f t="shared" ref="H17:I17" si="2">SUM(H13:H16)</f>
        <v>335</v>
      </c>
      <c r="I17" s="32">
        <f t="shared" si="2"/>
        <v>1546876</v>
      </c>
      <c r="J17" s="31">
        <f t="shared" ref="J17:U17" si="3">SUM(J13:J15)</f>
        <v>487</v>
      </c>
      <c r="K17" s="31">
        <f t="shared" si="3"/>
        <v>3455043</v>
      </c>
      <c r="L17" s="32">
        <f t="shared" si="3"/>
        <v>20</v>
      </c>
      <c r="M17" s="32">
        <f t="shared" si="3"/>
        <v>86675</v>
      </c>
      <c r="N17" s="31">
        <f t="shared" si="3"/>
        <v>0</v>
      </c>
      <c r="O17" s="31">
        <f t="shared" si="3"/>
        <v>0</v>
      </c>
      <c r="P17" s="32">
        <f t="shared" si="3"/>
        <v>35</v>
      </c>
      <c r="Q17" s="32">
        <f t="shared" si="3"/>
        <v>74415</v>
      </c>
      <c r="R17" s="31">
        <f t="shared" si="3"/>
        <v>0</v>
      </c>
      <c r="S17" s="31">
        <f t="shared" si="3"/>
        <v>0</v>
      </c>
      <c r="T17" s="32">
        <f t="shared" si="3"/>
        <v>3676</v>
      </c>
      <c r="U17" s="32">
        <f t="shared" si="3"/>
        <v>3450007</v>
      </c>
      <c r="V17" s="31">
        <f>T17+B17+D17+F17+H17+J17+P17+R17+L17+N17</f>
        <v>4553</v>
      </c>
      <c r="W17" s="31">
        <f>U17+C17+E17+G17+I17+K17+Q17+S17+M17+O17</f>
        <v>8613016</v>
      </c>
    </row>
    <row r="18" spans="1:23" ht="12.75">
      <c r="A18" s="27"/>
      <c r="B18" s="33"/>
      <c r="C18" s="33"/>
      <c r="D18" s="27"/>
      <c r="E18" s="27"/>
      <c r="F18" s="34"/>
      <c r="G18" s="34"/>
      <c r="H18" s="35"/>
      <c r="I18" s="35"/>
      <c r="J18" s="33"/>
      <c r="K18" s="20"/>
      <c r="L18" s="35"/>
      <c r="M18" s="35"/>
      <c r="N18" s="20"/>
      <c r="O18" s="20"/>
      <c r="P18" s="35"/>
      <c r="Q18" s="35"/>
      <c r="R18" s="20"/>
      <c r="S18" s="20"/>
      <c r="T18" s="35"/>
      <c r="U18" s="35"/>
      <c r="V18" s="20"/>
      <c r="W18" s="20"/>
    </row>
    <row r="19" spans="1:23" ht="25.5">
      <c r="A19" s="17" t="s">
        <v>22</v>
      </c>
      <c r="B19" s="33"/>
      <c r="C19" s="33"/>
      <c r="D19" s="27"/>
      <c r="E19" s="27"/>
      <c r="F19" s="34"/>
      <c r="G19" s="34"/>
      <c r="H19" s="35"/>
      <c r="I19" s="35"/>
      <c r="J19" s="33"/>
      <c r="K19" s="20"/>
      <c r="L19" s="35"/>
      <c r="M19" s="35"/>
      <c r="N19" s="20"/>
      <c r="O19" s="20"/>
      <c r="P19" s="35"/>
      <c r="Q19" s="35"/>
      <c r="R19" s="20"/>
      <c r="S19" s="20"/>
      <c r="T19" s="35"/>
      <c r="U19" s="35"/>
      <c r="V19" s="20"/>
      <c r="W19" s="20"/>
    </row>
    <row r="20" spans="1:23" ht="12.75">
      <c r="A20" s="27" t="s">
        <v>23</v>
      </c>
      <c r="B20" s="20">
        <v>100</v>
      </c>
      <c r="C20" s="20">
        <v>733893</v>
      </c>
      <c r="D20" s="21">
        <v>0</v>
      </c>
      <c r="E20" s="21">
        <v>0</v>
      </c>
      <c r="F20" s="20">
        <v>0</v>
      </c>
      <c r="G20" s="20">
        <v>0</v>
      </c>
      <c r="H20" s="21">
        <v>1</v>
      </c>
      <c r="I20" s="21">
        <v>5198</v>
      </c>
      <c r="J20" s="20">
        <v>0</v>
      </c>
      <c r="K20" s="20">
        <v>0</v>
      </c>
      <c r="L20" s="21">
        <v>0</v>
      </c>
      <c r="M20" s="21">
        <v>0</v>
      </c>
      <c r="N20" s="20">
        <v>22</v>
      </c>
      <c r="O20" s="20">
        <v>32293</v>
      </c>
      <c r="P20" s="21">
        <v>1</v>
      </c>
      <c r="Q20" s="21">
        <v>1500</v>
      </c>
      <c r="R20" s="20">
        <v>0</v>
      </c>
      <c r="S20" s="20">
        <v>0</v>
      </c>
      <c r="T20" s="21">
        <v>0</v>
      </c>
      <c r="U20" s="21">
        <v>0</v>
      </c>
      <c r="V20" s="20">
        <f>T20+B20+D20+F20+H20+J20+P20+R20+L20+N20</f>
        <v>124</v>
      </c>
      <c r="W20" s="20">
        <f>U20+C20+E20+G20+I20+K20+Q20+S20+M20+O20</f>
        <v>772884</v>
      </c>
    </row>
    <row r="21" spans="1:23" ht="12.75">
      <c r="A21" s="27" t="s">
        <v>24</v>
      </c>
      <c r="B21" s="20">
        <v>127</v>
      </c>
      <c r="C21" s="20">
        <v>867939</v>
      </c>
      <c r="D21" s="21">
        <v>0</v>
      </c>
      <c r="E21" s="21">
        <v>0</v>
      </c>
      <c r="F21" s="20">
        <v>0</v>
      </c>
      <c r="G21" s="20">
        <v>0</v>
      </c>
      <c r="H21" s="21">
        <v>4</v>
      </c>
      <c r="I21" s="21">
        <v>20792</v>
      </c>
      <c r="J21" s="20">
        <v>2</v>
      </c>
      <c r="K21" s="20">
        <v>13551</v>
      </c>
      <c r="L21" s="21">
        <v>1</v>
      </c>
      <c r="M21" s="21">
        <v>5000</v>
      </c>
      <c r="N21" s="20">
        <v>0</v>
      </c>
      <c r="O21" s="20">
        <v>0</v>
      </c>
      <c r="P21" s="21">
        <v>4</v>
      </c>
      <c r="Q21" s="21">
        <v>4875</v>
      </c>
      <c r="R21" s="20">
        <v>0</v>
      </c>
      <c r="S21" s="20">
        <v>0</v>
      </c>
      <c r="T21" s="21">
        <v>0</v>
      </c>
      <c r="U21" s="21">
        <v>0</v>
      </c>
      <c r="V21" s="20">
        <f t="shared" ref="V21:V46" si="4">T21+B21+D21+F21+H21+J21+P21+R21+L21+N21</f>
        <v>138</v>
      </c>
      <c r="W21" s="20">
        <f t="shared" ref="W21:W46" si="5">U21+C21+E21+G21+I21+K21+Q21+S21+M21+O21</f>
        <v>912157</v>
      </c>
    </row>
    <row r="22" spans="1:23" ht="12.75">
      <c r="A22" s="27" t="s">
        <v>25</v>
      </c>
      <c r="B22" s="20">
        <v>746</v>
      </c>
      <c r="C22" s="20">
        <v>3668049</v>
      </c>
      <c r="D22" s="21">
        <v>0</v>
      </c>
      <c r="E22" s="21">
        <v>0</v>
      </c>
      <c r="F22" s="20">
        <v>0</v>
      </c>
      <c r="G22" s="20">
        <v>0</v>
      </c>
      <c r="H22" s="21">
        <v>10</v>
      </c>
      <c r="I22" s="21">
        <v>49149</v>
      </c>
      <c r="J22" s="20">
        <v>10</v>
      </c>
      <c r="K22" s="20">
        <v>67755</v>
      </c>
      <c r="L22" s="21">
        <v>2</v>
      </c>
      <c r="M22" s="21">
        <v>8750</v>
      </c>
      <c r="N22" s="20">
        <v>0</v>
      </c>
      <c r="O22" s="20">
        <v>0</v>
      </c>
      <c r="P22" s="21">
        <v>12</v>
      </c>
      <c r="Q22" s="21">
        <v>27990</v>
      </c>
      <c r="R22" s="20">
        <v>0</v>
      </c>
      <c r="S22" s="20">
        <v>0</v>
      </c>
      <c r="T22" s="21">
        <v>0</v>
      </c>
      <c r="U22" s="21">
        <v>0</v>
      </c>
      <c r="V22" s="20">
        <f t="shared" si="4"/>
        <v>780</v>
      </c>
      <c r="W22" s="20">
        <f t="shared" si="5"/>
        <v>3821693</v>
      </c>
    </row>
    <row r="23" spans="1:23" ht="12.75">
      <c r="A23" s="27" t="s">
        <v>26</v>
      </c>
      <c r="B23" s="20">
        <v>327</v>
      </c>
      <c r="C23" s="20">
        <v>2606225</v>
      </c>
      <c r="D23" s="21">
        <v>0</v>
      </c>
      <c r="E23" s="21">
        <v>0</v>
      </c>
      <c r="F23" s="20">
        <v>0</v>
      </c>
      <c r="G23" s="20">
        <v>0</v>
      </c>
      <c r="H23" s="21">
        <v>7</v>
      </c>
      <c r="I23" s="21">
        <v>32694</v>
      </c>
      <c r="J23" s="20">
        <v>1</v>
      </c>
      <c r="K23" s="20">
        <v>9034</v>
      </c>
      <c r="L23" s="21">
        <v>1</v>
      </c>
      <c r="M23" s="21">
        <v>5000</v>
      </c>
      <c r="N23" s="20">
        <v>0</v>
      </c>
      <c r="O23" s="20">
        <v>0</v>
      </c>
      <c r="P23" s="21">
        <v>0</v>
      </c>
      <c r="Q23" s="21">
        <v>0</v>
      </c>
      <c r="R23" s="20">
        <v>0</v>
      </c>
      <c r="S23" s="20">
        <v>0</v>
      </c>
      <c r="T23" s="21">
        <v>0</v>
      </c>
      <c r="U23" s="21">
        <v>0</v>
      </c>
      <c r="V23" s="20">
        <f t="shared" si="4"/>
        <v>336</v>
      </c>
      <c r="W23" s="20">
        <f t="shared" si="5"/>
        <v>2652953</v>
      </c>
    </row>
    <row r="24" spans="1:23" ht="12.75">
      <c r="A24" s="27" t="s">
        <v>27</v>
      </c>
      <c r="B24" s="20">
        <v>143</v>
      </c>
      <c r="C24" s="20">
        <v>1131757</v>
      </c>
      <c r="D24" s="21">
        <v>0</v>
      </c>
      <c r="E24" s="21">
        <v>0</v>
      </c>
      <c r="F24" s="20">
        <v>0</v>
      </c>
      <c r="G24" s="20">
        <v>0</v>
      </c>
      <c r="H24" s="21">
        <v>2</v>
      </c>
      <c r="I24" s="21">
        <v>10396</v>
      </c>
      <c r="J24" s="20">
        <v>0</v>
      </c>
      <c r="K24" s="20">
        <v>0</v>
      </c>
      <c r="L24" s="21">
        <v>0</v>
      </c>
      <c r="M24" s="21">
        <v>0</v>
      </c>
      <c r="N24" s="20">
        <v>0</v>
      </c>
      <c r="O24" s="20">
        <v>0</v>
      </c>
      <c r="P24" s="21">
        <v>0</v>
      </c>
      <c r="Q24" s="21">
        <v>0</v>
      </c>
      <c r="R24" s="20">
        <v>0</v>
      </c>
      <c r="S24" s="20">
        <v>0</v>
      </c>
      <c r="T24" s="21">
        <v>0</v>
      </c>
      <c r="U24" s="21">
        <v>0</v>
      </c>
      <c r="V24" s="20">
        <f t="shared" si="4"/>
        <v>145</v>
      </c>
      <c r="W24" s="20">
        <f t="shared" si="5"/>
        <v>1142153</v>
      </c>
    </row>
    <row r="25" spans="1:23" ht="12.75">
      <c r="A25" s="27" t="s">
        <v>28</v>
      </c>
      <c r="B25" s="20">
        <v>241</v>
      </c>
      <c r="C25" s="20">
        <v>1952951</v>
      </c>
      <c r="D25" s="21">
        <v>0</v>
      </c>
      <c r="E25" s="21">
        <v>0</v>
      </c>
      <c r="F25" s="20">
        <v>0</v>
      </c>
      <c r="G25" s="20">
        <v>0</v>
      </c>
      <c r="H25" s="21">
        <v>8</v>
      </c>
      <c r="I25" s="21">
        <v>36880</v>
      </c>
      <c r="J25" s="20">
        <v>2</v>
      </c>
      <c r="K25" s="20">
        <v>13551</v>
      </c>
      <c r="L25" s="21">
        <v>1</v>
      </c>
      <c r="M25" s="21">
        <v>5000</v>
      </c>
      <c r="N25" s="20">
        <v>0</v>
      </c>
      <c r="O25" s="20">
        <v>0</v>
      </c>
      <c r="P25" s="21">
        <v>1</v>
      </c>
      <c r="Q25" s="21">
        <v>3000</v>
      </c>
      <c r="R25" s="20">
        <v>0</v>
      </c>
      <c r="S25" s="20">
        <v>0</v>
      </c>
      <c r="T25" s="21">
        <v>0</v>
      </c>
      <c r="U25" s="21">
        <v>0</v>
      </c>
      <c r="V25" s="20">
        <f t="shared" si="4"/>
        <v>253</v>
      </c>
      <c r="W25" s="20">
        <f t="shared" si="5"/>
        <v>2011382</v>
      </c>
    </row>
    <row r="26" spans="1:23" ht="12.75">
      <c r="A26" s="27" t="s">
        <v>29</v>
      </c>
      <c r="B26" s="20">
        <v>159</v>
      </c>
      <c r="C26" s="20">
        <v>1278190</v>
      </c>
      <c r="D26" s="21">
        <v>0</v>
      </c>
      <c r="E26" s="21">
        <v>0</v>
      </c>
      <c r="F26" s="20">
        <v>0</v>
      </c>
      <c r="G26" s="20">
        <v>0</v>
      </c>
      <c r="H26" s="21">
        <v>5</v>
      </c>
      <c r="I26" s="21">
        <v>25990</v>
      </c>
      <c r="J26" s="20">
        <v>1</v>
      </c>
      <c r="K26" s="20">
        <v>9034</v>
      </c>
      <c r="L26" s="21">
        <v>1</v>
      </c>
      <c r="M26" s="21">
        <v>5000</v>
      </c>
      <c r="N26" s="20">
        <v>0</v>
      </c>
      <c r="O26" s="20">
        <v>0</v>
      </c>
      <c r="P26" s="21">
        <v>0</v>
      </c>
      <c r="Q26" s="21">
        <v>0</v>
      </c>
      <c r="R26" s="20">
        <v>0</v>
      </c>
      <c r="S26" s="20">
        <v>0</v>
      </c>
      <c r="T26" s="21">
        <v>0</v>
      </c>
      <c r="U26" s="21">
        <v>0</v>
      </c>
      <c r="V26" s="20">
        <f t="shared" si="4"/>
        <v>166</v>
      </c>
      <c r="W26" s="20">
        <f t="shared" si="5"/>
        <v>1318214</v>
      </c>
    </row>
    <row r="27" spans="1:23" ht="12.75">
      <c r="A27" s="27" t="s">
        <v>31</v>
      </c>
      <c r="B27" s="20">
        <v>242</v>
      </c>
      <c r="C27" s="20">
        <v>1968863</v>
      </c>
      <c r="D27" s="21">
        <v>0</v>
      </c>
      <c r="E27" s="21">
        <v>0</v>
      </c>
      <c r="F27" s="20">
        <v>0</v>
      </c>
      <c r="G27" s="20">
        <v>0</v>
      </c>
      <c r="H27" s="21">
        <v>0</v>
      </c>
      <c r="I27" s="21">
        <v>0</v>
      </c>
      <c r="J27" s="20">
        <v>4</v>
      </c>
      <c r="K27" s="20">
        <v>31619</v>
      </c>
      <c r="L27" s="21">
        <v>0</v>
      </c>
      <c r="M27" s="21">
        <v>0</v>
      </c>
      <c r="N27" s="20">
        <v>0</v>
      </c>
      <c r="O27" s="20">
        <v>0</v>
      </c>
      <c r="P27" s="21">
        <v>0</v>
      </c>
      <c r="Q27" s="21">
        <v>0</v>
      </c>
      <c r="R27" s="20">
        <v>0</v>
      </c>
      <c r="S27" s="20">
        <v>0</v>
      </c>
      <c r="T27" s="21">
        <v>0</v>
      </c>
      <c r="U27" s="21">
        <v>0</v>
      </c>
      <c r="V27" s="20">
        <f t="shared" si="4"/>
        <v>246</v>
      </c>
      <c r="W27" s="20">
        <f t="shared" si="5"/>
        <v>2000482</v>
      </c>
    </row>
    <row r="28" spans="1:23" ht="12.75">
      <c r="A28" s="27" t="s">
        <v>32</v>
      </c>
      <c r="B28" s="20">
        <v>533</v>
      </c>
      <c r="C28" s="20">
        <v>4086793</v>
      </c>
      <c r="D28" s="21">
        <v>0</v>
      </c>
      <c r="E28" s="21">
        <v>0</v>
      </c>
      <c r="F28" s="20">
        <v>0</v>
      </c>
      <c r="G28" s="20">
        <v>0</v>
      </c>
      <c r="H28" s="21">
        <v>16</v>
      </c>
      <c r="I28" s="21">
        <v>78620</v>
      </c>
      <c r="J28" s="20">
        <v>4</v>
      </c>
      <c r="K28" s="20">
        <v>26602</v>
      </c>
      <c r="L28" s="21">
        <v>3</v>
      </c>
      <c r="M28" s="21">
        <v>15000</v>
      </c>
      <c r="N28" s="20">
        <v>0</v>
      </c>
      <c r="O28" s="20">
        <v>0</v>
      </c>
      <c r="P28" s="21">
        <v>1</v>
      </c>
      <c r="Q28" s="21">
        <v>1500</v>
      </c>
      <c r="R28" s="20">
        <v>0</v>
      </c>
      <c r="S28" s="20">
        <v>0</v>
      </c>
      <c r="T28" s="21">
        <v>0</v>
      </c>
      <c r="U28" s="21">
        <v>0</v>
      </c>
      <c r="V28" s="20">
        <f t="shared" si="4"/>
        <v>557</v>
      </c>
      <c r="W28" s="20">
        <f t="shared" si="5"/>
        <v>4208515</v>
      </c>
    </row>
    <row r="29" spans="1:23" ht="12.75">
      <c r="A29" s="27" t="s">
        <v>33</v>
      </c>
      <c r="B29" s="20">
        <v>57</v>
      </c>
      <c r="C29" s="20">
        <v>470670</v>
      </c>
      <c r="D29" s="21">
        <v>0</v>
      </c>
      <c r="E29" s="21">
        <v>0</v>
      </c>
      <c r="F29" s="20">
        <v>0</v>
      </c>
      <c r="G29" s="20">
        <v>0</v>
      </c>
      <c r="H29" s="21">
        <v>2</v>
      </c>
      <c r="I29" s="21">
        <v>10396</v>
      </c>
      <c r="J29" s="20">
        <v>0</v>
      </c>
      <c r="K29" s="20">
        <v>0</v>
      </c>
      <c r="L29" s="21">
        <v>0</v>
      </c>
      <c r="M29" s="21">
        <v>0</v>
      </c>
      <c r="N29" s="20">
        <v>0</v>
      </c>
      <c r="O29" s="20">
        <v>0</v>
      </c>
      <c r="P29" s="21">
        <v>0</v>
      </c>
      <c r="Q29" s="21">
        <v>0</v>
      </c>
      <c r="R29" s="20">
        <v>0</v>
      </c>
      <c r="S29" s="20">
        <v>0</v>
      </c>
      <c r="T29" s="21">
        <v>0</v>
      </c>
      <c r="U29" s="21">
        <v>0</v>
      </c>
      <c r="V29" s="20">
        <f t="shared" si="4"/>
        <v>59</v>
      </c>
      <c r="W29" s="20">
        <f t="shared" si="5"/>
        <v>481066</v>
      </c>
    </row>
    <row r="30" spans="1:23" ht="12.75">
      <c r="A30" s="27" t="s">
        <v>34</v>
      </c>
      <c r="B30" s="20">
        <v>118</v>
      </c>
      <c r="C30" s="20">
        <v>912154</v>
      </c>
      <c r="D30" s="21">
        <v>0</v>
      </c>
      <c r="E30" s="21">
        <v>0</v>
      </c>
      <c r="F30" s="20">
        <v>0</v>
      </c>
      <c r="G30" s="20">
        <v>0</v>
      </c>
      <c r="H30" s="21">
        <v>2</v>
      </c>
      <c r="I30" s="21">
        <v>10396</v>
      </c>
      <c r="J30" s="20">
        <v>5</v>
      </c>
      <c r="K30" s="20">
        <v>45170</v>
      </c>
      <c r="L30" s="21">
        <v>1</v>
      </c>
      <c r="M30" s="21">
        <v>5000</v>
      </c>
      <c r="N30" s="20">
        <v>0</v>
      </c>
      <c r="O30" s="20">
        <v>0</v>
      </c>
      <c r="P30" s="21">
        <v>0</v>
      </c>
      <c r="Q30" s="21">
        <v>0</v>
      </c>
      <c r="R30" s="20">
        <v>0</v>
      </c>
      <c r="S30" s="20">
        <v>0</v>
      </c>
      <c r="T30" s="21">
        <v>0</v>
      </c>
      <c r="U30" s="21">
        <v>0</v>
      </c>
      <c r="V30" s="20">
        <f t="shared" si="4"/>
        <v>126</v>
      </c>
      <c r="W30" s="20">
        <f t="shared" si="5"/>
        <v>972720</v>
      </c>
    </row>
    <row r="31" spans="1:23" ht="12.75">
      <c r="A31" s="27" t="s">
        <v>35</v>
      </c>
      <c r="B31" s="20">
        <v>98</v>
      </c>
      <c r="C31" s="20">
        <v>740031</v>
      </c>
      <c r="D31" s="21">
        <v>0</v>
      </c>
      <c r="E31" s="21">
        <v>0</v>
      </c>
      <c r="F31" s="20">
        <v>0</v>
      </c>
      <c r="G31" s="20">
        <v>0</v>
      </c>
      <c r="H31" s="21">
        <v>7</v>
      </c>
      <c r="I31" s="21">
        <v>34169</v>
      </c>
      <c r="J31" s="20">
        <v>0</v>
      </c>
      <c r="K31" s="20">
        <v>0</v>
      </c>
      <c r="L31" s="21">
        <v>0</v>
      </c>
      <c r="M31" s="21">
        <v>0</v>
      </c>
      <c r="N31" s="20">
        <v>0</v>
      </c>
      <c r="O31" s="20">
        <v>0</v>
      </c>
      <c r="P31" s="21">
        <v>0</v>
      </c>
      <c r="Q31" s="21">
        <v>0</v>
      </c>
      <c r="R31" s="20">
        <v>0</v>
      </c>
      <c r="S31" s="20">
        <v>0</v>
      </c>
      <c r="T31" s="21">
        <v>0</v>
      </c>
      <c r="U31" s="21">
        <v>0</v>
      </c>
      <c r="V31" s="20">
        <f t="shared" si="4"/>
        <v>105</v>
      </c>
      <c r="W31" s="20">
        <f t="shared" si="5"/>
        <v>774200</v>
      </c>
    </row>
    <row r="32" spans="1:23" ht="12.75">
      <c r="A32" s="27" t="s">
        <v>36</v>
      </c>
      <c r="B32" s="20">
        <v>711</v>
      </c>
      <c r="C32" s="20">
        <v>4954190</v>
      </c>
      <c r="D32" s="21">
        <v>0</v>
      </c>
      <c r="E32" s="21">
        <v>0</v>
      </c>
      <c r="F32" s="20">
        <v>0</v>
      </c>
      <c r="G32" s="20">
        <v>0</v>
      </c>
      <c r="H32" s="21">
        <v>15</v>
      </c>
      <c r="I32" s="21">
        <v>72772</v>
      </c>
      <c r="J32" s="20">
        <v>8</v>
      </c>
      <c r="K32" s="20">
        <v>60618</v>
      </c>
      <c r="L32" s="21">
        <v>3</v>
      </c>
      <c r="M32" s="21">
        <v>3750</v>
      </c>
      <c r="N32" s="20">
        <v>0</v>
      </c>
      <c r="O32" s="20">
        <v>0</v>
      </c>
      <c r="P32" s="21">
        <v>8</v>
      </c>
      <c r="Q32" s="21">
        <v>16756</v>
      </c>
      <c r="R32" s="20">
        <v>0</v>
      </c>
      <c r="S32" s="20">
        <v>0</v>
      </c>
      <c r="T32" s="21">
        <v>0</v>
      </c>
      <c r="U32" s="21">
        <v>0</v>
      </c>
      <c r="V32" s="20">
        <f t="shared" si="4"/>
        <v>745</v>
      </c>
      <c r="W32" s="20">
        <f t="shared" si="5"/>
        <v>5108086</v>
      </c>
    </row>
    <row r="33" spans="1:25" ht="12.75">
      <c r="A33" s="27" t="s">
        <v>37</v>
      </c>
      <c r="B33" s="20">
        <v>48</v>
      </c>
      <c r="C33" s="20">
        <v>392502</v>
      </c>
      <c r="D33" s="21">
        <v>0</v>
      </c>
      <c r="E33" s="21">
        <v>0</v>
      </c>
      <c r="F33" s="20">
        <v>0</v>
      </c>
      <c r="G33" s="20">
        <v>0</v>
      </c>
      <c r="H33" s="21">
        <v>0</v>
      </c>
      <c r="I33" s="21">
        <v>0</v>
      </c>
      <c r="J33" s="20">
        <v>1</v>
      </c>
      <c r="K33" s="20">
        <v>9034</v>
      </c>
      <c r="L33" s="21">
        <v>0</v>
      </c>
      <c r="M33" s="21">
        <v>0</v>
      </c>
      <c r="N33" s="20">
        <v>0</v>
      </c>
      <c r="O33" s="20">
        <v>0</v>
      </c>
      <c r="P33" s="21">
        <v>0</v>
      </c>
      <c r="Q33" s="21">
        <v>0</v>
      </c>
      <c r="R33" s="20">
        <v>0</v>
      </c>
      <c r="S33" s="20">
        <v>0</v>
      </c>
      <c r="T33" s="21">
        <v>0</v>
      </c>
      <c r="U33" s="21">
        <v>0</v>
      </c>
      <c r="V33" s="20">
        <f t="shared" si="4"/>
        <v>49</v>
      </c>
      <c r="W33" s="20">
        <f t="shared" si="5"/>
        <v>401536</v>
      </c>
    </row>
    <row r="34" spans="1:25" ht="12.75">
      <c r="A34" s="27" t="s">
        <v>39</v>
      </c>
      <c r="B34" s="20">
        <v>139</v>
      </c>
      <c r="C34" s="20">
        <v>1113000</v>
      </c>
      <c r="D34" s="21">
        <v>0</v>
      </c>
      <c r="E34" s="21">
        <v>0</v>
      </c>
      <c r="F34" s="20">
        <v>0</v>
      </c>
      <c r="G34" s="20">
        <v>0</v>
      </c>
      <c r="H34" s="21">
        <v>1</v>
      </c>
      <c r="I34" s="21">
        <v>5198</v>
      </c>
      <c r="J34" s="20">
        <v>1</v>
      </c>
      <c r="K34" s="20">
        <v>9034</v>
      </c>
      <c r="L34" s="21">
        <v>1</v>
      </c>
      <c r="M34" s="21">
        <v>2500</v>
      </c>
      <c r="N34" s="20">
        <v>0</v>
      </c>
      <c r="O34" s="20">
        <v>0</v>
      </c>
      <c r="P34" s="21">
        <v>0</v>
      </c>
      <c r="Q34" s="21">
        <v>0</v>
      </c>
      <c r="R34" s="20">
        <v>0</v>
      </c>
      <c r="S34" s="20">
        <v>0</v>
      </c>
      <c r="T34" s="21">
        <v>0</v>
      </c>
      <c r="U34" s="21">
        <v>0</v>
      </c>
      <c r="V34" s="20">
        <f t="shared" si="4"/>
        <v>142</v>
      </c>
      <c r="W34" s="20">
        <f t="shared" si="5"/>
        <v>1129732</v>
      </c>
    </row>
    <row r="35" spans="1:25" ht="12.75">
      <c r="A35" s="27" t="s">
        <v>40</v>
      </c>
      <c r="B35" s="20">
        <v>137</v>
      </c>
      <c r="C35" s="20">
        <v>1102718</v>
      </c>
      <c r="D35" s="21">
        <v>0</v>
      </c>
      <c r="E35" s="21">
        <v>0</v>
      </c>
      <c r="F35" s="20">
        <v>0</v>
      </c>
      <c r="G35" s="20">
        <v>0</v>
      </c>
      <c r="H35" s="21">
        <v>1</v>
      </c>
      <c r="I35" s="21">
        <v>2599</v>
      </c>
      <c r="J35" s="20">
        <v>0</v>
      </c>
      <c r="K35" s="20">
        <v>0</v>
      </c>
      <c r="L35" s="21">
        <v>0</v>
      </c>
      <c r="M35" s="21">
        <v>0</v>
      </c>
      <c r="N35" s="20">
        <v>0</v>
      </c>
      <c r="O35" s="20">
        <v>0</v>
      </c>
      <c r="P35" s="21">
        <v>0</v>
      </c>
      <c r="Q35" s="21">
        <v>0</v>
      </c>
      <c r="R35" s="20">
        <v>0</v>
      </c>
      <c r="S35" s="20">
        <v>0</v>
      </c>
      <c r="T35" s="21">
        <v>0</v>
      </c>
      <c r="U35" s="21">
        <v>0</v>
      </c>
      <c r="V35" s="20">
        <f t="shared" si="4"/>
        <v>138</v>
      </c>
      <c r="W35" s="20">
        <f t="shared" si="5"/>
        <v>1105317</v>
      </c>
    </row>
    <row r="36" spans="1:25" ht="12.75">
      <c r="A36" s="27" t="s">
        <v>42</v>
      </c>
      <c r="B36" s="20">
        <v>420</v>
      </c>
      <c r="C36" s="20">
        <v>2362727</v>
      </c>
      <c r="D36" s="21">
        <v>0</v>
      </c>
      <c r="E36" s="21">
        <v>0</v>
      </c>
      <c r="F36" s="20">
        <v>0</v>
      </c>
      <c r="G36" s="20">
        <v>0</v>
      </c>
      <c r="H36" s="21">
        <v>1</v>
      </c>
      <c r="I36" s="21">
        <v>2807</v>
      </c>
      <c r="J36" s="20">
        <v>5</v>
      </c>
      <c r="K36" s="20">
        <v>18233</v>
      </c>
      <c r="L36" s="21">
        <v>0</v>
      </c>
      <c r="M36" s="21">
        <v>0</v>
      </c>
      <c r="N36" s="20">
        <v>290</v>
      </c>
      <c r="O36" s="20">
        <v>325190</v>
      </c>
      <c r="P36" s="21">
        <v>10</v>
      </c>
      <c r="Q36" s="21">
        <v>24000</v>
      </c>
      <c r="R36" s="20">
        <v>0</v>
      </c>
      <c r="S36" s="20">
        <v>0</v>
      </c>
      <c r="T36" s="21">
        <v>0</v>
      </c>
      <c r="U36" s="21">
        <v>0</v>
      </c>
      <c r="V36" s="20">
        <f t="shared" si="4"/>
        <v>726</v>
      </c>
      <c r="W36" s="20">
        <f t="shared" si="5"/>
        <v>2732957</v>
      </c>
    </row>
    <row r="37" spans="1:25" ht="12.75">
      <c r="A37" s="27" t="s">
        <v>157</v>
      </c>
      <c r="B37" s="20">
        <v>327</v>
      </c>
      <c r="C37" s="20">
        <v>2497585</v>
      </c>
      <c r="D37" s="21">
        <v>0</v>
      </c>
      <c r="E37" s="21">
        <v>0</v>
      </c>
      <c r="F37" s="20">
        <v>0</v>
      </c>
      <c r="G37" s="20">
        <v>0</v>
      </c>
      <c r="H37" s="21">
        <v>16</v>
      </c>
      <c r="I37" s="21">
        <v>81427</v>
      </c>
      <c r="J37" s="20">
        <v>8</v>
      </c>
      <c r="K37" s="20">
        <v>63238</v>
      </c>
      <c r="L37" s="21">
        <v>3</v>
      </c>
      <c r="M37" s="21">
        <v>15000</v>
      </c>
      <c r="N37" s="20">
        <v>0</v>
      </c>
      <c r="O37" s="20">
        <v>0</v>
      </c>
      <c r="P37" s="21">
        <v>8</v>
      </c>
      <c r="Q37" s="21">
        <v>16850</v>
      </c>
      <c r="R37" s="20">
        <v>0</v>
      </c>
      <c r="S37" s="20">
        <v>0</v>
      </c>
      <c r="T37" s="21">
        <v>0</v>
      </c>
      <c r="U37" s="21">
        <v>0</v>
      </c>
      <c r="V37" s="20">
        <f t="shared" si="4"/>
        <v>362</v>
      </c>
      <c r="W37" s="20">
        <f t="shared" si="5"/>
        <v>2674100</v>
      </c>
    </row>
    <row r="38" spans="1:25" ht="12.75">
      <c r="A38" s="27" t="s">
        <v>44</v>
      </c>
      <c r="B38" s="20">
        <v>379</v>
      </c>
      <c r="C38" s="20">
        <v>2677315</v>
      </c>
      <c r="D38" s="21">
        <v>0</v>
      </c>
      <c r="E38" s="21">
        <v>0</v>
      </c>
      <c r="F38" s="20">
        <v>0</v>
      </c>
      <c r="G38" s="20">
        <v>0</v>
      </c>
      <c r="H38" s="21">
        <v>5</v>
      </c>
      <c r="I38" s="21">
        <v>25990</v>
      </c>
      <c r="J38" s="20">
        <v>5</v>
      </c>
      <c r="K38" s="20">
        <v>28232</v>
      </c>
      <c r="L38" s="21">
        <v>1</v>
      </c>
      <c r="M38" s="21">
        <v>5000</v>
      </c>
      <c r="N38" s="20">
        <v>0</v>
      </c>
      <c r="O38" s="20">
        <v>0</v>
      </c>
      <c r="P38" s="21">
        <v>2</v>
      </c>
      <c r="Q38" s="21">
        <v>5370</v>
      </c>
      <c r="R38" s="20">
        <v>0</v>
      </c>
      <c r="S38" s="20">
        <v>0</v>
      </c>
      <c r="T38" s="21">
        <v>0</v>
      </c>
      <c r="U38" s="21">
        <v>0</v>
      </c>
      <c r="V38" s="20">
        <f t="shared" si="4"/>
        <v>392</v>
      </c>
      <c r="W38" s="20">
        <f t="shared" si="5"/>
        <v>2741907</v>
      </c>
    </row>
    <row r="39" spans="1:25" ht="12.75">
      <c r="A39" s="27" t="s">
        <v>45</v>
      </c>
      <c r="B39" s="20">
        <v>262</v>
      </c>
      <c r="C39" s="20">
        <v>2073779</v>
      </c>
      <c r="D39" s="21">
        <v>0</v>
      </c>
      <c r="E39" s="21">
        <v>0</v>
      </c>
      <c r="F39" s="20">
        <v>0</v>
      </c>
      <c r="G39" s="20">
        <v>0</v>
      </c>
      <c r="H39" s="21">
        <v>2</v>
      </c>
      <c r="I39" s="21">
        <v>6225</v>
      </c>
      <c r="J39" s="20">
        <v>7</v>
      </c>
      <c r="K39" s="20">
        <v>49687</v>
      </c>
      <c r="L39" s="21">
        <v>0</v>
      </c>
      <c r="M39" s="21">
        <v>0</v>
      </c>
      <c r="N39" s="20">
        <v>0</v>
      </c>
      <c r="O39" s="20">
        <v>0</v>
      </c>
      <c r="P39" s="21">
        <v>2</v>
      </c>
      <c r="Q39" s="21">
        <v>2370</v>
      </c>
      <c r="R39" s="20">
        <v>0</v>
      </c>
      <c r="S39" s="20">
        <v>0</v>
      </c>
      <c r="T39" s="21">
        <v>0</v>
      </c>
      <c r="U39" s="21">
        <v>0</v>
      </c>
      <c r="V39" s="20">
        <f t="shared" si="4"/>
        <v>273</v>
      </c>
      <c r="W39" s="20">
        <f t="shared" si="5"/>
        <v>2132061</v>
      </c>
    </row>
    <row r="40" spans="1:25" ht="12.75">
      <c r="A40" s="27" t="s">
        <v>46</v>
      </c>
      <c r="B40" s="20">
        <v>508</v>
      </c>
      <c r="C40" s="20">
        <v>3932473</v>
      </c>
      <c r="D40" s="21">
        <v>0</v>
      </c>
      <c r="E40" s="21">
        <v>0</v>
      </c>
      <c r="F40" s="20">
        <v>0</v>
      </c>
      <c r="G40" s="20">
        <v>0</v>
      </c>
      <c r="H40" s="21">
        <v>20</v>
      </c>
      <c r="I40" s="21">
        <v>101361</v>
      </c>
      <c r="J40" s="20">
        <v>7</v>
      </c>
      <c r="K40" s="20">
        <v>43679</v>
      </c>
      <c r="L40" s="21">
        <v>2</v>
      </c>
      <c r="M40" s="21">
        <v>10000</v>
      </c>
      <c r="N40" s="20">
        <v>0</v>
      </c>
      <c r="O40" s="20">
        <v>0</v>
      </c>
      <c r="P40" s="21">
        <v>0</v>
      </c>
      <c r="Q40" s="21">
        <v>0</v>
      </c>
      <c r="R40" s="20">
        <v>0</v>
      </c>
      <c r="S40" s="20">
        <v>0</v>
      </c>
      <c r="T40" s="21">
        <v>0</v>
      </c>
      <c r="U40" s="21">
        <v>0</v>
      </c>
      <c r="V40" s="20">
        <f t="shared" si="4"/>
        <v>537</v>
      </c>
      <c r="W40" s="20">
        <f t="shared" si="5"/>
        <v>4087513</v>
      </c>
    </row>
    <row r="41" spans="1:25" ht="12.75">
      <c r="A41" s="27" t="s">
        <v>47</v>
      </c>
      <c r="B41" s="20">
        <v>425</v>
      </c>
      <c r="C41" s="20">
        <v>3100826</v>
      </c>
      <c r="D41" s="21">
        <v>0</v>
      </c>
      <c r="E41" s="21">
        <v>0</v>
      </c>
      <c r="F41" s="20">
        <v>0</v>
      </c>
      <c r="G41" s="20">
        <v>0</v>
      </c>
      <c r="H41" s="21">
        <v>2</v>
      </c>
      <c r="I41" s="21">
        <v>7797</v>
      </c>
      <c r="J41" s="20">
        <v>8</v>
      </c>
      <c r="K41" s="20">
        <v>55296</v>
      </c>
      <c r="L41" s="21">
        <v>1</v>
      </c>
      <c r="M41" s="21">
        <v>5000</v>
      </c>
      <c r="N41" s="20">
        <v>0</v>
      </c>
      <c r="O41" s="20">
        <v>0</v>
      </c>
      <c r="P41" s="21">
        <v>1</v>
      </c>
      <c r="Q41" s="21">
        <v>1500</v>
      </c>
      <c r="R41" s="20">
        <v>0</v>
      </c>
      <c r="S41" s="20">
        <v>0</v>
      </c>
      <c r="T41" s="21">
        <v>0</v>
      </c>
      <c r="U41" s="21">
        <v>0</v>
      </c>
      <c r="V41" s="20">
        <f t="shared" si="4"/>
        <v>437</v>
      </c>
      <c r="W41" s="20">
        <f t="shared" si="5"/>
        <v>3170419</v>
      </c>
    </row>
    <row r="42" spans="1:25" ht="12.75">
      <c r="A42" s="27" t="s">
        <v>48</v>
      </c>
      <c r="B42" s="20">
        <v>83</v>
      </c>
      <c r="C42" s="20">
        <v>478866</v>
      </c>
      <c r="D42" s="21">
        <v>0</v>
      </c>
      <c r="E42" s="21">
        <v>0</v>
      </c>
      <c r="F42" s="20">
        <v>0</v>
      </c>
      <c r="G42" s="20">
        <v>0</v>
      </c>
      <c r="H42" s="21">
        <v>5</v>
      </c>
      <c r="I42" s="21">
        <v>19024</v>
      </c>
      <c r="J42" s="20">
        <v>2</v>
      </c>
      <c r="K42" s="20">
        <v>13551</v>
      </c>
      <c r="L42" s="21">
        <v>0</v>
      </c>
      <c r="M42" s="21">
        <v>0</v>
      </c>
      <c r="N42" s="20">
        <v>47</v>
      </c>
      <c r="O42" s="20">
        <v>33569</v>
      </c>
      <c r="P42" s="21">
        <v>1</v>
      </c>
      <c r="Q42" s="21">
        <v>1500</v>
      </c>
      <c r="R42" s="20">
        <v>0</v>
      </c>
      <c r="S42" s="20">
        <v>0</v>
      </c>
      <c r="T42" s="21">
        <v>0</v>
      </c>
      <c r="U42" s="21">
        <v>0</v>
      </c>
      <c r="V42" s="20">
        <f t="shared" si="4"/>
        <v>138</v>
      </c>
      <c r="W42" s="20">
        <f t="shared" si="5"/>
        <v>546510</v>
      </c>
    </row>
    <row r="43" spans="1:25" ht="12.75">
      <c r="A43" s="27" t="s">
        <v>49</v>
      </c>
      <c r="B43" s="20">
        <v>278</v>
      </c>
      <c r="C43" s="20">
        <v>1759606</v>
      </c>
      <c r="D43" s="21">
        <v>0</v>
      </c>
      <c r="E43" s="21">
        <v>0</v>
      </c>
      <c r="F43" s="20">
        <v>0</v>
      </c>
      <c r="G43" s="20">
        <v>0</v>
      </c>
      <c r="H43" s="21">
        <v>3</v>
      </c>
      <c r="I43" s="21">
        <v>15594</v>
      </c>
      <c r="J43" s="20">
        <v>13</v>
      </c>
      <c r="K43" s="20">
        <v>101632</v>
      </c>
      <c r="L43" s="21">
        <v>0</v>
      </c>
      <c r="M43" s="21">
        <v>0</v>
      </c>
      <c r="N43" s="20">
        <v>0</v>
      </c>
      <c r="O43" s="20">
        <v>0</v>
      </c>
      <c r="P43" s="21">
        <v>1</v>
      </c>
      <c r="Q43" s="21">
        <v>1500</v>
      </c>
      <c r="R43" s="20">
        <v>0</v>
      </c>
      <c r="S43" s="20">
        <v>0</v>
      </c>
      <c r="T43" s="21">
        <v>0</v>
      </c>
      <c r="U43" s="21">
        <v>0</v>
      </c>
      <c r="V43" s="20">
        <f t="shared" si="4"/>
        <v>295</v>
      </c>
      <c r="W43" s="20">
        <f t="shared" si="5"/>
        <v>1878332</v>
      </c>
    </row>
    <row r="44" spans="1:25" ht="12.75">
      <c r="A44" s="27" t="s">
        <v>50</v>
      </c>
      <c r="B44" s="20">
        <v>601</v>
      </c>
      <c r="C44" s="20">
        <v>2487146</v>
      </c>
      <c r="D44" s="21">
        <v>0</v>
      </c>
      <c r="E44" s="21">
        <v>0</v>
      </c>
      <c r="F44" s="20">
        <v>0</v>
      </c>
      <c r="G44" s="20">
        <v>0</v>
      </c>
      <c r="H44" s="21">
        <v>3</v>
      </c>
      <c r="I44" s="21">
        <v>15594</v>
      </c>
      <c r="J44" s="20">
        <v>12</v>
      </c>
      <c r="K44" s="20">
        <v>62467</v>
      </c>
      <c r="L44" s="21">
        <v>0</v>
      </c>
      <c r="M44" s="21">
        <v>0</v>
      </c>
      <c r="N44" s="20">
        <v>0</v>
      </c>
      <c r="O44" s="20">
        <v>0</v>
      </c>
      <c r="P44" s="21">
        <v>24</v>
      </c>
      <c r="Q44" s="21">
        <v>42660</v>
      </c>
      <c r="R44" s="20">
        <v>0</v>
      </c>
      <c r="S44" s="20">
        <v>0</v>
      </c>
      <c r="T44" s="21">
        <v>0</v>
      </c>
      <c r="U44" s="21">
        <v>0</v>
      </c>
      <c r="V44" s="20">
        <f t="shared" si="4"/>
        <v>640</v>
      </c>
      <c r="W44" s="20">
        <f t="shared" si="5"/>
        <v>2607867</v>
      </c>
    </row>
    <row r="45" spans="1:25" ht="12.75">
      <c r="A45" s="27" t="s">
        <v>55</v>
      </c>
      <c r="B45" s="20">
        <v>115</v>
      </c>
      <c r="C45" s="20">
        <v>897009</v>
      </c>
      <c r="D45" s="21">
        <v>0</v>
      </c>
      <c r="E45" s="21">
        <v>0</v>
      </c>
      <c r="F45" s="20">
        <v>0</v>
      </c>
      <c r="G45" s="20">
        <v>0</v>
      </c>
      <c r="H45" s="21">
        <v>2</v>
      </c>
      <c r="I45" s="21">
        <v>10396</v>
      </c>
      <c r="J45" s="20">
        <v>2</v>
      </c>
      <c r="K45" s="20">
        <v>11249</v>
      </c>
      <c r="L45" s="21">
        <v>1</v>
      </c>
      <c r="M45" s="21">
        <v>5000</v>
      </c>
      <c r="N45" s="20">
        <v>0</v>
      </c>
      <c r="O45" s="20">
        <v>0</v>
      </c>
      <c r="P45" s="21">
        <v>0</v>
      </c>
      <c r="Q45" s="21">
        <v>0</v>
      </c>
      <c r="R45" s="20">
        <v>0</v>
      </c>
      <c r="S45" s="20">
        <v>0</v>
      </c>
      <c r="T45" s="21">
        <v>0</v>
      </c>
      <c r="U45" s="21">
        <v>0</v>
      </c>
      <c r="V45" s="20">
        <f t="shared" si="4"/>
        <v>120</v>
      </c>
      <c r="W45" s="20">
        <f t="shared" si="5"/>
        <v>923654</v>
      </c>
    </row>
    <row r="46" spans="1:25" ht="12.75">
      <c r="A46" s="27" t="s">
        <v>51</v>
      </c>
      <c r="B46" s="20">
        <v>393</v>
      </c>
      <c r="C46" s="20">
        <v>3176568</v>
      </c>
      <c r="D46" s="21">
        <v>0</v>
      </c>
      <c r="E46" s="21">
        <v>0</v>
      </c>
      <c r="F46" s="20">
        <v>0</v>
      </c>
      <c r="G46" s="20">
        <v>0</v>
      </c>
      <c r="H46" s="21">
        <v>4</v>
      </c>
      <c r="I46" s="21">
        <v>18417</v>
      </c>
      <c r="J46" s="20">
        <v>6</v>
      </c>
      <c r="K46" s="20">
        <v>45170</v>
      </c>
      <c r="L46" s="21">
        <v>0</v>
      </c>
      <c r="M46" s="21">
        <v>0</v>
      </c>
      <c r="N46" s="20">
        <v>0</v>
      </c>
      <c r="O46" s="20">
        <v>0</v>
      </c>
      <c r="P46" s="21">
        <v>0</v>
      </c>
      <c r="Q46" s="21">
        <v>0</v>
      </c>
      <c r="R46" s="20">
        <v>0</v>
      </c>
      <c r="S46" s="20">
        <v>0</v>
      </c>
      <c r="T46" s="21">
        <v>0</v>
      </c>
      <c r="U46" s="21">
        <v>0</v>
      </c>
      <c r="V46" s="20">
        <f t="shared" si="4"/>
        <v>403</v>
      </c>
      <c r="W46" s="20">
        <f t="shared" si="5"/>
        <v>3240155</v>
      </c>
    </row>
    <row r="47" spans="1:25" ht="12.75">
      <c r="A47" s="23" t="s">
        <v>52</v>
      </c>
      <c r="B47" s="24">
        <v>435</v>
      </c>
      <c r="C47" s="24">
        <v>3064209</v>
      </c>
      <c r="D47" s="25">
        <v>0</v>
      </c>
      <c r="E47" s="25">
        <v>0</v>
      </c>
      <c r="F47" s="24">
        <v>0</v>
      </c>
      <c r="G47" s="24">
        <v>0</v>
      </c>
      <c r="H47" s="25">
        <v>8</v>
      </c>
      <c r="I47" s="25">
        <v>36386</v>
      </c>
      <c r="J47" s="24">
        <v>6</v>
      </c>
      <c r="K47" s="24">
        <v>31619</v>
      </c>
      <c r="L47" s="25">
        <v>0</v>
      </c>
      <c r="M47" s="25">
        <v>0</v>
      </c>
      <c r="N47" s="24">
        <v>0</v>
      </c>
      <c r="O47" s="24">
        <v>0</v>
      </c>
      <c r="P47" s="25">
        <v>22</v>
      </c>
      <c r="Q47" s="25">
        <v>57510</v>
      </c>
      <c r="R47" s="24">
        <v>0</v>
      </c>
      <c r="S47" s="24">
        <v>0</v>
      </c>
      <c r="T47" s="25">
        <v>0</v>
      </c>
      <c r="U47" s="25">
        <v>0</v>
      </c>
      <c r="V47" s="24">
        <f>T47+B47+D47+F47+H47+J47+P47+R47+L47+N47</f>
        <v>471</v>
      </c>
      <c r="W47" s="24">
        <f>U47+C47+E47+G47+I47+K47+Q47+S47+M47+O47</f>
        <v>3189724</v>
      </c>
      <c r="X47" s="26"/>
      <c r="Y47" s="26"/>
    </row>
    <row r="48" spans="1:25" ht="12.75">
      <c r="A48" s="27" t="s">
        <v>53</v>
      </c>
      <c r="B48" s="20">
        <f t="shared" ref="B48:U48" si="6">SUM(B20:B47)</f>
        <v>8152</v>
      </c>
      <c r="C48" s="20">
        <f t="shared" si="6"/>
        <v>56488034</v>
      </c>
      <c r="D48" s="21">
        <f t="shared" si="6"/>
        <v>0</v>
      </c>
      <c r="E48" s="21">
        <f t="shared" si="6"/>
        <v>0</v>
      </c>
      <c r="F48" s="20">
        <f t="shared" si="6"/>
        <v>0</v>
      </c>
      <c r="G48" s="20">
        <f t="shared" si="6"/>
        <v>0</v>
      </c>
      <c r="H48" s="21">
        <f t="shared" si="6"/>
        <v>152</v>
      </c>
      <c r="I48" s="21">
        <f t="shared" si="6"/>
        <v>736267</v>
      </c>
      <c r="J48" s="20">
        <f t="shared" si="6"/>
        <v>120</v>
      </c>
      <c r="K48" s="20">
        <f t="shared" si="6"/>
        <v>819055</v>
      </c>
      <c r="L48" s="21">
        <f t="shared" si="6"/>
        <v>22</v>
      </c>
      <c r="M48" s="21">
        <f t="shared" si="6"/>
        <v>95000</v>
      </c>
      <c r="N48" s="20">
        <f t="shared" si="6"/>
        <v>359</v>
      </c>
      <c r="O48" s="20">
        <f t="shared" si="6"/>
        <v>391052</v>
      </c>
      <c r="P48" s="21">
        <f t="shared" si="6"/>
        <v>98</v>
      </c>
      <c r="Q48" s="21">
        <f t="shared" si="6"/>
        <v>208881</v>
      </c>
      <c r="R48" s="20">
        <f t="shared" si="6"/>
        <v>0</v>
      </c>
      <c r="S48" s="20">
        <f t="shared" si="6"/>
        <v>0</v>
      </c>
      <c r="T48" s="21">
        <f t="shared" si="6"/>
        <v>0</v>
      </c>
      <c r="U48" s="21">
        <f t="shared" si="6"/>
        <v>0</v>
      </c>
      <c r="V48" s="20">
        <f>B48+D48+F48+H48+J48+P48+R48+L48+N48</f>
        <v>8903</v>
      </c>
      <c r="W48" s="20">
        <f>C48+E48+G48+I48+K48+Q48+S48+M48+O48</f>
        <v>58738289</v>
      </c>
    </row>
    <row r="49" spans="1:23" ht="12.75">
      <c r="A49" s="27"/>
      <c r="B49" s="20"/>
      <c r="C49" s="20"/>
      <c r="D49" s="36"/>
      <c r="E49" s="36"/>
      <c r="F49" s="20"/>
      <c r="G49" s="20"/>
      <c r="H49" s="36"/>
      <c r="I49" s="36"/>
      <c r="J49" s="20"/>
      <c r="K49" s="20"/>
      <c r="L49" s="36"/>
      <c r="M49" s="36"/>
      <c r="N49" s="33"/>
      <c r="O49" s="33"/>
      <c r="P49" s="36"/>
      <c r="Q49" s="36"/>
      <c r="R49" s="33"/>
      <c r="S49" s="33"/>
      <c r="T49" s="36"/>
      <c r="U49" s="36"/>
      <c r="V49" s="33"/>
      <c r="W49" s="33"/>
    </row>
    <row r="50" spans="1:23" ht="25.5">
      <c r="A50" s="17" t="s">
        <v>177</v>
      </c>
      <c r="B50" s="28"/>
      <c r="C50" s="28"/>
      <c r="D50" s="29"/>
      <c r="E50" s="29"/>
      <c r="F50" s="28"/>
      <c r="G50" s="28"/>
      <c r="H50" s="29"/>
      <c r="I50" s="29"/>
      <c r="J50" s="28"/>
      <c r="K50" s="28"/>
      <c r="L50" s="29"/>
      <c r="M50" s="29"/>
      <c r="N50" s="33"/>
      <c r="O50" s="33"/>
      <c r="P50" s="29"/>
      <c r="Q50" s="29"/>
      <c r="R50" s="33"/>
      <c r="S50" s="33"/>
      <c r="T50" s="29"/>
      <c r="U50" s="29"/>
      <c r="V50" s="33"/>
      <c r="W50" s="33"/>
    </row>
    <row r="51" spans="1:23" ht="12.75">
      <c r="A51" s="23" t="s">
        <v>174</v>
      </c>
      <c r="B51" s="28">
        <v>0</v>
      </c>
      <c r="C51" s="28">
        <v>0</v>
      </c>
      <c r="D51" s="29">
        <v>0</v>
      </c>
      <c r="E51" s="29">
        <v>0</v>
      </c>
      <c r="F51" s="20">
        <v>0</v>
      </c>
      <c r="G51" s="20">
        <v>0</v>
      </c>
      <c r="H51" s="29">
        <v>0</v>
      </c>
      <c r="I51" s="29">
        <v>0</v>
      </c>
      <c r="J51" s="28">
        <v>0</v>
      </c>
      <c r="K51" s="28">
        <v>0</v>
      </c>
      <c r="L51" s="29">
        <v>0</v>
      </c>
      <c r="M51" s="29">
        <v>0</v>
      </c>
      <c r="N51" s="28">
        <v>0</v>
      </c>
      <c r="O51" s="28">
        <v>0</v>
      </c>
      <c r="P51" s="29">
        <v>3</v>
      </c>
      <c r="Q51" s="29">
        <v>6000</v>
      </c>
      <c r="R51" s="28"/>
      <c r="S51" s="28"/>
      <c r="T51" s="29">
        <v>0</v>
      </c>
      <c r="U51" s="29">
        <v>0</v>
      </c>
      <c r="V51" s="28">
        <f>T51+B51+D51+F51+H51+J51+P51+R51+L51+N51</f>
        <v>3</v>
      </c>
      <c r="W51" s="28">
        <f>U51+C51+E51+G51+I51+K51+Q51+S51+M51+O51</f>
        <v>6000</v>
      </c>
    </row>
    <row r="52" spans="1:23" ht="12.75">
      <c r="A52" s="27" t="s">
        <v>56</v>
      </c>
      <c r="B52" s="20">
        <f t="shared" ref="B52:U52" si="7">SUM(B51)</f>
        <v>0</v>
      </c>
      <c r="C52" s="20">
        <f t="shared" si="7"/>
        <v>0</v>
      </c>
      <c r="D52" s="21">
        <f t="shared" si="7"/>
        <v>0</v>
      </c>
      <c r="E52" s="21">
        <f t="shared" si="7"/>
        <v>0</v>
      </c>
      <c r="F52" s="20">
        <f t="shared" si="7"/>
        <v>0</v>
      </c>
      <c r="G52" s="20">
        <f t="shared" si="7"/>
        <v>0</v>
      </c>
      <c r="H52" s="21">
        <f t="shared" si="7"/>
        <v>0</v>
      </c>
      <c r="I52" s="21">
        <f t="shared" si="7"/>
        <v>0</v>
      </c>
      <c r="J52" s="20">
        <f t="shared" si="7"/>
        <v>0</v>
      </c>
      <c r="K52" s="20">
        <f t="shared" si="7"/>
        <v>0</v>
      </c>
      <c r="L52" s="21">
        <f t="shared" si="7"/>
        <v>0</v>
      </c>
      <c r="M52" s="21">
        <f t="shared" si="7"/>
        <v>0</v>
      </c>
      <c r="N52" s="20">
        <f t="shared" si="7"/>
        <v>0</v>
      </c>
      <c r="O52" s="20">
        <f t="shared" si="7"/>
        <v>0</v>
      </c>
      <c r="P52" s="21">
        <f t="shared" si="7"/>
        <v>3</v>
      </c>
      <c r="Q52" s="21">
        <f t="shared" si="7"/>
        <v>6000</v>
      </c>
      <c r="R52" s="20">
        <f t="shared" si="7"/>
        <v>0</v>
      </c>
      <c r="S52" s="20">
        <f t="shared" si="7"/>
        <v>0</v>
      </c>
      <c r="T52" s="21">
        <f t="shared" si="7"/>
        <v>0</v>
      </c>
      <c r="U52" s="21">
        <f t="shared" si="7"/>
        <v>0</v>
      </c>
      <c r="V52" s="20">
        <f>T52+B52+D52+F52+H52+J52+P52+R52+L52+N52</f>
        <v>3</v>
      </c>
      <c r="W52" s="20">
        <f>U52+C52+E52+G52+I52+K52+Q52+S52+M52+O52</f>
        <v>6000</v>
      </c>
    </row>
    <row r="53" spans="1:23" ht="12.75">
      <c r="A53" s="27"/>
      <c r="B53" s="20"/>
      <c r="C53" s="20"/>
      <c r="D53" s="36"/>
      <c r="E53" s="36"/>
      <c r="F53" s="20"/>
      <c r="G53" s="20"/>
      <c r="H53" s="36"/>
      <c r="I53" s="36"/>
      <c r="J53" s="20"/>
      <c r="K53" s="20"/>
      <c r="L53" s="36"/>
      <c r="M53" s="36"/>
      <c r="N53" s="33"/>
      <c r="O53" s="33"/>
      <c r="P53" s="36"/>
      <c r="Q53" s="36"/>
      <c r="R53" s="33"/>
      <c r="S53" s="33"/>
      <c r="T53" s="36"/>
      <c r="U53" s="36"/>
      <c r="V53" s="33"/>
      <c r="W53" s="33"/>
    </row>
    <row r="54" spans="1:23" ht="22.5">
      <c r="A54" s="38" t="s">
        <v>57</v>
      </c>
      <c r="B54" s="31">
        <f t="shared" ref="B54:U54" si="8">SUM(B48+B52)</f>
        <v>8152</v>
      </c>
      <c r="C54" s="31">
        <f t="shared" si="8"/>
        <v>56488034</v>
      </c>
      <c r="D54" s="32">
        <f t="shared" si="8"/>
        <v>0</v>
      </c>
      <c r="E54" s="32">
        <f t="shared" si="8"/>
        <v>0</v>
      </c>
      <c r="F54" s="31">
        <f t="shared" si="8"/>
        <v>0</v>
      </c>
      <c r="G54" s="31">
        <f t="shared" si="8"/>
        <v>0</v>
      </c>
      <c r="H54" s="32">
        <f t="shared" si="8"/>
        <v>152</v>
      </c>
      <c r="I54" s="32">
        <f t="shared" si="8"/>
        <v>736267</v>
      </c>
      <c r="J54" s="31">
        <f t="shared" si="8"/>
        <v>120</v>
      </c>
      <c r="K54" s="31">
        <f t="shared" si="8"/>
        <v>819055</v>
      </c>
      <c r="L54" s="32">
        <f t="shared" si="8"/>
        <v>22</v>
      </c>
      <c r="M54" s="32">
        <f t="shared" si="8"/>
        <v>95000</v>
      </c>
      <c r="N54" s="31">
        <f t="shared" si="8"/>
        <v>359</v>
      </c>
      <c r="O54" s="31">
        <f t="shared" si="8"/>
        <v>391052</v>
      </c>
      <c r="P54" s="32">
        <f t="shared" si="8"/>
        <v>101</v>
      </c>
      <c r="Q54" s="32">
        <f t="shared" si="8"/>
        <v>214881</v>
      </c>
      <c r="R54" s="31">
        <f t="shared" si="8"/>
        <v>0</v>
      </c>
      <c r="S54" s="31">
        <f t="shared" si="8"/>
        <v>0</v>
      </c>
      <c r="T54" s="32">
        <f t="shared" si="8"/>
        <v>0</v>
      </c>
      <c r="U54" s="32">
        <f t="shared" si="8"/>
        <v>0</v>
      </c>
      <c r="V54" s="31">
        <f>T54+B54+D54+F54+H54+J54+P54+R54+L54+N54</f>
        <v>8906</v>
      </c>
      <c r="W54" s="31">
        <f>U54+C54+E54+G54+I54+K54+Q54+S54+M54+O54</f>
        <v>58744289</v>
      </c>
    </row>
    <row r="55" spans="1:23" ht="12.75">
      <c r="A55" s="27"/>
      <c r="B55" s="34"/>
      <c r="C55" s="33"/>
      <c r="D55" s="27"/>
      <c r="E55" s="27"/>
      <c r="F55" s="34"/>
      <c r="G55" s="34" t="s">
        <v>58</v>
      </c>
      <c r="H55" s="35"/>
      <c r="I55" s="35" t="s">
        <v>58</v>
      </c>
      <c r="J55" s="33"/>
      <c r="K55" s="20"/>
      <c r="L55" s="35"/>
      <c r="M55" s="35"/>
      <c r="N55" s="33"/>
      <c r="O55" s="33"/>
      <c r="P55" s="35"/>
      <c r="Q55" s="35"/>
      <c r="R55" s="33"/>
      <c r="S55" s="33"/>
      <c r="T55" s="35"/>
      <c r="U55" s="35"/>
      <c r="V55" s="33"/>
      <c r="W55" s="33"/>
    </row>
    <row r="56" spans="1:23" ht="12.75">
      <c r="A56" s="17" t="s">
        <v>59</v>
      </c>
      <c r="B56" s="34"/>
      <c r="C56" s="34"/>
      <c r="D56" s="27"/>
      <c r="E56" s="27"/>
      <c r="F56" s="34"/>
      <c r="G56" s="34"/>
      <c r="H56" s="35"/>
      <c r="I56" s="35"/>
      <c r="J56" s="33"/>
      <c r="K56" s="20"/>
      <c r="L56" s="35"/>
      <c r="M56" s="35"/>
      <c r="N56" s="33"/>
      <c r="O56" s="33"/>
      <c r="P56" s="35"/>
      <c r="Q56" s="35"/>
      <c r="R56" s="33"/>
      <c r="S56" s="33"/>
      <c r="T56" s="35"/>
      <c r="U56" s="35"/>
      <c r="V56" s="33"/>
      <c r="W56" s="33"/>
    </row>
    <row r="57" spans="1:23" ht="22.5">
      <c r="A57" s="39" t="s">
        <v>60</v>
      </c>
      <c r="B57" s="20">
        <v>0</v>
      </c>
      <c r="C57" s="20">
        <v>0</v>
      </c>
      <c r="D57" s="21">
        <v>470</v>
      </c>
      <c r="E57" s="21">
        <v>399026</v>
      </c>
      <c r="F57" s="20">
        <v>1411</v>
      </c>
      <c r="G57" s="20">
        <v>1070665</v>
      </c>
      <c r="H57" s="21">
        <v>47</v>
      </c>
      <c r="I57" s="21">
        <v>187515</v>
      </c>
      <c r="J57" s="20">
        <v>67</v>
      </c>
      <c r="K57" s="20">
        <v>206403</v>
      </c>
      <c r="L57" s="21">
        <v>25</v>
      </c>
      <c r="M57" s="21">
        <v>72147</v>
      </c>
      <c r="N57" s="20">
        <v>2293</v>
      </c>
      <c r="O57" s="20">
        <v>3344424</v>
      </c>
      <c r="P57" s="21">
        <v>0</v>
      </c>
      <c r="Q57" s="21">
        <v>0</v>
      </c>
      <c r="R57" s="20">
        <v>0</v>
      </c>
      <c r="S57" s="20">
        <v>0</v>
      </c>
      <c r="T57" s="21">
        <v>0</v>
      </c>
      <c r="U57" s="21">
        <v>0</v>
      </c>
      <c r="V57" s="20">
        <f>B57+D57+F57+H57+J57+P57+R57+L57+N57+T57</f>
        <v>4313</v>
      </c>
      <c r="W57" s="20">
        <f>C57+E57+G57+I57+K57+Q57+S57+M57+O57+U57</f>
        <v>5280180</v>
      </c>
    </row>
    <row r="58" spans="1:23" ht="22.5">
      <c r="A58" s="39" t="s">
        <v>164</v>
      </c>
      <c r="B58" s="20">
        <v>0</v>
      </c>
      <c r="C58" s="20">
        <v>0</v>
      </c>
      <c r="D58" s="21">
        <v>134</v>
      </c>
      <c r="E58" s="21">
        <v>111515</v>
      </c>
      <c r="F58" s="20">
        <v>545</v>
      </c>
      <c r="G58" s="20">
        <v>341791</v>
      </c>
      <c r="H58" s="21">
        <v>11</v>
      </c>
      <c r="I58" s="21">
        <v>41169</v>
      </c>
      <c r="J58" s="20">
        <v>15</v>
      </c>
      <c r="K58" s="20">
        <v>49615</v>
      </c>
      <c r="L58" s="21">
        <v>11</v>
      </c>
      <c r="M58" s="21">
        <v>29175</v>
      </c>
      <c r="N58" s="20">
        <v>858</v>
      </c>
      <c r="O58" s="20">
        <v>937986</v>
      </c>
      <c r="P58" s="21">
        <v>0</v>
      </c>
      <c r="Q58" s="21">
        <v>0</v>
      </c>
      <c r="R58" s="20">
        <v>0</v>
      </c>
      <c r="S58" s="20">
        <v>0</v>
      </c>
      <c r="T58" s="21">
        <v>0</v>
      </c>
      <c r="U58" s="21">
        <v>0</v>
      </c>
      <c r="V58" s="20">
        <f t="shared" ref="V58:V72" si="9">B58+D58+F58+H58+J58+P58+R58+L58+N58+T58</f>
        <v>1574</v>
      </c>
      <c r="W58" s="20">
        <f t="shared" ref="W58:W72" si="10">C58+E58+G58+I58+K58+Q58+S58+M58+O58+U58</f>
        <v>1511251</v>
      </c>
    </row>
    <row r="59" spans="1:23" ht="22.5">
      <c r="A59" s="39" t="s">
        <v>64</v>
      </c>
      <c r="B59" s="20">
        <v>0</v>
      </c>
      <c r="C59" s="20">
        <v>0</v>
      </c>
      <c r="D59" s="21">
        <v>174</v>
      </c>
      <c r="E59" s="21">
        <v>169296</v>
      </c>
      <c r="F59" s="20">
        <v>568</v>
      </c>
      <c r="G59" s="20">
        <v>534366</v>
      </c>
      <c r="H59" s="21">
        <v>28</v>
      </c>
      <c r="I59" s="21">
        <v>107124</v>
      </c>
      <c r="J59" s="20">
        <v>1</v>
      </c>
      <c r="K59" s="20">
        <v>6293</v>
      </c>
      <c r="L59" s="21">
        <v>6</v>
      </c>
      <c r="M59" s="21">
        <v>21657</v>
      </c>
      <c r="N59" s="20">
        <v>756</v>
      </c>
      <c r="O59" s="20">
        <v>1540534</v>
      </c>
      <c r="P59" s="21">
        <v>0</v>
      </c>
      <c r="Q59" s="21">
        <v>0</v>
      </c>
      <c r="R59" s="20">
        <v>0</v>
      </c>
      <c r="S59" s="20">
        <v>0</v>
      </c>
      <c r="T59" s="21">
        <v>0</v>
      </c>
      <c r="U59" s="21">
        <v>0</v>
      </c>
      <c r="V59" s="20">
        <f t="shared" si="9"/>
        <v>1533</v>
      </c>
      <c r="W59" s="20">
        <f t="shared" si="10"/>
        <v>2379270</v>
      </c>
    </row>
    <row r="60" spans="1:23" ht="22.5">
      <c r="A60" s="39" t="s">
        <v>65</v>
      </c>
      <c r="B60" s="20">
        <v>0</v>
      </c>
      <c r="C60" s="20">
        <v>0</v>
      </c>
      <c r="D60" s="21">
        <v>77</v>
      </c>
      <c r="E60" s="21">
        <v>66377</v>
      </c>
      <c r="F60" s="20">
        <v>300</v>
      </c>
      <c r="G60" s="20">
        <v>280612</v>
      </c>
      <c r="H60" s="21">
        <v>29</v>
      </c>
      <c r="I60" s="21">
        <v>122011</v>
      </c>
      <c r="J60" s="20">
        <v>15</v>
      </c>
      <c r="K60" s="20">
        <v>68779</v>
      </c>
      <c r="L60" s="21">
        <v>6</v>
      </c>
      <c r="M60" s="21">
        <v>20001</v>
      </c>
      <c r="N60" s="20">
        <v>467</v>
      </c>
      <c r="O60" s="20">
        <v>1041583</v>
      </c>
      <c r="P60" s="21">
        <v>0</v>
      </c>
      <c r="Q60" s="21">
        <v>0</v>
      </c>
      <c r="R60" s="20">
        <v>0</v>
      </c>
      <c r="S60" s="20">
        <v>0</v>
      </c>
      <c r="T60" s="21">
        <v>0</v>
      </c>
      <c r="U60" s="21">
        <v>0</v>
      </c>
      <c r="V60" s="20">
        <f t="shared" si="9"/>
        <v>894</v>
      </c>
      <c r="W60" s="20">
        <f t="shared" si="10"/>
        <v>1599363</v>
      </c>
    </row>
    <row r="61" spans="1:23" ht="22.5">
      <c r="A61" s="39" t="s">
        <v>66</v>
      </c>
      <c r="B61" s="20">
        <v>0</v>
      </c>
      <c r="C61" s="20">
        <v>0</v>
      </c>
      <c r="D61" s="21">
        <v>169</v>
      </c>
      <c r="E61" s="21">
        <v>149786</v>
      </c>
      <c r="F61" s="20">
        <v>563</v>
      </c>
      <c r="G61" s="20">
        <v>430085</v>
      </c>
      <c r="H61" s="21">
        <v>13</v>
      </c>
      <c r="I61" s="21">
        <v>55879</v>
      </c>
      <c r="J61" s="20">
        <v>9</v>
      </c>
      <c r="K61" s="20">
        <v>38291</v>
      </c>
      <c r="L61" s="21">
        <v>4</v>
      </c>
      <c r="M61" s="21">
        <v>15661</v>
      </c>
      <c r="N61" s="20">
        <v>836</v>
      </c>
      <c r="O61" s="20">
        <v>1701094</v>
      </c>
      <c r="P61" s="21">
        <v>0</v>
      </c>
      <c r="Q61" s="21">
        <v>0</v>
      </c>
      <c r="R61" s="20">
        <v>0</v>
      </c>
      <c r="S61" s="20">
        <v>0</v>
      </c>
      <c r="T61" s="21">
        <v>0</v>
      </c>
      <c r="U61" s="21">
        <v>0</v>
      </c>
      <c r="V61" s="20">
        <f t="shared" si="9"/>
        <v>1594</v>
      </c>
      <c r="W61" s="20">
        <f t="shared" si="10"/>
        <v>2390796</v>
      </c>
    </row>
    <row r="62" spans="1:23" ht="22.5">
      <c r="A62" s="39" t="s">
        <v>67</v>
      </c>
      <c r="B62" s="20">
        <v>0</v>
      </c>
      <c r="C62" s="20">
        <v>0</v>
      </c>
      <c r="D62" s="21">
        <v>46</v>
      </c>
      <c r="E62" s="21">
        <v>48035</v>
      </c>
      <c r="F62" s="20">
        <v>131</v>
      </c>
      <c r="G62" s="20">
        <v>113083</v>
      </c>
      <c r="H62" s="21">
        <v>8</v>
      </c>
      <c r="I62" s="21">
        <v>38984</v>
      </c>
      <c r="J62" s="20">
        <v>13</v>
      </c>
      <c r="K62" s="20">
        <v>48375</v>
      </c>
      <c r="L62" s="21">
        <v>0</v>
      </c>
      <c r="M62" s="21">
        <v>0</v>
      </c>
      <c r="N62" s="20">
        <v>226</v>
      </c>
      <c r="O62" s="20">
        <v>554349</v>
      </c>
      <c r="P62" s="21">
        <v>0</v>
      </c>
      <c r="Q62" s="21">
        <v>0</v>
      </c>
      <c r="R62" s="20">
        <v>0</v>
      </c>
      <c r="S62" s="20">
        <v>0</v>
      </c>
      <c r="T62" s="21">
        <v>0</v>
      </c>
      <c r="U62" s="21">
        <v>0</v>
      </c>
      <c r="V62" s="20">
        <f t="shared" si="9"/>
        <v>424</v>
      </c>
      <c r="W62" s="20">
        <f t="shared" si="10"/>
        <v>802826</v>
      </c>
    </row>
    <row r="63" spans="1:23" ht="22.5">
      <c r="A63" s="39" t="s">
        <v>68</v>
      </c>
      <c r="B63" s="20">
        <v>0</v>
      </c>
      <c r="C63" s="20">
        <v>0</v>
      </c>
      <c r="D63" s="21">
        <v>17</v>
      </c>
      <c r="E63" s="21">
        <v>15598</v>
      </c>
      <c r="F63" s="20">
        <v>45</v>
      </c>
      <c r="G63" s="20">
        <v>32776</v>
      </c>
      <c r="H63" s="21">
        <v>6</v>
      </c>
      <c r="I63" s="21">
        <v>31166</v>
      </c>
      <c r="J63" s="20">
        <v>5</v>
      </c>
      <c r="K63" s="20">
        <v>15282</v>
      </c>
      <c r="L63" s="21">
        <v>0</v>
      </c>
      <c r="M63" s="21">
        <v>0</v>
      </c>
      <c r="N63" s="20">
        <v>98</v>
      </c>
      <c r="O63" s="20">
        <v>217300</v>
      </c>
      <c r="P63" s="21">
        <v>0</v>
      </c>
      <c r="Q63" s="21">
        <v>0</v>
      </c>
      <c r="R63" s="20">
        <v>0</v>
      </c>
      <c r="S63" s="20">
        <v>0</v>
      </c>
      <c r="T63" s="21">
        <v>0</v>
      </c>
      <c r="U63" s="21">
        <v>0</v>
      </c>
      <c r="V63" s="20">
        <f t="shared" si="9"/>
        <v>171</v>
      </c>
      <c r="W63" s="20">
        <f t="shared" si="10"/>
        <v>312122</v>
      </c>
    </row>
    <row r="64" spans="1:23" ht="22.5">
      <c r="A64" s="39" t="s">
        <v>69</v>
      </c>
      <c r="B64" s="20">
        <v>0</v>
      </c>
      <c r="C64" s="20">
        <v>0</v>
      </c>
      <c r="D64" s="21">
        <v>36</v>
      </c>
      <c r="E64" s="21">
        <v>34748</v>
      </c>
      <c r="F64" s="20">
        <v>114</v>
      </c>
      <c r="G64" s="20">
        <v>111882</v>
      </c>
      <c r="H64" s="21">
        <v>4</v>
      </c>
      <c r="I64" s="21">
        <v>18194</v>
      </c>
      <c r="J64" s="20">
        <v>13</v>
      </c>
      <c r="K64" s="20">
        <v>65912</v>
      </c>
      <c r="L64" s="21">
        <v>2</v>
      </c>
      <c r="M64" s="21">
        <v>8729</v>
      </c>
      <c r="N64" s="20">
        <v>192</v>
      </c>
      <c r="O64" s="20">
        <v>446380</v>
      </c>
      <c r="P64" s="21">
        <v>0</v>
      </c>
      <c r="Q64" s="21">
        <v>0</v>
      </c>
      <c r="R64" s="20">
        <v>0</v>
      </c>
      <c r="S64" s="20">
        <v>0</v>
      </c>
      <c r="T64" s="21">
        <v>0</v>
      </c>
      <c r="U64" s="21">
        <v>0</v>
      </c>
      <c r="V64" s="20">
        <f t="shared" si="9"/>
        <v>361</v>
      </c>
      <c r="W64" s="20">
        <f t="shared" si="10"/>
        <v>685845</v>
      </c>
    </row>
    <row r="65" spans="1:23" ht="22.5">
      <c r="A65" s="39" t="s">
        <v>70</v>
      </c>
      <c r="B65" s="20">
        <v>0</v>
      </c>
      <c r="C65" s="20">
        <v>0</v>
      </c>
      <c r="D65" s="21">
        <v>81</v>
      </c>
      <c r="E65" s="21">
        <v>70183</v>
      </c>
      <c r="F65" s="20">
        <v>217</v>
      </c>
      <c r="G65" s="20">
        <v>161690</v>
      </c>
      <c r="H65" s="21">
        <v>7</v>
      </c>
      <c r="I65" s="21">
        <v>31646</v>
      </c>
      <c r="J65" s="20">
        <v>42</v>
      </c>
      <c r="K65" s="20">
        <v>149621</v>
      </c>
      <c r="L65" s="21">
        <v>5</v>
      </c>
      <c r="M65" s="21">
        <v>17940</v>
      </c>
      <c r="N65" s="20">
        <v>365</v>
      </c>
      <c r="O65" s="20">
        <v>658994</v>
      </c>
      <c r="P65" s="21">
        <v>0</v>
      </c>
      <c r="Q65" s="21">
        <v>0</v>
      </c>
      <c r="R65" s="20">
        <v>0</v>
      </c>
      <c r="S65" s="20">
        <v>0</v>
      </c>
      <c r="T65" s="21">
        <v>0</v>
      </c>
      <c r="U65" s="21">
        <v>0</v>
      </c>
      <c r="V65" s="20">
        <f t="shared" si="9"/>
        <v>717</v>
      </c>
      <c r="W65" s="20">
        <f t="shared" si="10"/>
        <v>1090074</v>
      </c>
    </row>
    <row r="66" spans="1:23" ht="22.5">
      <c r="A66" s="39" t="s">
        <v>71</v>
      </c>
      <c r="B66" s="20">
        <v>0</v>
      </c>
      <c r="C66" s="20">
        <v>0</v>
      </c>
      <c r="D66" s="21">
        <v>334</v>
      </c>
      <c r="E66" s="21">
        <v>292782</v>
      </c>
      <c r="F66" s="20">
        <v>969</v>
      </c>
      <c r="G66" s="20">
        <v>773775</v>
      </c>
      <c r="H66" s="21">
        <v>46</v>
      </c>
      <c r="I66" s="21">
        <v>184236</v>
      </c>
      <c r="J66" s="20">
        <v>8</v>
      </c>
      <c r="K66" s="20">
        <v>32480</v>
      </c>
      <c r="L66" s="21">
        <v>18</v>
      </c>
      <c r="M66" s="21">
        <v>53325</v>
      </c>
      <c r="N66" s="20">
        <v>1685</v>
      </c>
      <c r="O66" s="20">
        <v>3057026</v>
      </c>
      <c r="P66" s="21">
        <v>0</v>
      </c>
      <c r="Q66" s="21">
        <v>0</v>
      </c>
      <c r="R66" s="20">
        <v>0</v>
      </c>
      <c r="S66" s="20">
        <v>0</v>
      </c>
      <c r="T66" s="21">
        <v>0</v>
      </c>
      <c r="U66" s="21">
        <v>0</v>
      </c>
      <c r="V66" s="20">
        <f t="shared" si="9"/>
        <v>3060</v>
      </c>
      <c r="W66" s="20">
        <f t="shared" si="10"/>
        <v>4393624</v>
      </c>
    </row>
    <row r="67" spans="1:23" ht="22.5">
      <c r="A67" s="39" t="s">
        <v>72</v>
      </c>
      <c r="B67" s="20">
        <v>0</v>
      </c>
      <c r="C67" s="20">
        <v>0</v>
      </c>
      <c r="D67" s="21">
        <v>48</v>
      </c>
      <c r="E67" s="21">
        <v>44579</v>
      </c>
      <c r="F67" s="20">
        <v>166</v>
      </c>
      <c r="G67" s="20">
        <v>117972</v>
      </c>
      <c r="H67" s="21">
        <v>5</v>
      </c>
      <c r="I67" s="21">
        <v>18193</v>
      </c>
      <c r="J67" s="20">
        <v>3</v>
      </c>
      <c r="K67" s="20">
        <v>11593</v>
      </c>
      <c r="L67" s="21">
        <v>7</v>
      </c>
      <c r="M67" s="21">
        <v>26875</v>
      </c>
      <c r="N67" s="20">
        <v>297</v>
      </c>
      <c r="O67" s="20">
        <v>609994</v>
      </c>
      <c r="P67" s="21">
        <v>0</v>
      </c>
      <c r="Q67" s="21">
        <v>0</v>
      </c>
      <c r="R67" s="20">
        <v>0</v>
      </c>
      <c r="S67" s="20">
        <v>0</v>
      </c>
      <c r="T67" s="21">
        <v>0</v>
      </c>
      <c r="U67" s="21">
        <v>0</v>
      </c>
      <c r="V67" s="20">
        <f t="shared" si="9"/>
        <v>526</v>
      </c>
      <c r="W67" s="20">
        <f t="shared" si="10"/>
        <v>829206</v>
      </c>
    </row>
    <row r="68" spans="1:23" ht="22.5">
      <c r="A68" s="39" t="s">
        <v>173</v>
      </c>
      <c r="B68" s="20">
        <v>0</v>
      </c>
      <c r="C68" s="20">
        <v>0</v>
      </c>
      <c r="D68" s="21">
        <v>108</v>
      </c>
      <c r="E68" s="21">
        <v>93094</v>
      </c>
      <c r="F68" s="20">
        <v>288</v>
      </c>
      <c r="G68" s="20">
        <v>254039</v>
      </c>
      <c r="H68" s="21">
        <v>1</v>
      </c>
      <c r="I68" s="21">
        <v>5198</v>
      </c>
      <c r="J68" s="20">
        <v>6</v>
      </c>
      <c r="K68" s="20">
        <v>17034</v>
      </c>
      <c r="L68" s="21">
        <v>0</v>
      </c>
      <c r="M68" s="21">
        <v>0</v>
      </c>
      <c r="N68" s="20">
        <v>555</v>
      </c>
      <c r="O68" s="20">
        <v>1110039</v>
      </c>
      <c r="P68" s="21">
        <v>0</v>
      </c>
      <c r="Q68" s="21">
        <v>0</v>
      </c>
      <c r="R68" s="20">
        <v>0</v>
      </c>
      <c r="S68" s="20">
        <v>0</v>
      </c>
      <c r="T68" s="21">
        <v>0</v>
      </c>
      <c r="U68" s="21">
        <v>0</v>
      </c>
      <c r="V68" s="20">
        <f t="shared" si="9"/>
        <v>958</v>
      </c>
      <c r="W68" s="20">
        <f t="shared" si="10"/>
        <v>1479404</v>
      </c>
    </row>
    <row r="69" spans="1:23" ht="22.5">
      <c r="A69" s="39" t="s">
        <v>75</v>
      </c>
      <c r="B69" s="20">
        <v>0</v>
      </c>
      <c r="C69" s="20">
        <v>0</v>
      </c>
      <c r="D69" s="21">
        <v>70</v>
      </c>
      <c r="E69" s="21">
        <v>60841</v>
      </c>
      <c r="F69" s="20">
        <v>179</v>
      </c>
      <c r="G69" s="20">
        <v>170830</v>
      </c>
      <c r="H69" s="21">
        <v>2</v>
      </c>
      <c r="I69" s="21">
        <v>8212</v>
      </c>
      <c r="J69" s="20">
        <v>7</v>
      </c>
      <c r="K69" s="20">
        <v>32539</v>
      </c>
      <c r="L69" s="21">
        <v>2</v>
      </c>
      <c r="M69" s="21">
        <v>3125</v>
      </c>
      <c r="N69" s="20">
        <v>333</v>
      </c>
      <c r="O69" s="20">
        <v>1032111</v>
      </c>
      <c r="P69" s="21">
        <v>0</v>
      </c>
      <c r="Q69" s="21">
        <v>0</v>
      </c>
      <c r="R69" s="20">
        <v>0</v>
      </c>
      <c r="S69" s="20">
        <v>0</v>
      </c>
      <c r="T69" s="21">
        <v>0</v>
      </c>
      <c r="U69" s="21">
        <v>0</v>
      </c>
      <c r="V69" s="20">
        <f t="shared" si="9"/>
        <v>593</v>
      </c>
      <c r="W69" s="20">
        <f t="shared" si="10"/>
        <v>1307658</v>
      </c>
    </row>
    <row r="70" spans="1:23" ht="22.5">
      <c r="A70" s="39" t="s">
        <v>76</v>
      </c>
      <c r="B70" s="20">
        <v>0</v>
      </c>
      <c r="C70" s="20">
        <v>0</v>
      </c>
      <c r="D70" s="21">
        <v>57</v>
      </c>
      <c r="E70" s="21">
        <v>54055</v>
      </c>
      <c r="F70" s="20">
        <v>189</v>
      </c>
      <c r="G70" s="20">
        <v>144258</v>
      </c>
      <c r="H70" s="21">
        <v>28</v>
      </c>
      <c r="I70" s="21">
        <v>127254</v>
      </c>
      <c r="J70" s="20">
        <v>11</v>
      </c>
      <c r="K70" s="20">
        <v>41296</v>
      </c>
      <c r="L70" s="21">
        <v>3</v>
      </c>
      <c r="M70" s="21">
        <v>13125</v>
      </c>
      <c r="N70" s="20">
        <v>350</v>
      </c>
      <c r="O70" s="20">
        <v>640198</v>
      </c>
      <c r="P70" s="21">
        <v>0</v>
      </c>
      <c r="Q70" s="21">
        <v>0</v>
      </c>
      <c r="R70" s="20">
        <v>0</v>
      </c>
      <c r="S70" s="20">
        <v>0</v>
      </c>
      <c r="T70" s="21">
        <v>0</v>
      </c>
      <c r="U70" s="21">
        <v>0</v>
      </c>
      <c r="V70" s="20">
        <f t="shared" si="9"/>
        <v>638</v>
      </c>
      <c r="W70" s="20">
        <f t="shared" si="10"/>
        <v>1020186</v>
      </c>
    </row>
    <row r="71" spans="1:23" ht="22.5">
      <c r="A71" s="39" t="s">
        <v>77</v>
      </c>
      <c r="B71" s="20">
        <v>0</v>
      </c>
      <c r="C71" s="20">
        <v>0</v>
      </c>
      <c r="D71" s="21">
        <v>37</v>
      </c>
      <c r="E71" s="21">
        <v>36800</v>
      </c>
      <c r="F71" s="20">
        <v>110</v>
      </c>
      <c r="G71" s="20">
        <v>103352</v>
      </c>
      <c r="H71" s="21">
        <v>40</v>
      </c>
      <c r="I71" s="21">
        <v>173925</v>
      </c>
      <c r="J71" s="20">
        <v>3</v>
      </c>
      <c r="K71" s="20">
        <v>11926</v>
      </c>
      <c r="L71" s="21">
        <v>1</v>
      </c>
      <c r="M71" s="21">
        <v>2500</v>
      </c>
      <c r="N71" s="20">
        <v>198</v>
      </c>
      <c r="O71" s="20">
        <v>361962</v>
      </c>
      <c r="P71" s="21">
        <v>0</v>
      </c>
      <c r="Q71" s="21">
        <v>0</v>
      </c>
      <c r="R71" s="20">
        <v>0</v>
      </c>
      <c r="S71" s="20">
        <v>0</v>
      </c>
      <c r="T71" s="21">
        <v>0</v>
      </c>
      <c r="U71" s="21">
        <v>0</v>
      </c>
      <c r="V71" s="20">
        <f t="shared" si="9"/>
        <v>389</v>
      </c>
      <c r="W71" s="20">
        <f t="shared" si="10"/>
        <v>690465</v>
      </c>
    </row>
    <row r="72" spans="1:23" ht="22.5">
      <c r="A72" s="37" t="s">
        <v>78</v>
      </c>
      <c r="B72" s="28">
        <v>0</v>
      </c>
      <c r="C72" s="28">
        <v>0</v>
      </c>
      <c r="D72" s="29">
        <v>120</v>
      </c>
      <c r="E72" s="29">
        <v>105421</v>
      </c>
      <c r="F72" s="28">
        <v>459</v>
      </c>
      <c r="G72" s="28">
        <v>333294</v>
      </c>
      <c r="H72" s="29">
        <v>16</v>
      </c>
      <c r="I72" s="29">
        <v>60475</v>
      </c>
      <c r="J72" s="28">
        <v>29</v>
      </c>
      <c r="K72" s="28">
        <v>112629</v>
      </c>
      <c r="L72" s="29">
        <v>7</v>
      </c>
      <c r="M72" s="29">
        <v>21248</v>
      </c>
      <c r="N72" s="20">
        <v>659</v>
      </c>
      <c r="O72" s="20">
        <v>1038132</v>
      </c>
      <c r="P72" s="29">
        <v>0</v>
      </c>
      <c r="Q72" s="29">
        <v>0</v>
      </c>
      <c r="R72" s="20">
        <v>0</v>
      </c>
      <c r="S72" s="20">
        <v>0</v>
      </c>
      <c r="T72" s="29">
        <v>0</v>
      </c>
      <c r="U72" s="29">
        <v>0</v>
      </c>
      <c r="V72" s="284">
        <f t="shared" si="9"/>
        <v>1290</v>
      </c>
      <c r="W72" s="284">
        <f t="shared" si="10"/>
        <v>1671199</v>
      </c>
    </row>
    <row r="73" spans="1:23" ht="12.75">
      <c r="A73" s="27"/>
      <c r="B73" s="28"/>
      <c r="C73" s="28"/>
      <c r="D73" s="29"/>
      <c r="E73" s="29"/>
      <c r="F73" s="28"/>
      <c r="G73" s="28"/>
      <c r="H73" s="29"/>
      <c r="I73" s="29"/>
      <c r="J73" s="28"/>
      <c r="K73" s="28"/>
      <c r="L73" s="29"/>
      <c r="M73" s="29"/>
      <c r="N73" s="20"/>
      <c r="O73" s="20"/>
      <c r="P73" s="29"/>
      <c r="Q73" s="29"/>
      <c r="R73" s="20"/>
      <c r="S73" s="20"/>
      <c r="T73" s="29"/>
      <c r="U73" s="29"/>
      <c r="V73" s="20"/>
      <c r="W73" s="20"/>
    </row>
    <row r="74" spans="1:23" ht="12.75">
      <c r="A74" s="38" t="s">
        <v>79</v>
      </c>
      <c r="B74" s="31">
        <v>0</v>
      </c>
      <c r="C74" s="31">
        <v>0</v>
      </c>
      <c r="D74" s="32">
        <f t="shared" ref="D74:U74" si="11">SUM(D57:D72)</f>
        <v>1978</v>
      </c>
      <c r="E74" s="32">
        <f t="shared" si="11"/>
        <v>1752136</v>
      </c>
      <c r="F74" s="31">
        <f t="shared" si="11"/>
        <v>6254</v>
      </c>
      <c r="G74" s="31">
        <f t="shared" si="11"/>
        <v>4974470</v>
      </c>
      <c r="H74" s="32">
        <f t="shared" si="11"/>
        <v>291</v>
      </c>
      <c r="I74" s="32">
        <f t="shared" si="11"/>
        <v>1211181</v>
      </c>
      <c r="J74" s="31">
        <f t="shared" si="11"/>
        <v>247</v>
      </c>
      <c r="K74" s="31">
        <f t="shared" si="11"/>
        <v>908068</v>
      </c>
      <c r="L74" s="32">
        <f t="shared" si="11"/>
        <v>97</v>
      </c>
      <c r="M74" s="32">
        <f t="shared" si="11"/>
        <v>305508</v>
      </c>
      <c r="N74" s="31">
        <f t="shared" si="11"/>
        <v>10168</v>
      </c>
      <c r="O74" s="31">
        <f t="shared" si="11"/>
        <v>18292106</v>
      </c>
      <c r="P74" s="32">
        <f t="shared" si="11"/>
        <v>0</v>
      </c>
      <c r="Q74" s="32">
        <f t="shared" si="11"/>
        <v>0</v>
      </c>
      <c r="R74" s="31">
        <f t="shared" si="11"/>
        <v>0</v>
      </c>
      <c r="S74" s="31">
        <f t="shared" si="11"/>
        <v>0</v>
      </c>
      <c r="T74" s="32">
        <f t="shared" si="11"/>
        <v>0</v>
      </c>
      <c r="U74" s="32">
        <f t="shared" si="11"/>
        <v>0</v>
      </c>
      <c r="V74" s="31">
        <f>B74+D74+F74+H74+J74+P74+R74+L74+N74+T74</f>
        <v>19035</v>
      </c>
      <c r="W74" s="31">
        <f>C74+E74+G74+I74+K74+Q74+S74+M74+O74+U74</f>
        <v>27443469</v>
      </c>
    </row>
    <row r="75" spans="1:23" ht="12.75">
      <c r="A75" s="27"/>
      <c r="B75" s="20"/>
      <c r="C75" s="20"/>
      <c r="D75" s="36"/>
      <c r="E75" s="36"/>
      <c r="F75" s="20"/>
      <c r="G75" s="20"/>
      <c r="H75" s="36"/>
      <c r="I75" s="36"/>
      <c r="J75" s="20"/>
      <c r="K75" s="20"/>
      <c r="L75" s="36"/>
      <c r="M75" s="36"/>
      <c r="N75" s="20"/>
      <c r="O75" s="20"/>
      <c r="P75" s="36"/>
      <c r="Q75" s="36"/>
      <c r="R75" s="20"/>
      <c r="S75" s="20"/>
      <c r="T75" s="36"/>
      <c r="U75" s="36"/>
      <c r="V75" s="20"/>
      <c r="W75" s="20"/>
    </row>
    <row r="76" spans="1:23" ht="12.75">
      <c r="A76" s="40" t="s">
        <v>80</v>
      </c>
      <c r="B76" s="31"/>
      <c r="C76" s="31"/>
      <c r="D76" s="32"/>
      <c r="E76" s="32"/>
      <c r="F76" s="31"/>
      <c r="G76" s="31"/>
      <c r="H76" s="32"/>
      <c r="I76" s="32"/>
      <c r="J76" s="31"/>
      <c r="K76" s="31"/>
      <c r="L76" s="32"/>
      <c r="M76" s="32"/>
      <c r="N76" s="20"/>
      <c r="O76" s="31"/>
      <c r="P76" s="32"/>
      <c r="Q76" s="32"/>
      <c r="R76" s="20"/>
      <c r="S76" s="31"/>
      <c r="T76" s="32"/>
      <c r="U76" s="32"/>
      <c r="V76" s="20"/>
      <c r="W76" s="31"/>
    </row>
    <row r="77" spans="1:23" ht="12.75">
      <c r="A77" s="27" t="s">
        <v>81</v>
      </c>
      <c r="B77" s="20">
        <v>0</v>
      </c>
      <c r="C77" s="20">
        <v>0</v>
      </c>
      <c r="D77" s="21">
        <v>0</v>
      </c>
      <c r="E77" s="21">
        <v>0</v>
      </c>
      <c r="F77" s="20">
        <v>0</v>
      </c>
      <c r="G77" s="20">
        <v>0</v>
      </c>
      <c r="H77" s="21">
        <v>0</v>
      </c>
      <c r="I77" s="21">
        <v>0</v>
      </c>
      <c r="J77" s="20">
        <v>0</v>
      </c>
      <c r="K77" s="20">
        <v>0</v>
      </c>
      <c r="L77" s="21">
        <v>19</v>
      </c>
      <c r="M77" s="21">
        <v>53633</v>
      </c>
      <c r="N77" s="20">
        <v>0</v>
      </c>
      <c r="O77" s="20">
        <v>0</v>
      </c>
      <c r="P77" s="21">
        <v>0</v>
      </c>
      <c r="Q77" s="21">
        <v>0</v>
      </c>
      <c r="R77" s="20"/>
      <c r="S77" s="20"/>
      <c r="T77" s="21">
        <v>0</v>
      </c>
      <c r="U77" s="21">
        <v>0</v>
      </c>
      <c r="V77" s="20">
        <f>B77+D77+F77+H77+J77+P77+R77+L77+N77+T77</f>
        <v>19</v>
      </c>
      <c r="W77" s="20">
        <f>C77+E77+G77+I77+K77+Q77+S77+M77+O77+U77</f>
        <v>53633</v>
      </c>
    </row>
    <row r="78" spans="1:23" ht="12.75">
      <c r="A78" s="37" t="s">
        <v>82</v>
      </c>
      <c r="B78" s="28">
        <v>98</v>
      </c>
      <c r="C78" s="28">
        <v>62373</v>
      </c>
      <c r="D78" s="29">
        <v>0</v>
      </c>
      <c r="E78" s="29">
        <v>0</v>
      </c>
      <c r="F78" s="28">
        <v>0</v>
      </c>
      <c r="G78" s="28">
        <v>0</v>
      </c>
      <c r="H78" s="29">
        <v>0</v>
      </c>
      <c r="I78" s="29">
        <v>0</v>
      </c>
      <c r="J78" s="28">
        <v>0</v>
      </c>
      <c r="K78" s="28">
        <v>0</v>
      </c>
      <c r="L78" s="29">
        <v>1</v>
      </c>
      <c r="M78" s="29">
        <v>4958</v>
      </c>
      <c r="N78" s="28">
        <v>0</v>
      </c>
      <c r="O78" s="28">
        <v>0</v>
      </c>
      <c r="P78" s="29">
        <v>0</v>
      </c>
      <c r="Q78" s="29">
        <v>0</v>
      </c>
      <c r="R78" s="28"/>
      <c r="S78" s="28"/>
      <c r="T78" s="29">
        <v>0</v>
      </c>
      <c r="U78" s="29">
        <v>0</v>
      </c>
      <c r="V78" s="28">
        <f>B78+D78+F78+H78+J78+P78+R78+L78+N78+T78</f>
        <v>99</v>
      </c>
      <c r="W78" s="28">
        <f>C78+E78+G78+I78+K78+Q78+S78+M78+O78+U78</f>
        <v>67331</v>
      </c>
    </row>
    <row r="79" spans="1:23" ht="12.75">
      <c r="A79" s="27"/>
      <c r="B79" s="20"/>
      <c r="C79" s="20"/>
      <c r="D79" s="21"/>
      <c r="E79" s="21"/>
      <c r="F79" s="20"/>
      <c r="G79" s="20"/>
      <c r="H79" s="21"/>
      <c r="I79" s="21"/>
      <c r="J79" s="20"/>
      <c r="K79" s="20"/>
      <c r="L79" s="21"/>
      <c r="M79" s="21"/>
      <c r="N79" s="20"/>
      <c r="O79" s="20"/>
      <c r="P79" s="21"/>
      <c r="Q79" s="21"/>
      <c r="R79" s="20"/>
      <c r="S79" s="20"/>
      <c r="T79" s="21"/>
      <c r="U79" s="21"/>
      <c r="V79" s="20"/>
      <c r="W79" s="20"/>
    </row>
    <row r="80" spans="1:23" ht="12.75">
      <c r="A80" s="38" t="s">
        <v>83</v>
      </c>
      <c r="B80" s="31">
        <f t="shared" ref="B80:S80" si="12">SUM(B77+B78)</f>
        <v>98</v>
      </c>
      <c r="C80" s="31">
        <f t="shared" si="12"/>
        <v>62373</v>
      </c>
      <c r="D80" s="32">
        <f t="shared" si="12"/>
        <v>0</v>
      </c>
      <c r="E80" s="32">
        <f t="shared" si="12"/>
        <v>0</v>
      </c>
      <c r="F80" s="31">
        <f t="shared" si="12"/>
        <v>0</v>
      </c>
      <c r="G80" s="31">
        <f t="shared" si="12"/>
        <v>0</v>
      </c>
      <c r="H80" s="32">
        <f t="shared" si="12"/>
        <v>0</v>
      </c>
      <c r="I80" s="32">
        <f t="shared" si="12"/>
        <v>0</v>
      </c>
      <c r="J80" s="31">
        <f t="shared" si="12"/>
        <v>0</v>
      </c>
      <c r="K80" s="31">
        <f t="shared" si="12"/>
        <v>0</v>
      </c>
      <c r="L80" s="32">
        <f t="shared" si="12"/>
        <v>20</v>
      </c>
      <c r="M80" s="32">
        <f t="shared" si="12"/>
        <v>58591</v>
      </c>
      <c r="N80" s="31">
        <f t="shared" si="12"/>
        <v>0</v>
      </c>
      <c r="O80" s="31">
        <f t="shared" si="12"/>
        <v>0</v>
      </c>
      <c r="P80" s="32">
        <f t="shared" si="12"/>
        <v>0</v>
      </c>
      <c r="Q80" s="32">
        <f t="shared" si="12"/>
        <v>0</v>
      </c>
      <c r="R80" s="31">
        <f>SUM(R77+R78)</f>
        <v>0</v>
      </c>
      <c r="S80" s="31">
        <f t="shared" si="12"/>
        <v>0</v>
      </c>
      <c r="T80" s="32">
        <f>SUM(T77+T78)</f>
        <v>0</v>
      </c>
      <c r="U80" s="32">
        <f t="shared" ref="U80" si="13">SUM(U77+U78)</f>
        <v>0</v>
      </c>
      <c r="V80" s="31">
        <f>B80+D80+F80+H80+J80+P80+R80+L80+N80+T80</f>
        <v>118</v>
      </c>
      <c r="W80" s="31">
        <f>C80+E80+G80+I80+K80+Q80+S80+M80+O80+U80</f>
        <v>120964</v>
      </c>
    </row>
    <row r="81" spans="1:25" ht="12.75">
      <c r="A81" s="27"/>
      <c r="B81" s="20"/>
      <c r="C81" s="20"/>
      <c r="D81" s="36"/>
      <c r="E81" s="36"/>
      <c r="F81" s="20"/>
      <c r="G81" s="20"/>
      <c r="H81" s="36"/>
      <c r="I81" s="36"/>
      <c r="J81" s="20"/>
      <c r="K81" s="20"/>
      <c r="L81" s="36"/>
      <c r="M81" s="36"/>
      <c r="N81" s="20"/>
      <c r="O81" s="20"/>
      <c r="P81" s="36"/>
      <c r="Q81" s="36"/>
      <c r="R81" s="20"/>
      <c r="S81" s="20"/>
      <c r="T81" s="36"/>
      <c r="U81" s="36"/>
      <c r="V81" s="20"/>
      <c r="W81" s="20"/>
    </row>
    <row r="82" spans="1:25" ht="12.75">
      <c r="A82" s="38" t="s">
        <v>84</v>
      </c>
      <c r="B82" s="41">
        <f t="shared" ref="B82:U82" si="14">SUM(B17+B54+B74+B80)</f>
        <v>8250</v>
      </c>
      <c r="C82" s="41">
        <f t="shared" si="14"/>
        <v>56550407</v>
      </c>
      <c r="D82" s="42">
        <f t="shared" si="14"/>
        <v>1978</v>
      </c>
      <c r="E82" s="42">
        <f t="shared" si="14"/>
        <v>1752136</v>
      </c>
      <c r="F82" s="41">
        <f t="shared" si="14"/>
        <v>6254</v>
      </c>
      <c r="G82" s="41">
        <f t="shared" si="14"/>
        <v>4974470</v>
      </c>
      <c r="H82" s="42">
        <f t="shared" si="14"/>
        <v>778</v>
      </c>
      <c r="I82" s="42">
        <f t="shared" si="14"/>
        <v>3494324</v>
      </c>
      <c r="J82" s="41">
        <f t="shared" si="14"/>
        <v>854</v>
      </c>
      <c r="K82" s="41">
        <f t="shared" si="14"/>
        <v>5182166</v>
      </c>
      <c r="L82" s="42">
        <f t="shared" si="14"/>
        <v>159</v>
      </c>
      <c r="M82" s="42">
        <f t="shared" si="14"/>
        <v>545774</v>
      </c>
      <c r="N82" s="41">
        <f t="shared" si="14"/>
        <v>10527</v>
      </c>
      <c r="O82" s="41">
        <f t="shared" si="14"/>
        <v>18683158</v>
      </c>
      <c r="P82" s="42">
        <f t="shared" si="14"/>
        <v>136</v>
      </c>
      <c r="Q82" s="42">
        <f t="shared" si="14"/>
        <v>289296</v>
      </c>
      <c r="R82" s="41">
        <f t="shared" si="14"/>
        <v>0</v>
      </c>
      <c r="S82" s="41">
        <f t="shared" si="14"/>
        <v>0</v>
      </c>
      <c r="T82" s="42">
        <f t="shared" si="14"/>
        <v>3676</v>
      </c>
      <c r="U82" s="42">
        <f t="shared" si="14"/>
        <v>3450007</v>
      </c>
      <c r="V82" s="41">
        <f>B82+D82+F82+H82+J82+P82+R82+L82+N82+T82</f>
        <v>32612</v>
      </c>
      <c r="W82" s="41">
        <f>C82+E82+G82+I82+K82+Q82+S82+M82+O82+U82</f>
        <v>94921738</v>
      </c>
    </row>
    <row r="83" spans="1:25" ht="12.75">
      <c r="A83" s="38" t="s">
        <v>85</v>
      </c>
      <c r="B83" s="20"/>
      <c r="C83" s="31">
        <f>SUM(C82/B82)</f>
        <v>6854.5947878787874</v>
      </c>
      <c r="D83" s="36"/>
      <c r="E83" s="32">
        <f>SUM(E82/D82)</f>
        <v>885.81193124368053</v>
      </c>
      <c r="F83" s="20"/>
      <c r="G83" s="31">
        <f>SUM(G82/F82)</f>
        <v>795.40614007035492</v>
      </c>
      <c r="H83" s="36"/>
      <c r="I83" s="32">
        <f>SUM(I82/H82)</f>
        <v>4491.4190231362472</v>
      </c>
      <c r="J83" s="20"/>
      <c r="K83" s="31">
        <f>SUM(K82/J82)</f>
        <v>6068.1100702576114</v>
      </c>
      <c r="L83" s="36"/>
      <c r="M83" s="32">
        <f>SUM(M82/L82)</f>
        <v>3432.5408805031448</v>
      </c>
      <c r="N83" s="20"/>
      <c r="O83" s="31">
        <f>SUM(O82/N82)</f>
        <v>1774.7846489978151</v>
      </c>
      <c r="P83" s="36"/>
      <c r="Q83" s="32">
        <f>SUM(Q82/P82)</f>
        <v>2127.1764705882351</v>
      </c>
      <c r="R83" s="20"/>
      <c r="S83" s="31" t="e">
        <f>SUM(S82/R82)</f>
        <v>#DIV/0!</v>
      </c>
      <c r="T83" s="36"/>
      <c r="U83" s="32">
        <f>SUM(U82/T82)</f>
        <v>938.52203482045707</v>
      </c>
      <c r="V83" s="20"/>
      <c r="W83" s="31"/>
    </row>
    <row r="84" spans="1:25" ht="12.75">
      <c r="A84" s="27"/>
      <c r="B84" s="27"/>
      <c r="C84" s="43"/>
      <c r="D84" s="35"/>
      <c r="E84" s="44"/>
      <c r="F84" s="44"/>
      <c r="G84" s="44"/>
      <c r="H84" s="44"/>
      <c r="I84" s="44"/>
      <c r="J84" s="45"/>
      <c r="K84" s="46"/>
      <c r="L84" s="44"/>
      <c r="M84" s="44"/>
      <c r="N84" s="283"/>
      <c r="O84" s="45"/>
      <c r="P84" s="283"/>
      <c r="Q84" s="45"/>
      <c r="R84" s="283"/>
      <c r="S84" s="45"/>
      <c r="T84" s="283"/>
      <c r="U84" s="45"/>
      <c r="V84" s="283"/>
      <c r="W84" s="283"/>
      <c r="X84" s="283"/>
      <c r="Y84" s="45"/>
    </row>
    <row r="85" spans="1:25" ht="22.5">
      <c r="A85" s="40" t="s">
        <v>86</v>
      </c>
      <c r="B85" s="48" t="s">
        <v>15</v>
      </c>
      <c r="C85" s="48" t="s">
        <v>16</v>
      </c>
      <c r="D85" s="48" t="s">
        <v>87</v>
      </c>
      <c r="E85" s="283"/>
      <c r="F85" s="283"/>
      <c r="G85" s="283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</row>
    <row r="86" spans="1:25" ht="12.75">
      <c r="A86" s="49" t="s">
        <v>167</v>
      </c>
      <c r="B86" s="21">
        <v>77</v>
      </c>
      <c r="C86" s="21">
        <v>460793</v>
      </c>
      <c r="D86" s="50">
        <f t="shared" ref="D86:D92" si="15">C86/B86</f>
        <v>5984.3246753246749</v>
      </c>
      <c r="E86" s="283"/>
      <c r="F86" s="283"/>
      <c r="G86" s="283"/>
      <c r="H86" s="283"/>
      <c r="I86" s="283"/>
      <c r="J86" s="283"/>
      <c r="K86" s="283"/>
      <c r="L86" s="283"/>
      <c r="M86" s="283"/>
      <c r="N86" s="283"/>
      <c r="O86" s="283"/>
      <c r="P86" s="283"/>
      <c r="Q86" s="283"/>
      <c r="R86" s="283"/>
      <c r="S86" s="283"/>
      <c r="T86" s="283"/>
      <c r="U86" s="283"/>
      <c r="V86" s="283"/>
      <c r="W86" s="283"/>
      <c r="X86" s="283"/>
      <c r="Y86" s="283"/>
    </row>
    <row r="87" spans="1:25" ht="33.75">
      <c r="A87" s="49" t="s">
        <v>90</v>
      </c>
      <c r="B87" s="223">
        <v>20</v>
      </c>
      <c r="C87" s="223">
        <v>692665</v>
      </c>
      <c r="D87" s="224">
        <f t="shared" si="15"/>
        <v>34633.25</v>
      </c>
      <c r="E87" s="283"/>
      <c r="F87" s="283"/>
      <c r="G87" s="283"/>
      <c r="H87" s="283"/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  <c r="T87" s="283"/>
      <c r="U87" s="283"/>
      <c r="V87" s="283"/>
      <c r="W87" s="283"/>
      <c r="X87" s="283"/>
      <c r="Y87" s="283"/>
    </row>
    <row r="88" spans="1:25" ht="22.5">
      <c r="A88" s="49" t="s">
        <v>165</v>
      </c>
      <c r="B88" s="223">
        <v>15</v>
      </c>
      <c r="C88" s="223">
        <v>600000</v>
      </c>
      <c r="D88" s="224">
        <f t="shared" si="15"/>
        <v>40000</v>
      </c>
      <c r="E88" s="283"/>
      <c r="F88" s="283"/>
      <c r="G88" s="283"/>
      <c r="H88" s="283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283"/>
      <c r="V88" s="283"/>
      <c r="W88" s="283"/>
      <c r="X88" s="283"/>
      <c r="Y88" s="283"/>
    </row>
    <row r="89" spans="1:25" ht="22.5">
      <c r="A89" s="49" t="s">
        <v>91</v>
      </c>
      <c r="B89" s="223">
        <v>13</v>
      </c>
      <c r="C89" s="223">
        <v>2350098</v>
      </c>
      <c r="D89" s="224">
        <f t="shared" si="15"/>
        <v>180776.76923076922</v>
      </c>
      <c r="E89" s="283"/>
      <c r="F89" s="283"/>
      <c r="G89" s="283"/>
      <c r="H89" s="283"/>
      <c r="I89" s="283"/>
      <c r="J89" s="283"/>
      <c r="K89" s="283"/>
      <c r="L89" s="283"/>
      <c r="M89" s="283"/>
      <c r="N89" s="283"/>
      <c r="O89" s="283"/>
      <c r="P89" s="283"/>
      <c r="Q89" s="283"/>
      <c r="R89" s="283"/>
      <c r="S89" s="283"/>
      <c r="T89" s="283"/>
      <c r="U89" s="283"/>
      <c r="V89" s="283"/>
      <c r="W89" s="283"/>
      <c r="X89" s="283"/>
      <c r="Y89" s="283"/>
    </row>
    <row r="90" spans="1:25" ht="24" customHeight="1">
      <c r="A90" s="49" t="s">
        <v>168</v>
      </c>
      <c r="B90" s="223">
        <v>15</v>
      </c>
      <c r="C90" s="223">
        <v>900000</v>
      </c>
      <c r="D90" s="224">
        <f t="shared" si="15"/>
        <v>60000</v>
      </c>
      <c r="E90" s="283"/>
      <c r="F90" s="283"/>
      <c r="G90" s="283"/>
      <c r="H90" s="283"/>
      <c r="I90" s="283"/>
      <c r="J90" s="283"/>
      <c r="K90" s="283"/>
      <c r="L90" s="283"/>
      <c r="M90" s="283"/>
      <c r="N90" s="283"/>
      <c r="O90" s="283"/>
      <c r="P90" s="283"/>
      <c r="Q90" s="283"/>
      <c r="R90" s="283"/>
      <c r="S90" s="283"/>
      <c r="T90" s="283"/>
      <c r="U90" s="283"/>
      <c r="V90" s="283"/>
      <c r="W90" s="283"/>
      <c r="X90" s="283"/>
      <c r="Y90" s="283"/>
    </row>
    <row r="91" spans="1:25" ht="12.75">
      <c r="A91" s="49" t="s">
        <v>92</v>
      </c>
      <c r="B91" s="21">
        <v>187</v>
      </c>
      <c r="C91" s="21">
        <v>748000</v>
      </c>
      <c r="D91" s="50">
        <f t="shared" si="15"/>
        <v>4000</v>
      </c>
      <c r="E91" s="283"/>
      <c r="F91" s="283"/>
      <c r="G91" s="283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283"/>
      <c r="V91" s="283"/>
      <c r="W91" s="283"/>
      <c r="X91" s="283"/>
      <c r="Y91" s="283"/>
    </row>
    <row r="92" spans="1:25" ht="12.75">
      <c r="A92" s="49" t="s">
        <v>180</v>
      </c>
      <c r="B92" s="21">
        <v>131</v>
      </c>
      <c r="C92" s="21">
        <v>262000</v>
      </c>
      <c r="D92" s="50">
        <f t="shared" si="15"/>
        <v>2000</v>
      </c>
      <c r="E92" s="276"/>
      <c r="F92" s="276"/>
      <c r="G92" s="276"/>
      <c r="H92" s="276"/>
      <c r="I92" s="276"/>
      <c r="J92" s="276"/>
      <c r="K92" s="276"/>
      <c r="L92" s="276"/>
      <c r="M92" s="276"/>
      <c r="N92" s="276"/>
      <c r="O92" s="276"/>
      <c r="P92" s="276"/>
      <c r="Q92" s="276"/>
      <c r="R92" s="276"/>
      <c r="S92" s="276"/>
      <c r="T92" s="276"/>
      <c r="U92" s="276"/>
      <c r="V92" s="276"/>
      <c r="W92" s="276"/>
      <c r="X92" s="276"/>
      <c r="Y92" s="276"/>
    </row>
    <row r="93" spans="1:25" ht="12.75">
      <c r="A93" s="283"/>
      <c r="B93" s="283"/>
      <c r="C93" s="283"/>
      <c r="D93" s="283"/>
      <c r="E93" s="283"/>
      <c r="F93" s="283"/>
      <c r="G93" s="283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</row>
    <row r="94" spans="1:25" ht="12.75">
      <c r="A94" s="283"/>
      <c r="B94" s="283"/>
      <c r="C94" s="283"/>
      <c r="D94" s="283"/>
      <c r="E94" s="283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</row>
    <row r="95" spans="1:25" ht="12.75">
      <c r="A95" s="280" t="s">
        <v>181</v>
      </c>
      <c r="B95" s="276"/>
      <c r="C95" s="276"/>
      <c r="D95" s="276"/>
      <c r="E95" s="283"/>
      <c r="F95" s="283"/>
      <c r="G95" s="283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</row>
    <row r="96" spans="1:25" ht="12.75">
      <c r="A96" s="283"/>
      <c r="B96" s="283"/>
      <c r="C96" s="283"/>
      <c r="D96" s="283"/>
      <c r="E96" s="283"/>
      <c r="F96" s="283"/>
      <c r="G96" s="283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3"/>
    </row>
    <row r="97" spans="1:25" ht="12.75">
      <c r="A97" s="283"/>
      <c r="B97" s="283"/>
      <c r="C97" s="283"/>
      <c r="D97" s="283"/>
      <c r="E97" s="283"/>
      <c r="F97" s="283"/>
      <c r="G97" s="283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283"/>
      <c r="V97" s="283"/>
      <c r="W97" s="283"/>
      <c r="X97" s="283"/>
      <c r="Y97" s="283"/>
    </row>
    <row r="98" spans="1:25" ht="12.75">
      <c r="A98" s="283"/>
      <c r="B98" s="283"/>
      <c r="C98" s="283"/>
      <c r="D98" s="283"/>
      <c r="E98" s="283"/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</row>
    <row r="99" spans="1:25" ht="12.75">
      <c r="A99" s="283"/>
      <c r="B99" s="283"/>
      <c r="C99" s="283"/>
      <c r="D99" s="283"/>
      <c r="E99" s="283"/>
      <c r="F99" s="283"/>
      <c r="G99" s="283"/>
      <c r="H99" s="283"/>
      <c r="I99" s="283"/>
      <c r="J99" s="283"/>
      <c r="K99" s="283"/>
      <c r="L99" s="283"/>
      <c r="M99" s="283"/>
      <c r="N99" s="283"/>
      <c r="O99" s="283"/>
      <c r="P99" s="283"/>
      <c r="Q99" s="283"/>
      <c r="R99" s="283"/>
      <c r="S99" s="283"/>
      <c r="T99" s="283"/>
      <c r="U99" s="283"/>
      <c r="V99" s="283"/>
      <c r="W99" s="283"/>
      <c r="X99" s="283"/>
      <c r="Y99" s="283"/>
    </row>
    <row r="100" spans="1:25" ht="12.75">
      <c r="A100" s="283"/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283"/>
      <c r="V100" s="283"/>
      <c r="W100" s="283"/>
      <c r="X100" s="283"/>
      <c r="Y100" s="283"/>
    </row>
    <row r="101" spans="1:25" ht="12.75">
      <c r="A101" s="283"/>
      <c r="B101" s="283"/>
      <c r="C101" s="283"/>
      <c r="D101" s="283"/>
      <c r="E101" s="283"/>
      <c r="F101" s="283"/>
      <c r="G101" s="283"/>
      <c r="H101" s="283"/>
      <c r="I101" s="283"/>
      <c r="J101" s="283"/>
      <c r="K101" s="283"/>
      <c r="L101" s="283"/>
      <c r="M101" s="283"/>
      <c r="N101" s="283"/>
      <c r="O101" s="283"/>
      <c r="P101" s="283"/>
      <c r="Q101" s="283"/>
      <c r="R101" s="283"/>
      <c r="S101" s="283"/>
      <c r="T101" s="283"/>
      <c r="U101" s="283"/>
      <c r="V101" s="283"/>
      <c r="W101" s="283"/>
      <c r="X101" s="283"/>
      <c r="Y101" s="283"/>
    </row>
    <row r="102" spans="1:25" ht="12.75">
      <c r="A102" s="283"/>
      <c r="B102" s="283"/>
      <c r="C102" s="283"/>
      <c r="D102" s="283"/>
      <c r="E102" s="283"/>
      <c r="F102" s="283"/>
      <c r="G102" s="283"/>
      <c r="H102" s="283"/>
      <c r="I102" s="283"/>
      <c r="J102" s="283"/>
      <c r="K102" s="283"/>
      <c r="L102" s="283"/>
      <c r="M102" s="283"/>
      <c r="N102" s="283"/>
      <c r="O102" s="283"/>
      <c r="P102" s="283"/>
      <c r="Q102" s="283"/>
      <c r="R102" s="283"/>
      <c r="S102" s="283"/>
      <c r="T102" s="283"/>
      <c r="U102" s="283"/>
      <c r="V102" s="283"/>
      <c r="W102" s="283"/>
      <c r="X102" s="283"/>
      <c r="Y102" s="283"/>
    </row>
    <row r="103" spans="1:25" ht="12.75">
      <c r="A103" s="283"/>
      <c r="B103" s="283"/>
      <c r="C103" s="283"/>
      <c r="D103" s="283"/>
      <c r="E103" s="283"/>
      <c r="F103" s="283"/>
      <c r="G103" s="283"/>
      <c r="H103" s="283"/>
      <c r="I103" s="283"/>
      <c r="J103" s="283"/>
      <c r="K103" s="283"/>
      <c r="L103" s="283"/>
      <c r="M103" s="283"/>
      <c r="N103" s="283"/>
      <c r="O103" s="283"/>
      <c r="P103" s="283"/>
      <c r="Q103" s="283"/>
      <c r="R103" s="283"/>
      <c r="S103" s="283"/>
      <c r="T103" s="283"/>
      <c r="U103" s="283"/>
      <c r="V103" s="283"/>
      <c r="W103" s="283"/>
      <c r="X103" s="283"/>
      <c r="Y103" s="283"/>
    </row>
    <row r="104" spans="1:25" ht="12.75">
      <c r="A104" s="283"/>
      <c r="B104" s="283"/>
      <c r="C104" s="283"/>
      <c r="D104" s="283"/>
      <c r="E104" s="283"/>
      <c r="F104" s="283"/>
      <c r="G104" s="283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283"/>
      <c r="V104" s="283"/>
      <c r="W104" s="283"/>
      <c r="X104" s="283"/>
      <c r="Y104" s="283"/>
    </row>
    <row r="105" spans="1:25" ht="12.75">
      <c r="A105" s="283"/>
      <c r="B105" s="283"/>
      <c r="C105" s="283"/>
      <c r="D105" s="283"/>
      <c r="E105" s="283"/>
      <c r="F105" s="283"/>
      <c r="G105" s="283"/>
      <c r="H105" s="283"/>
      <c r="I105" s="283"/>
      <c r="J105" s="283"/>
      <c r="K105" s="283"/>
      <c r="L105" s="283"/>
      <c r="M105" s="283"/>
      <c r="N105" s="283"/>
      <c r="O105" s="283"/>
      <c r="P105" s="283"/>
      <c r="Q105" s="283"/>
      <c r="R105" s="283"/>
      <c r="S105" s="283"/>
      <c r="T105" s="283"/>
      <c r="U105" s="283"/>
      <c r="V105" s="283"/>
      <c r="W105" s="283"/>
      <c r="X105" s="283"/>
      <c r="Y105" s="283"/>
    </row>
    <row r="106" spans="1:25" ht="12.75">
      <c r="A106" s="283"/>
      <c r="B106" s="283"/>
      <c r="C106" s="283"/>
      <c r="D106" s="283"/>
      <c r="E106" s="283"/>
      <c r="F106" s="283"/>
      <c r="G106" s="283"/>
      <c r="H106" s="283"/>
      <c r="I106" s="283"/>
      <c r="J106" s="283"/>
      <c r="K106" s="283"/>
      <c r="L106" s="283"/>
      <c r="M106" s="283"/>
      <c r="N106" s="283"/>
      <c r="O106" s="283"/>
      <c r="P106" s="283"/>
      <c r="Q106" s="283"/>
      <c r="R106" s="283"/>
      <c r="S106" s="283"/>
      <c r="T106" s="283"/>
      <c r="U106" s="283"/>
      <c r="V106" s="283"/>
      <c r="W106" s="283"/>
      <c r="X106" s="283"/>
      <c r="Y106" s="283"/>
    </row>
    <row r="107" spans="1:25" ht="12.75">
      <c r="A107" s="283"/>
      <c r="B107" s="283"/>
      <c r="C107" s="283"/>
      <c r="D107" s="283"/>
      <c r="E107" s="283"/>
      <c r="F107" s="283"/>
      <c r="G107" s="283"/>
      <c r="H107" s="283"/>
      <c r="I107" s="283"/>
      <c r="J107" s="283"/>
      <c r="K107" s="283"/>
      <c r="L107" s="283"/>
      <c r="M107" s="283"/>
      <c r="N107" s="283"/>
      <c r="O107" s="283"/>
      <c r="P107" s="283"/>
      <c r="Q107" s="283"/>
      <c r="R107" s="283"/>
      <c r="S107" s="283"/>
      <c r="T107" s="283"/>
      <c r="U107" s="283"/>
      <c r="V107" s="283"/>
      <c r="W107" s="283"/>
      <c r="X107" s="283"/>
      <c r="Y107" s="283"/>
    </row>
    <row r="108" spans="1:25" ht="12.75">
      <c r="A108" s="283"/>
      <c r="B108" s="283"/>
      <c r="C108" s="283"/>
      <c r="D108" s="283"/>
      <c r="E108" s="283"/>
      <c r="F108" s="283"/>
      <c r="G108" s="283"/>
      <c r="H108" s="283"/>
      <c r="I108" s="283"/>
      <c r="J108" s="283"/>
      <c r="K108" s="283"/>
      <c r="L108" s="283"/>
      <c r="M108" s="283"/>
      <c r="N108" s="283"/>
      <c r="O108" s="283"/>
      <c r="P108" s="283"/>
      <c r="Q108" s="283"/>
      <c r="R108" s="283"/>
      <c r="S108" s="283"/>
      <c r="T108" s="283"/>
      <c r="U108" s="283"/>
      <c r="V108" s="283"/>
      <c r="W108" s="283"/>
      <c r="X108" s="283"/>
      <c r="Y108" s="283"/>
    </row>
    <row r="109" spans="1:25" ht="12.75">
      <c r="A109" s="283"/>
      <c r="B109" s="283"/>
      <c r="C109" s="283"/>
      <c r="D109" s="283"/>
      <c r="E109" s="283"/>
      <c r="F109" s="283"/>
      <c r="G109" s="283"/>
      <c r="H109" s="283"/>
      <c r="I109" s="283"/>
      <c r="J109" s="283"/>
      <c r="K109" s="283"/>
      <c r="L109" s="283"/>
      <c r="M109" s="283"/>
      <c r="N109" s="283"/>
      <c r="O109" s="283"/>
      <c r="P109" s="283"/>
      <c r="Q109" s="283"/>
      <c r="R109" s="283"/>
      <c r="S109" s="283"/>
      <c r="T109" s="283"/>
      <c r="U109" s="283"/>
      <c r="V109" s="283"/>
      <c r="W109" s="283"/>
      <c r="X109" s="283"/>
      <c r="Y109" s="283"/>
    </row>
    <row r="110" spans="1:25" ht="12.75">
      <c r="A110" s="283"/>
      <c r="B110" s="283"/>
      <c r="C110" s="283"/>
      <c r="D110" s="283"/>
      <c r="E110" s="283"/>
      <c r="F110" s="283"/>
      <c r="G110" s="283"/>
      <c r="H110" s="283"/>
      <c r="I110" s="283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  <c r="T110" s="283"/>
      <c r="U110" s="283"/>
      <c r="V110" s="283"/>
      <c r="W110" s="283"/>
      <c r="X110" s="283"/>
      <c r="Y110" s="283"/>
    </row>
    <row r="111" spans="1:25" ht="12.75">
      <c r="A111" s="283"/>
      <c r="B111" s="283"/>
      <c r="C111" s="283"/>
      <c r="D111" s="283"/>
      <c r="E111" s="283"/>
      <c r="F111" s="283"/>
      <c r="G111" s="283"/>
      <c r="H111" s="283"/>
      <c r="I111" s="283"/>
      <c r="J111" s="283"/>
      <c r="K111" s="283"/>
      <c r="L111" s="283"/>
      <c r="M111" s="283"/>
      <c r="N111" s="283"/>
      <c r="O111" s="283"/>
      <c r="P111" s="283"/>
      <c r="Q111" s="283"/>
      <c r="R111" s="283"/>
      <c r="S111" s="283"/>
      <c r="T111" s="283"/>
      <c r="U111" s="283"/>
      <c r="V111" s="283"/>
      <c r="W111" s="283"/>
      <c r="X111" s="283"/>
      <c r="Y111" s="283"/>
    </row>
    <row r="112" spans="1:25" ht="12.75">
      <c r="A112" s="283"/>
      <c r="B112" s="283"/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</row>
    <row r="113" spans="1:25" ht="12.75">
      <c r="A113" s="283"/>
      <c r="B113" s="283"/>
      <c r="C113" s="283"/>
      <c r="D113" s="283"/>
      <c r="E113" s="283"/>
      <c r="F113" s="283"/>
      <c r="G113" s="283"/>
      <c r="H113" s="283"/>
      <c r="I113" s="283"/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83"/>
      <c r="W113" s="283"/>
      <c r="X113" s="283"/>
      <c r="Y113" s="283"/>
    </row>
    <row r="114" spans="1:25" ht="12.75">
      <c r="A114" s="283"/>
      <c r="B114" s="283"/>
      <c r="C114" s="283"/>
      <c r="D114" s="283"/>
      <c r="E114" s="283"/>
      <c r="F114" s="283"/>
      <c r="G114" s="283"/>
      <c r="H114" s="283"/>
      <c r="I114" s="283"/>
      <c r="J114" s="283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</row>
    <row r="115" spans="1:25" ht="12.75">
      <c r="A115" s="283"/>
      <c r="B115" s="283"/>
      <c r="C115" s="283"/>
      <c r="D115" s="283"/>
      <c r="E115" s="283"/>
      <c r="F115" s="283"/>
      <c r="G115" s="283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</row>
    <row r="116" spans="1:25" ht="12.75">
      <c r="A116" s="283"/>
      <c r="B116" s="283"/>
      <c r="C116" s="283"/>
      <c r="D116" s="283"/>
      <c r="E116" s="283"/>
      <c r="F116" s="283"/>
      <c r="G116" s="283"/>
      <c r="H116" s="283"/>
      <c r="I116" s="283"/>
      <c r="J116" s="28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</row>
    <row r="117" spans="1:25" ht="12.75">
      <c r="A117" s="283"/>
      <c r="B117" s="283"/>
      <c r="C117" s="283"/>
      <c r="D117" s="283"/>
      <c r="E117" s="283"/>
      <c r="F117" s="283"/>
      <c r="G117" s="283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</row>
    <row r="118" spans="1:25" ht="12.75">
      <c r="A118" s="283"/>
      <c r="B118" s="283"/>
      <c r="C118" s="283"/>
      <c r="D118" s="283"/>
      <c r="E118" s="283"/>
      <c r="F118" s="283"/>
      <c r="G118" s="283"/>
      <c r="H118" s="283"/>
      <c r="I118" s="283"/>
      <c r="J118" s="283"/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83"/>
      <c r="W118" s="283"/>
      <c r="X118" s="283"/>
      <c r="Y118" s="283"/>
    </row>
    <row r="119" spans="1:25" ht="12.75">
      <c r="A119" s="283"/>
      <c r="B119" s="283"/>
      <c r="C119" s="283"/>
      <c r="D119" s="283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</row>
    <row r="120" spans="1:25" ht="12.75">
      <c r="A120" s="283"/>
      <c r="B120" s="283"/>
      <c r="C120" s="283"/>
      <c r="D120" s="283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</row>
    <row r="121" spans="1:25" ht="12.75">
      <c r="A121" s="283"/>
      <c r="B121" s="283"/>
      <c r="C121" s="283"/>
      <c r="D121" s="283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</row>
    <row r="122" spans="1:25" ht="12.7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</row>
    <row r="123" spans="1:25" ht="12.7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</row>
    <row r="124" spans="1:25" ht="12.7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</row>
    <row r="125" spans="1:25" ht="12.7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</row>
    <row r="126" spans="1:25" ht="12.7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</row>
    <row r="127" spans="1:25" ht="12.7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</row>
    <row r="128" spans="1:25" ht="12.7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</row>
    <row r="129" spans="1:4" ht="15.75" customHeight="1">
      <c r="A129" s="52"/>
      <c r="B129" s="52"/>
      <c r="C129" s="52"/>
      <c r="D129" s="52"/>
    </row>
    <row r="130" spans="1:4" ht="15.75" customHeight="1">
      <c r="A130" s="52"/>
      <c r="B130" s="52"/>
      <c r="C130" s="52"/>
      <c r="D130" s="52"/>
    </row>
    <row r="131" spans="1:4" ht="15.75" customHeight="1">
      <c r="A131" s="52"/>
      <c r="B131" s="52"/>
      <c r="C131" s="52"/>
      <c r="D131" s="52"/>
    </row>
  </sheetData>
  <mergeCells count="18">
    <mergeCell ref="A7:A10"/>
    <mergeCell ref="B7:C9"/>
    <mergeCell ref="D7:E9"/>
    <mergeCell ref="F7:G9"/>
    <mergeCell ref="H7:I9"/>
    <mergeCell ref="J7:K9"/>
    <mergeCell ref="B1:Y1"/>
    <mergeCell ref="B2:Y2"/>
    <mergeCell ref="B3:Y3"/>
    <mergeCell ref="B4:Y4"/>
    <mergeCell ref="B5:Y5"/>
    <mergeCell ref="B6:Y6"/>
    <mergeCell ref="V7:W9"/>
    <mergeCell ref="L7:M9"/>
    <mergeCell ref="N7:O9"/>
    <mergeCell ref="P7:Q9"/>
    <mergeCell ref="R7:S9"/>
    <mergeCell ref="T7:U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000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13" sqref="B13"/>
    </sheetView>
  </sheetViews>
  <sheetFormatPr defaultColWidth="14.42578125" defaultRowHeight="15.75" customHeight="1"/>
  <cols>
    <col min="1" max="1" width="29.140625" customWidth="1"/>
    <col min="2" max="2" width="5.85546875" customWidth="1"/>
    <col min="3" max="3" width="9" customWidth="1"/>
    <col min="4" max="4" width="5.7109375" customWidth="1"/>
    <col min="5" max="5" width="7.28515625" customWidth="1"/>
    <col min="6" max="6" width="4.7109375" customWidth="1"/>
    <col min="7" max="7" width="7.28515625" customWidth="1"/>
    <col min="8" max="8" width="3.5703125" customWidth="1"/>
    <col min="9" max="9" width="7.85546875" customWidth="1"/>
    <col min="10" max="10" width="4.28515625" customWidth="1"/>
    <col min="11" max="11" width="7.85546875" customWidth="1"/>
    <col min="12" max="12" width="3.42578125" customWidth="1"/>
    <col min="13" max="13" width="5.7109375" customWidth="1"/>
    <col min="14" max="14" width="3.28515625" customWidth="1"/>
    <col min="15" max="15" width="6" customWidth="1"/>
    <col min="16" max="16" width="4.5703125" customWidth="1"/>
    <col min="17" max="17" width="6.28515625" customWidth="1"/>
    <col min="18" max="18" width="3.28515625" customWidth="1"/>
    <col min="19" max="19" width="6.85546875" customWidth="1"/>
    <col min="20" max="20" width="6.42578125" customWidth="1"/>
    <col min="21" max="21" width="6.85546875" customWidth="1"/>
    <col min="22" max="40" width="8" customWidth="1"/>
  </cols>
  <sheetData>
    <row r="1" spans="1:40" ht="12.75" customHeight="1">
      <c r="A1" s="134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6"/>
      <c r="U1" s="137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9"/>
    </row>
    <row r="2" spans="1:40" ht="12.75" customHeight="1">
      <c r="A2" s="140"/>
      <c r="B2" s="320" t="s">
        <v>0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88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</row>
    <row r="3" spans="1:40" ht="12.75" customHeight="1">
      <c r="A3" s="140"/>
      <c r="B3" s="320" t="s">
        <v>127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88"/>
    </row>
    <row r="4" spans="1:40" ht="12.75" customHeight="1">
      <c r="A4" s="142"/>
      <c r="B4" s="321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141"/>
      <c r="U4" s="143"/>
    </row>
    <row r="5" spans="1:40" ht="12.75" customHeight="1">
      <c r="A5" s="140"/>
      <c r="B5" s="320" t="s">
        <v>128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88"/>
    </row>
    <row r="6" spans="1:40" ht="12.75" customHeight="1">
      <c r="A6" s="144"/>
      <c r="B6" s="322" t="s">
        <v>129</v>
      </c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88"/>
    </row>
    <row r="7" spans="1:40" ht="12.75" customHeight="1">
      <c r="A7" s="145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7"/>
    </row>
    <row r="8" spans="1:40" ht="12.75" customHeight="1">
      <c r="A8" s="142"/>
      <c r="B8" s="319" t="s">
        <v>130</v>
      </c>
      <c r="C8" s="286"/>
      <c r="D8" s="318" t="s">
        <v>131</v>
      </c>
      <c r="E8" s="286"/>
      <c r="F8" s="319" t="s">
        <v>132</v>
      </c>
      <c r="G8" s="323"/>
      <c r="H8" s="318" t="s">
        <v>133</v>
      </c>
      <c r="I8" s="286"/>
      <c r="J8" s="319" t="s">
        <v>134</v>
      </c>
      <c r="K8" s="286"/>
      <c r="L8" s="318" t="s">
        <v>9</v>
      </c>
      <c r="M8" s="286"/>
      <c r="N8" s="319" t="s">
        <v>135</v>
      </c>
      <c r="O8" s="286"/>
      <c r="P8" s="318" t="s">
        <v>136</v>
      </c>
      <c r="Q8" s="286"/>
      <c r="R8" s="319" t="s">
        <v>137</v>
      </c>
      <c r="S8" s="286"/>
      <c r="T8" s="318" t="s">
        <v>138</v>
      </c>
      <c r="U8" s="286"/>
    </row>
    <row r="9" spans="1:40" ht="12.75" customHeight="1">
      <c r="A9" s="142"/>
      <c r="B9" s="287"/>
      <c r="C9" s="288"/>
      <c r="D9" s="287"/>
      <c r="E9" s="288"/>
      <c r="F9" s="287"/>
      <c r="G9" s="324"/>
      <c r="H9" s="287"/>
      <c r="I9" s="288"/>
      <c r="J9" s="287"/>
      <c r="K9" s="288"/>
      <c r="L9" s="287"/>
      <c r="M9" s="288"/>
      <c r="N9" s="287"/>
      <c r="O9" s="288"/>
      <c r="P9" s="287"/>
      <c r="Q9" s="288"/>
      <c r="R9" s="287"/>
      <c r="S9" s="288"/>
      <c r="T9" s="287"/>
      <c r="U9" s="288"/>
    </row>
    <row r="10" spans="1:40" ht="31.5" customHeight="1">
      <c r="A10" s="142"/>
      <c r="B10" s="289"/>
      <c r="C10" s="290"/>
      <c r="D10" s="289"/>
      <c r="E10" s="290"/>
      <c r="F10" s="289"/>
      <c r="G10" s="325"/>
      <c r="H10" s="289"/>
      <c r="I10" s="290"/>
      <c r="J10" s="289"/>
      <c r="K10" s="290"/>
      <c r="L10" s="289"/>
      <c r="M10" s="290"/>
      <c r="N10" s="289"/>
      <c r="O10" s="290"/>
      <c r="P10" s="289"/>
      <c r="Q10" s="290"/>
      <c r="R10" s="289"/>
      <c r="S10" s="290"/>
      <c r="T10" s="289"/>
      <c r="U10" s="290"/>
    </row>
    <row r="11" spans="1:40" ht="12.75" customHeight="1">
      <c r="A11" s="142"/>
      <c r="B11" s="148"/>
      <c r="C11" s="148"/>
      <c r="D11" s="149"/>
      <c r="E11" s="149"/>
      <c r="F11" s="150"/>
      <c r="G11" s="150"/>
      <c r="H11" s="149"/>
      <c r="I11" s="149"/>
      <c r="J11" s="148"/>
      <c r="K11" s="151"/>
      <c r="L11" s="149"/>
      <c r="M11" s="149"/>
      <c r="N11" s="151"/>
      <c r="O11" s="151"/>
      <c r="P11" s="152"/>
      <c r="Q11" s="152"/>
      <c r="R11" s="148"/>
      <c r="S11" s="148"/>
      <c r="T11" s="149"/>
      <c r="U11" s="149"/>
    </row>
    <row r="12" spans="1:40" ht="12.75" customHeight="1">
      <c r="A12" s="153"/>
      <c r="B12" s="154" t="s">
        <v>15</v>
      </c>
      <c r="C12" s="154" t="s">
        <v>16</v>
      </c>
      <c r="D12" s="155" t="s">
        <v>15</v>
      </c>
      <c r="E12" s="155" t="s">
        <v>16</v>
      </c>
      <c r="F12" s="154" t="s">
        <v>15</v>
      </c>
      <c r="G12" s="154" t="s">
        <v>16</v>
      </c>
      <c r="H12" s="155" t="s">
        <v>15</v>
      </c>
      <c r="I12" s="155" t="s">
        <v>16</v>
      </c>
      <c r="J12" s="154" t="s">
        <v>15</v>
      </c>
      <c r="K12" s="156" t="s">
        <v>16</v>
      </c>
      <c r="L12" s="155" t="s">
        <v>15</v>
      </c>
      <c r="M12" s="155" t="s">
        <v>16</v>
      </c>
      <c r="N12" s="154" t="s">
        <v>15</v>
      </c>
      <c r="O12" s="154" t="s">
        <v>16</v>
      </c>
      <c r="P12" s="155" t="s">
        <v>15</v>
      </c>
      <c r="Q12" s="155" t="s">
        <v>16</v>
      </c>
      <c r="R12" s="154" t="s">
        <v>15</v>
      </c>
      <c r="S12" s="154" t="s">
        <v>16</v>
      </c>
      <c r="T12" s="155" t="s">
        <v>15</v>
      </c>
      <c r="U12" s="155" t="s">
        <v>16</v>
      </c>
      <c r="V12" s="141"/>
      <c r="W12" s="141"/>
      <c r="X12" s="141"/>
      <c r="Y12" s="141"/>
      <c r="Z12" s="141"/>
      <c r="AA12" s="141"/>
    </row>
    <row r="13" spans="1:40" ht="12.75" customHeight="1">
      <c r="A13" s="157" t="s">
        <v>17</v>
      </c>
      <c r="B13" s="148"/>
      <c r="C13" s="148"/>
      <c r="D13" s="149"/>
      <c r="E13" s="149"/>
      <c r="F13" s="148"/>
      <c r="G13" s="148"/>
      <c r="H13" s="149"/>
      <c r="I13" s="149"/>
      <c r="J13" s="158"/>
      <c r="K13" s="159"/>
      <c r="L13" s="149"/>
      <c r="M13" s="149"/>
      <c r="N13" s="151"/>
      <c r="O13" s="151"/>
      <c r="P13" s="152"/>
      <c r="Q13" s="152"/>
      <c r="R13" s="148"/>
      <c r="S13" s="148"/>
      <c r="T13" s="149"/>
      <c r="U13" s="149"/>
    </row>
    <row r="14" spans="1:40" ht="12.75" customHeight="1">
      <c r="A14" s="149" t="s">
        <v>18</v>
      </c>
      <c r="B14" s="159">
        <v>0</v>
      </c>
      <c r="C14" s="159">
        <v>0</v>
      </c>
      <c r="D14" s="160">
        <v>0</v>
      </c>
      <c r="E14" s="160">
        <v>0</v>
      </c>
      <c r="F14" s="159">
        <v>0</v>
      </c>
      <c r="G14" s="159">
        <v>0</v>
      </c>
      <c r="H14" s="160">
        <v>71</v>
      </c>
      <c r="I14" s="160">
        <v>353074</v>
      </c>
      <c r="J14" s="159">
        <v>235</v>
      </c>
      <c r="K14" s="159">
        <v>1269517</v>
      </c>
      <c r="L14" s="160">
        <v>2</v>
      </c>
      <c r="M14" s="160">
        <v>2000</v>
      </c>
      <c r="N14" s="159">
        <v>8</v>
      </c>
      <c r="O14" s="159">
        <v>36758</v>
      </c>
      <c r="P14" s="160">
        <v>8</v>
      </c>
      <c r="Q14" s="160">
        <v>24027</v>
      </c>
      <c r="R14" s="159">
        <v>0</v>
      </c>
      <c r="S14" s="159">
        <v>0</v>
      </c>
      <c r="T14" s="160">
        <v>315</v>
      </c>
      <c r="U14" s="160">
        <v>811557</v>
      </c>
    </row>
    <row r="15" spans="1:40" ht="12.75" customHeight="1">
      <c r="A15" s="149" t="s">
        <v>19</v>
      </c>
      <c r="B15" s="159">
        <v>0</v>
      </c>
      <c r="C15" s="159">
        <v>0</v>
      </c>
      <c r="D15" s="160">
        <v>0</v>
      </c>
      <c r="E15" s="160">
        <v>0</v>
      </c>
      <c r="F15" s="159">
        <v>0</v>
      </c>
      <c r="G15" s="159">
        <v>0</v>
      </c>
      <c r="H15" s="160">
        <v>53</v>
      </c>
      <c r="I15" s="160">
        <v>261166</v>
      </c>
      <c r="J15" s="159">
        <v>98</v>
      </c>
      <c r="K15" s="159">
        <v>474638</v>
      </c>
      <c r="L15" s="160">
        <v>0</v>
      </c>
      <c r="M15" s="160">
        <v>0</v>
      </c>
      <c r="N15" s="159">
        <v>12</v>
      </c>
      <c r="O15" s="159">
        <v>27500</v>
      </c>
      <c r="P15" s="160">
        <v>13</v>
      </c>
      <c r="Q15" s="160">
        <v>40896</v>
      </c>
      <c r="R15" s="159">
        <v>0</v>
      </c>
      <c r="S15" s="159">
        <v>0</v>
      </c>
      <c r="T15" s="160">
        <v>182</v>
      </c>
      <c r="U15" s="160">
        <v>485205</v>
      </c>
    </row>
    <row r="16" spans="1:40" ht="12.75" customHeight="1">
      <c r="A16" s="161" t="s">
        <v>20</v>
      </c>
      <c r="B16" s="162">
        <v>0</v>
      </c>
      <c r="C16" s="162">
        <v>0</v>
      </c>
      <c r="D16" s="163">
        <v>0</v>
      </c>
      <c r="E16" s="163">
        <v>0</v>
      </c>
      <c r="F16" s="162">
        <v>0</v>
      </c>
      <c r="G16" s="162">
        <v>0</v>
      </c>
      <c r="H16" s="163">
        <v>47</v>
      </c>
      <c r="I16" s="163">
        <v>259863</v>
      </c>
      <c r="J16" s="162">
        <v>93</v>
      </c>
      <c r="K16" s="162">
        <v>461070</v>
      </c>
      <c r="L16" s="160">
        <v>0</v>
      </c>
      <c r="M16" s="160">
        <v>0</v>
      </c>
      <c r="N16" s="162">
        <v>10</v>
      </c>
      <c r="O16" s="162">
        <v>43750</v>
      </c>
      <c r="P16" s="163">
        <v>10</v>
      </c>
      <c r="Q16" s="163">
        <v>32142</v>
      </c>
      <c r="R16" s="162">
        <v>0</v>
      </c>
      <c r="S16" s="162">
        <v>0</v>
      </c>
      <c r="T16" s="163">
        <v>107</v>
      </c>
      <c r="U16" s="163">
        <v>263644</v>
      </c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</row>
    <row r="17" spans="1:40" ht="12.75" customHeight="1">
      <c r="A17" s="149"/>
      <c r="B17" s="162"/>
      <c r="C17" s="162"/>
      <c r="D17" s="163"/>
      <c r="E17" s="163"/>
      <c r="F17" s="162"/>
      <c r="G17" s="162"/>
      <c r="H17" s="163"/>
      <c r="I17" s="163"/>
      <c r="J17" s="162"/>
      <c r="K17" s="162"/>
      <c r="L17" s="165"/>
      <c r="M17" s="149"/>
      <c r="N17" s="151"/>
      <c r="O17" s="151"/>
      <c r="P17" s="165"/>
      <c r="Q17" s="166"/>
      <c r="R17" s="148"/>
      <c r="S17" s="148"/>
      <c r="T17" s="149"/>
      <c r="U17" s="149"/>
    </row>
    <row r="18" spans="1:40" ht="12.75" customHeight="1">
      <c r="A18" s="167" t="s">
        <v>139</v>
      </c>
      <c r="B18" s="168">
        <v>0</v>
      </c>
      <c r="C18" s="168">
        <v>0</v>
      </c>
      <c r="D18" s="169">
        <v>0</v>
      </c>
      <c r="E18" s="169">
        <v>0</v>
      </c>
      <c r="F18" s="168">
        <v>0</v>
      </c>
      <c r="G18" s="168">
        <v>0</v>
      </c>
      <c r="H18" s="169">
        <f t="shared" ref="H18:I18" si="0">SUM(H14:H17)</f>
        <v>171</v>
      </c>
      <c r="I18" s="169">
        <f t="shared" si="0"/>
        <v>874103</v>
      </c>
      <c r="J18" s="168">
        <f t="shared" ref="J18:Q18" si="1">SUM(J14:J16)</f>
        <v>426</v>
      </c>
      <c r="K18" s="168">
        <f t="shared" si="1"/>
        <v>2205225</v>
      </c>
      <c r="L18" s="169">
        <f t="shared" si="1"/>
        <v>2</v>
      </c>
      <c r="M18" s="169">
        <f t="shared" si="1"/>
        <v>2000</v>
      </c>
      <c r="N18" s="168">
        <f t="shared" si="1"/>
        <v>30</v>
      </c>
      <c r="O18" s="168">
        <f t="shared" si="1"/>
        <v>108008</v>
      </c>
      <c r="P18" s="169">
        <f t="shared" si="1"/>
        <v>31</v>
      </c>
      <c r="Q18" s="169">
        <f t="shared" si="1"/>
        <v>97065</v>
      </c>
      <c r="R18" s="168">
        <v>0</v>
      </c>
      <c r="S18" s="168">
        <v>0</v>
      </c>
      <c r="T18" s="169">
        <f t="shared" ref="T18:U18" si="2">SUM(T14:T16)</f>
        <v>604</v>
      </c>
      <c r="U18" s="169">
        <f t="shared" si="2"/>
        <v>1560406</v>
      </c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</row>
    <row r="19" spans="1:40" ht="12.75" customHeight="1">
      <c r="A19" s="149"/>
      <c r="B19" s="158"/>
      <c r="C19" s="158"/>
      <c r="D19" s="165"/>
      <c r="E19" s="165"/>
      <c r="F19" s="171"/>
      <c r="G19" s="171"/>
      <c r="H19" s="172"/>
      <c r="I19" s="172"/>
      <c r="J19" s="158"/>
      <c r="K19" s="159"/>
      <c r="L19" s="165"/>
      <c r="M19" s="149"/>
      <c r="N19" s="151"/>
      <c r="O19" s="151"/>
      <c r="P19" s="165"/>
      <c r="Q19" s="166"/>
      <c r="R19" s="148"/>
      <c r="S19" s="148"/>
      <c r="T19" s="149"/>
      <c r="U19" s="149"/>
    </row>
    <row r="20" spans="1:40" ht="12.75" customHeight="1">
      <c r="A20" s="157" t="s">
        <v>140</v>
      </c>
      <c r="B20" s="158"/>
      <c r="C20" s="158"/>
      <c r="D20" s="165"/>
      <c r="E20" s="165"/>
      <c r="F20" s="171"/>
      <c r="G20" s="171"/>
      <c r="H20" s="172"/>
      <c r="I20" s="172"/>
      <c r="J20" s="158"/>
      <c r="K20" s="159"/>
      <c r="L20" s="165"/>
      <c r="M20" s="149"/>
      <c r="N20" s="151"/>
      <c r="O20" s="151"/>
      <c r="P20" s="165"/>
      <c r="Q20" s="166"/>
      <c r="R20" s="148"/>
      <c r="S20" s="148"/>
      <c r="T20" s="149"/>
      <c r="U20" s="149"/>
    </row>
    <row r="21" spans="1:40" ht="12.75" customHeight="1">
      <c r="A21" s="149" t="s">
        <v>141</v>
      </c>
      <c r="B21" s="159">
        <v>165</v>
      </c>
      <c r="C21" s="159">
        <v>608478</v>
      </c>
      <c r="D21" s="160">
        <v>0</v>
      </c>
      <c r="E21" s="160">
        <v>0</v>
      </c>
      <c r="F21" s="159">
        <v>0</v>
      </c>
      <c r="G21" s="159">
        <v>0</v>
      </c>
      <c r="H21" s="160">
        <v>0</v>
      </c>
      <c r="I21" s="160">
        <v>0</v>
      </c>
      <c r="J21" s="159">
        <v>3</v>
      </c>
      <c r="K21" s="159">
        <v>19420</v>
      </c>
      <c r="L21" s="160">
        <v>0</v>
      </c>
      <c r="M21" s="160">
        <v>0</v>
      </c>
      <c r="N21" s="159">
        <v>1</v>
      </c>
      <c r="O21" s="159">
        <v>367</v>
      </c>
      <c r="P21" s="160">
        <v>1</v>
      </c>
      <c r="Q21" s="160">
        <v>2939</v>
      </c>
      <c r="R21" s="159">
        <v>0</v>
      </c>
      <c r="S21" s="159">
        <v>0</v>
      </c>
      <c r="T21" s="160">
        <v>6</v>
      </c>
      <c r="U21" s="160">
        <v>14734</v>
      </c>
    </row>
    <row r="22" spans="1:40" ht="12.75" customHeight="1">
      <c r="A22" s="149" t="s">
        <v>23</v>
      </c>
      <c r="B22" s="159">
        <v>215</v>
      </c>
      <c r="C22" s="159">
        <v>965355</v>
      </c>
      <c r="D22" s="160">
        <v>0</v>
      </c>
      <c r="E22" s="160">
        <v>0</v>
      </c>
      <c r="F22" s="159">
        <v>0</v>
      </c>
      <c r="G22" s="159">
        <v>0</v>
      </c>
      <c r="H22" s="160">
        <v>0</v>
      </c>
      <c r="I22" s="160">
        <v>0</v>
      </c>
      <c r="J22" s="159">
        <v>2</v>
      </c>
      <c r="K22" s="159">
        <v>12484</v>
      </c>
      <c r="L22" s="160">
        <v>0</v>
      </c>
      <c r="M22" s="160">
        <v>0</v>
      </c>
      <c r="N22" s="159">
        <v>0</v>
      </c>
      <c r="O22" s="159">
        <v>0</v>
      </c>
      <c r="P22" s="160">
        <v>0</v>
      </c>
      <c r="Q22" s="160">
        <v>0</v>
      </c>
      <c r="R22" s="159">
        <v>0</v>
      </c>
      <c r="S22" s="159">
        <v>0</v>
      </c>
      <c r="T22" s="160">
        <v>0</v>
      </c>
      <c r="U22" s="160">
        <v>0</v>
      </c>
    </row>
    <row r="23" spans="1:40" ht="12.75" customHeight="1">
      <c r="A23" s="149" t="s">
        <v>24</v>
      </c>
      <c r="B23" s="159">
        <v>332</v>
      </c>
      <c r="C23" s="159">
        <v>1272110</v>
      </c>
      <c r="D23" s="160">
        <v>0</v>
      </c>
      <c r="E23" s="160">
        <v>0</v>
      </c>
      <c r="F23" s="159">
        <v>0</v>
      </c>
      <c r="G23" s="159">
        <v>0</v>
      </c>
      <c r="H23" s="160">
        <v>11</v>
      </c>
      <c r="I23" s="160">
        <v>59141</v>
      </c>
      <c r="J23" s="159">
        <v>10</v>
      </c>
      <c r="K23" s="159">
        <v>53265</v>
      </c>
      <c r="L23" s="160">
        <v>0</v>
      </c>
      <c r="M23" s="160">
        <v>0</v>
      </c>
      <c r="N23" s="159">
        <v>0</v>
      </c>
      <c r="O23" s="159">
        <v>0</v>
      </c>
      <c r="P23" s="160">
        <v>0</v>
      </c>
      <c r="Q23" s="160">
        <v>0</v>
      </c>
      <c r="R23" s="159">
        <v>0</v>
      </c>
      <c r="S23" s="159">
        <v>0</v>
      </c>
      <c r="T23" s="160">
        <v>15</v>
      </c>
      <c r="U23" s="160">
        <v>37700</v>
      </c>
    </row>
    <row r="24" spans="1:40" ht="12.75" customHeight="1">
      <c r="A24" s="149" t="s">
        <v>25</v>
      </c>
      <c r="B24" s="159">
        <v>1201</v>
      </c>
      <c r="C24" s="159">
        <v>4271536</v>
      </c>
      <c r="D24" s="160">
        <v>0</v>
      </c>
      <c r="E24" s="160">
        <v>0</v>
      </c>
      <c r="F24" s="159">
        <v>0</v>
      </c>
      <c r="G24" s="159">
        <v>0</v>
      </c>
      <c r="H24" s="160">
        <v>6</v>
      </c>
      <c r="I24" s="160">
        <v>39426</v>
      </c>
      <c r="J24" s="159">
        <v>6</v>
      </c>
      <c r="K24" s="159">
        <v>24968</v>
      </c>
      <c r="L24" s="160">
        <v>0</v>
      </c>
      <c r="M24" s="160">
        <v>0</v>
      </c>
      <c r="N24" s="159">
        <v>2</v>
      </c>
      <c r="O24" s="159">
        <v>7625</v>
      </c>
      <c r="P24" s="160">
        <v>3</v>
      </c>
      <c r="Q24" s="160">
        <v>20053</v>
      </c>
      <c r="R24" s="159">
        <v>0</v>
      </c>
      <c r="S24" s="159">
        <v>0</v>
      </c>
      <c r="T24" s="160">
        <v>16</v>
      </c>
      <c r="U24" s="160">
        <v>36400</v>
      </c>
    </row>
    <row r="25" spans="1:40" ht="12.75" customHeight="1">
      <c r="A25" s="149" t="s">
        <v>26</v>
      </c>
      <c r="B25" s="159">
        <v>490</v>
      </c>
      <c r="C25" s="159">
        <v>2447836</v>
      </c>
      <c r="D25" s="160">
        <v>0</v>
      </c>
      <c r="E25" s="160">
        <v>0</v>
      </c>
      <c r="F25" s="159">
        <v>0</v>
      </c>
      <c r="G25" s="159">
        <v>0</v>
      </c>
      <c r="H25" s="160">
        <v>6</v>
      </c>
      <c r="I25" s="160">
        <v>43368</v>
      </c>
      <c r="J25" s="159">
        <v>1</v>
      </c>
      <c r="K25" s="159">
        <v>3329</v>
      </c>
      <c r="L25" s="160">
        <v>0</v>
      </c>
      <c r="M25" s="160">
        <v>0</v>
      </c>
      <c r="N25" s="159">
        <v>0</v>
      </c>
      <c r="O25" s="159">
        <v>0</v>
      </c>
      <c r="P25" s="160">
        <v>0</v>
      </c>
      <c r="Q25" s="160">
        <v>0</v>
      </c>
      <c r="R25" s="159">
        <v>0</v>
      </c>
      <c r="S25" s="159">
        <v>0</v>
      </c>
      <c r="T25" s="160">
        <v>13</v>
      </c>
      <c r="U25" s="160">
        <v>33800</v>
      </c>
    </row>
    <row r="26" spans="1:40" ht="12.75" customHeight="1">
      <c r="A26" s="149" t="s">
        <v>27</v>
      </c>
      <c r="B26" s="159">
        <v>288</v>
      </c>
      <c r="C26" s="159">
        <v>1327926</v>
      </c>
      <c r="D26" s="160">
        <v>0</v>
      </c>
      <c r="E26" s="160">
        <v>0</v>
      </c>
      <c r="F26" s="159">
        <v>0</v>
      </c>
      <c r="G26" s="159">
        <v>0</v>
      </c>
      <c r="H26" s="160">
        <v>3</v>
      </c>
      <c r="I26" s="160">
        <v>23655</v>
      </c>
      <c r="J26" s="159">
        <v>1</v>
      </c>
      <c r="K26" s="159">
        <v>3329</v>
      </c>
      <c r="L26" s="160">
        <v>0</v>
      </c>
      <c r="M26" s="160">
        <v>0</v>
      </c>
      <c r="N26" s="159">
        <v>0</v>
      </c>
      <c r="O26" s="159">
        <v>0</v>
      </c>
      <c r="P26" s="160">
        <v>0</v>
      </c>
      <c r="Q26" s="160">
        <v>0</v>
      </c>
      <c r="R26" s="159">
        <v>0</v>
      </c>
      <c r="S26" s="159">
        <v>0</v>
      </c>
      <c r="T26" s="160">
        <v>2</v>
      </c>
      <c r="U26" s="160">
        <v>5200</v>
      </c>
    </row>
    <row r="27" spans="1:40" ht="12.75" customHeight="1">
      <c r="A27" s="149" t="s">
        <v>28</v>
      </c>
      <c r="B27" s="159">
        <v>329</v>
      </c>
      <c r="C27" s="159">
        <v>1631392</v>
      </c>
      <c r="D27" s="160">
        <v>0</v>
      </c>
      <c r="E27" s="160">
        <v>0</v>
      </c>
      <c r="F27" s="159">
        <v>0</v>
      </c>
      <c r="G27" s="159">
        <v>0</v>
      </c>
      <c r="H27" s="160">
        <v>1</v>
      </c>
      <c r="I27" s="160">
        <v>7885</v>
      </c>
      <c r="J27" s="159">
        <v>6</v>
      </c>
      <c r="K27" s="159">
        <v>36619</v>
      </c>
      <c r="L27" s="160">
        <v>0</v>
      </c>
      <c r="M27" s="160">
        <v>0</v>
      </c>
      <c r="N27" s="159">
        <v>1</v>
      </c>
      <c r="O27" s="159">
        <v>5000</v>
      </c>
      <c r="P27" s="160">
        <v>1</v>
      </c>
      <c r="Q27" s="160">
        <v>8815</v>
      </c>
      <c r="R27" s="159">
        <v>0</v>
      </c>
      <c r="S27" s="159">
        <v>0</v>
      </c>
      <c r="T27" s="160">
        <v>5</v>
      </c>
      <c r="U27" s="160">
        <v>10621</v>
      </c>
    </row>
    <row r="28" spans="1:40" ht="12.75" customHeight="1">
      <c r="A28" s="149" t="s">
        <v>29</v>
      </c>
      <c r="B28" s="159">
        <v>88</v>
      </c>
      <c r="C28" s="159">
        <v>436990</v>
      </c>
      <c r="D28" s="160">
        <v>0</v>
      </c>
      <c r="E28" s="160">
        <v>0</v>
      </c>
      <c r="F28" s="159">
        <v>0</v>
      </c>
      <c r="G28" s="159">
        <v>0</v>
      </c>
      <c r="H28" s="160">
        <v>0</v>
      </c>
      <c r="I28" s="160">
        <v>0</v>
      </c>
      <c r="J28" s="159">
        <v>1</v>
      </c>
      <c r="K28" s="159">
        <v>6658</v>
      </c>
      <c r="L28" s="160">
        <v>0</v>
      </c>
      <c r="M28" s="160">
        <v>0</v>
      </c>
      <c r="N28" s="159">
        <v>0</v>
      </c>
      <c r="O28" s="159">
        <v>0</v>
      </c>
      <c r="P28" s="160">
        <v>0</v>
      </c>
      <c r="Q28" s="160">
        <v>0</v>
      </c>
      <c r="R28" s="159">
        <v>0</v>
      </c>
      <c r="S28" s="159">
        <v>0</v>
      </c>
      <c r="T28" s="160">
        <v>2</v>
      </c>
      <c r="U28" s="160">
        <v>5200</v>
      </c>
    </row>
    <row r="29" spans="1:40" ht="12.75" customHeight="1">
      <c r="A29" s="149" t="s">
        <v>30</v>
      </c>
      <c r="B29" s="159">
        <v>0</v>
      </c>
      <c r="C29" s="159">
        <v>0</v>
      </c>
      <c r="D29" s="160">
        <v>0</v>
      </c>
      <c r="E29" s="160">
        <v>0</v>
      </c>
      <c r="F29" s="159">
        <v>0</v>
      </c>
      <c r="G29" s="159">
        <v>0</v>
      </c>
      <c r="H29" s="160">
        <v>0</v>
      </c>
      <c r="I29" s="160">
        <v>0</v>
      </c>
      <c r="J29" s="159">
        <v>0</v>
      </c>
      <c r="K29" s="159">
        <v>0</v>
      </c>
      <c r="L29" s="160">
        <v>0</v>
      </c>
      <c r="M29" s="160">
        <v>0</v>
      </c>
      <c r="N29" s="159">
        <v>0</v>
      </c>
      <c r="O29" s="159">
        <v>0</v>
      </c>
      <c r="P29" s="160">
        <v>0</v>
      </c>
      <c r="Q29" s="160">
        <v>0</v>
      </c>
      <c r="R29" s="159">
        <v>0</v>
      </c>
      <c r="S29" s="159">
        <v>0</v>
      </c>
      <c r="T29" s="160">
        <v>0</v>
      </c>
      <c r="U29" s="160">
        <v>0</v>
      </c>
    </row>
    <row r="30" spans="1:40" ht="12.75" customHeight="1">
      <c r="A30" s="149" t="s">
        <v>31</v>
      </c>
      <c r="B30" s="159">
        <v>264</v>
      </c>
      <c r="C30" s="159">
        <v>1337976</v>
      </c>
      <c r="D30" s="160">
        <v>0</v>
      </c>
      <c r="E30" s="160">
        <v>0</v>
      </c>
      <c r="F30" s="159">
        <v>0</v>
      </c>
      <c r="G30" s="159">
        <v>0</v>
      </c>
      <c r="H30" s="160">
        <v>0</v>
      </c>
      <c r="I30" s="160">
        <v>0</v>
      </c>
      <c r="J30" s="159">
        <v>4</v>
      </c>
      <c r="K30" s="159">
        <v>26632</v>
      </c>
      <c r="L30" s="160">
        <v>0</v>
      </c>
      <c r="M30" s="160">
        <v>0</v>
      </c>
      <c r="N30" s="159">
        <v>0</v>
      </c>
      <c r="O30" s="159">
        <v>0</v>
      </c>
      <c r="P30" s="160">
        <v>0</v>
      </c>
      <c r="Q30" s="160">
        <v>0</v>
      </c>
      <c r="R30" s="159">
        <v>0</v>
      </c>
      <c r="S30" s="159">
        <v>0</v>
      </c>
      <c r="T30" s="160">
        <v>1</v>
      </c>
      <c r="U30" s="160">
        <v>2600</v>
      </c>
    </row>
    <row r="31" spans="1:40" ht="12.75" customHeight="1">
      <c r="A31" s="149" t="s">
        <v>32</v>
      </c>
      <c r="B31" s="159">
        <v>369</v>
      </c>
      <c r="C31" s="159">
        <v>1803922</v>
      </c>
      <c r="D31" s="160">
        <v>0</v>
      </c>
      <c r="E31" s="160">
        <v>0</v>
      </c>
      <c r="F31" s="159">
        <v>0</v>
      </c>
      <c r="G31" s="159">
        <v>0</v>
      </c>
      <c r="H31" s="160">
        <v>2</v>
      </c>
      <c r="I31" s="160">
        <v>11828</v>
      </c>
      <c r="J31" s="159">
        <v>3</v>
      </c>
      <c r="K31" s="159">
        <v>16645</v>
      </c>
      <c r="L31" s="160">
        <v>0</v>
      </c>
      <c r="M31" s="160">
        <v>0</v>
      </c>
      <c r="N31" s="159">
        <v>0</v>
      </c>
      <c r="O31" s="159">
        <v>0</v>
      </c>
      <c r="P31" s="160">
        <v>0</v>
      </c>
      <c r="Q31" s="160">
        <v>0</v>
      </c>
      <c r="R31" s="159">
        <v>0</v>
      </c>
      <c r="S31" s="159">
        <v>0</v>
      </c>
      <c r="T31" s="160">
        <v>15</v>
      </c>
      <c r="U31" s="160">
        <v>37700</v>
      </c>
    </row>
    <row r="32" spans="1:40" ht="12.75" customHeight="1">
      <c r="A32" s="149" t="s">
        <v>33</v>
      </c>
      <c r="B32" s="159">
        <v>50</v>
      </c>
      <c r="C32" s="159">
        <v>242585</v>
      </c>
      <c r="D32" s="160">
        <v>0</v>
      </c>
      <c r="E32" s="160">
        <v>0</v>
      </c>
      <c r="F32" s="159">
        <v>0</v>
      </c>
      <c r="G32" s="159">
        <v>0</v>
      </c>
      <c r="H32" s="160">
        <v>0</v>
      </c>
      <c r="I32" s="160">
        <v>0</v>
      </c>
      <c r="J32" s="159">
        <v>0</v>
      </c>
      <c r="K32" s="159">
        <v>0</v>
      </c>
      <c r="L32" s="160">
        <v>0</v>
      </c>
      <c r="M32" s="160">
        <v>0</v>
      </c>
      <c r="N32" s="159">
        <v>0</v>
      </c>
      <c r="O32" s="159">
        <v>0</v>
      </c>
      <c r="P32" s="160">
        <v>0</v>
      </c>
      <c r="Q32" s="160">
        <v>0</v>
      </c>
      <c r="R32" s="159">
        <v>0</v>
      </c>
      <c r="S32" s="159">
        <v>0</v>
      </c>
      <c r="T32" s="160">
        <v>0</v>
      </c>
      <c r="U32" s="160">
        <v>0</v>
      </c>
    </row>
    <row r="33" spans="1:21" ht="12.75" customHeight="1">
      <c r="A33" s="149" t="s">
        <v>34</v>
      </c>
      <c r="B33" s="159">
        <v>69</v>
      </c>
      <c r="C33" s="159">
        <v>349110</v>
      </c>
      <c r="D33" s="160">
        <v>0</v>
      </c>
      <c r="E33" s="160">
        <v>0</v>
      </c>
      <c r="F33" s="159">
        <v>0</v>
      </c>
      <c r="G33" s="159">
        <v>0</v>
      </c>
      <c r="H33" s="160">
        <v>0</v>
      </c>
      <c r="I33" s="160">
        <v>0</v>
      </c>
      <c r="J33" s="159">
        <v>0</v>
      </c>
      <c r="K33" s="159">
        <v>0</v>
      </c>
      <c r="L33" s="160">
        <v>0</v>
      </c>
      <c r="M33" s="160">
        <v>0</v>
      </c>
      <c r="N33" s="159">
        <v>0</v>
      </c>
      <c r="O33" s="159">
        <v>0</v>
      </c>
      <c r="P33" s="160">
        <v>0</v>
      </c>
      <c r="Q33" s="160">
        <v>0</v>
      </c>
      <c r="R33" s="159">
        <v>0</v>
      </c>
      <c r="S33" s="159">
        <v>0</v>
      </c>
      <c r="T33" s="160">
        <v>1</v>
      </c>
      <c r="U33" s="160">
        <v>1300</v>
      </c>
    </row>
    <row r="34" spans="1:21" ht="12.75" customHeight="1">
      <c r="A34" s="149" t="s">
        <v>35</v>
      </c>
      <c r="B34" s="159">
        <v>195</v>
      </c>
      <c r="C34" s="159">
        <v>875052</v>
      </c>
      <c r="D34" s="160">
        <v>0</v>
      </c>
      <c r="E34" s="160">
        <v>0</v>
      </c>
      <c r="F34" s="159">
        <v>0</v>
      </c>
      <c r="G34" s="159">
        <v>0</v>
      </c>
      <c r="H34" s="160">
        <v>5</v>
      </c>
      <c r="I34" s="160">
        <v>39340</v>
      </c>
      <c r="J34" s="159">
        <v>2</v>
      </c>
      <c r="K34" s="159">
        <v>6658</v>
      </c>
      <c r="L34" s="160">
        <v>0</v>
      </c>
      <c r="M34" s="160">
        <v>0</v>
      </c>
      <c r="N34" s="159">
        <v>1</v>
      </c>
      <c r="O34" s="159">
        <v>5000</v>
      </c>
      <c r="P34" s="160">
        <v>1</v>
      </c>
      <c r="Q34" s="160">
        <v>8815</v>
      </c>
      <c r="R34" s="159">
        <v>0</v>
      </c>
      <c r="S34" s="159">
        <v>0</v>
      </c>
      <c r="T34" s="160">
        <v>7</v>
      </c>
      <c r="U34" s="160">
        <v>16244</v>
      </c>
    </row>
    <row r="35" spans="1:21" ht="12.75" customHeight="1">
      <c r="A35" s="149" t="s">
        <v>36</v>
      </c>
      <c r="B35" s="159">
        <v>939</v>
      </c>
      <c r="C35" s="159">
        <v>3947849</v>
      </c>
      <c r="D35" s="160">
        <v>0</v>
      </c>
      <c r="E35" s="160">
        <v>0</v>
      </c>
      <c r="F35" s="159">
        <v>0</v>
      </c>
      <c r="G35" s="159">
        <v>0</v>
      </c>
      <c r="H35" s="160">
        <v>4</v>
      </c>
      <c r="I35" s="160">
        <v>23496</v>
      </c>
      <c r="J35" s="159">
        <v>19</v>
      </c>
      <c r="K35" s="159">
        <v>90163</v>
      </c>
      <c r="L35" s="160">
        <v>0</v>
      </c>
      <c r="M35" s="160">
        <v>0</v>
      </c>
      <c r="N35" s="159">
        <v>0</v>
      </c>
      <c r="O35" s="159">
        <v>0</v>
      </c>
      <c r="P35" s="160">
        <v>1</v>
      </c>
      <c r="Q35" s="160">
        <v>1569</v>
      </c>
      <c r="R35" s="159">
        <v>0</v>
      </c>
      <c r="S35" s="159">
        <v>0</v>
      </c>
      <c r="T35" s="160">
        <v>30</v>
      </c>
      <c r="U35" s="160">
        <v>76872</v>
      </c>
    </row>
    <row r="36" spans="1:21" ht="12.75" customHeight="1">
      <c r="A36" s="149" t="s">
        <v>37</v>
      </c>
      <c r="B36" s="159">
        <v>60</v>
      </c>
      <c r="C36" s="159">
        <v>315060</v>
      </c>
      <c r="D36" s="160">
        <v>0</v>
      </c>
      <c r="E36" s="160">
        <v>0</v>
      </c>
      <c r="F36" s="159">
        <v>0</v>
      </c>
      <c r="G36" s="159">
        <v>0</v>
      </c>
      <c r="H36" s="160">
        <v>0</v>
      </c>
      <c r="I36" s="160">
        <v>0</v>
      </c>
      <c r="J36" s="159">
        <v>0</v>
      </c>
      <c r="K36" s="159">
        <v>0</v>
      </c>
      <c r="L36" s="160">
        <v>0</v>
      </c>
      <c r="M36" s="160">
        <v>0</v>
      </c>
      <c r="N36" s="159">
        <v>0</v>
      </c>
      <c r="O36" s="159">
        <v>0</v>
      </c>
      <c r="P36" s="160">
        <v>0</v>
      </c>
      <c r="Q36" s="160">
        <v>0</v>
      </c>
      <c r="R36" s="159">
        <v>0</v>
      </c>
      <c r="S36" s="159">
        <v>0</v>
      </c>
      <c r="T36" s="160">
        <v>2</v>
      </c>
      <c r="U36" s="160">
        <v>5200</v>
      </c>
    </row>
    <row r="37" spans="1:21" ht="12.75" customHeight="1">
      <c r="A37" s="149" t="s">
        <v>142</v>
      </c>
      <c r="B37" s="159">
        <v>159</v>
      </c>
      <c r="C37" s="159">
        <v>686593</v>
      </c>
      <c r="D37" s="160">
        <v>0</v>
      </c>
      <c r="E37" s="160">
        <v>0</v>
      </c>
      <c r="F37" s="159">
        <v>0</v>
      </c>
      <c r="G37" s="159">
        <v>0</v>
      </c>
      <c r="H37" s="160">
        <v>0</v>
      </c>
      <c r="I37" s="160">
        <v>0</v>
      </c>
      <c r="J37" s="159">
        <v>2</v>
      </c>
      <c r="K37" s="159">
        <v>6103</v>
      </c>
      <c r="L37" s="160">
        <v>0</v>
      </c>
      <c r="M37" s="160">
        <v>0</v>
      </c>
      <c r="N37" s="159">
        <v>0</v>
      </c>
      <c r="O37" s="159">
        <v>0</v>
      </c>
      <c r="P37" s="160">
        <v>0</v>
      </c>
      <c r="Q37" s="160">
        <v>0</v>
      </c>
      <c r="R37" s="159">
        <v>0</v>
      </c>
      <c r="S37" s="159">
        <v>0</v>
      </c>
      <c r="T37" s="160">
        <v>1</v>
      </c>
      <c r="U37" s="160">
        <v>2600</v>
      </c>
    </row>
    <row r="38" spans="1:21" ht="12.75" customHeight="1">
      <c r="A38" s="149" t="s">
        <v>39</v>
      </c>
      <c r="B38" s="159">
        <v>260</v>
      </c>
      <c r="C38" s="159">
        <v>1292772</v>
      </c>
      <c r="D38" s="160">
        <v>0</v>
      </c>
      <c r="E38" s="160">
        <v>0</v>
      </c>
      <c r="F38" s="159">
        <v>0</v>
      </c>
      <c r="G38" s="159">
        <v>0</v>
      </c>
      <c r="H38" s="160">
        <v>0</v>
      </c>
      <c r="I38" s="160">
        <v>0</v>
      </c>
      <c r="J38" s="159">
        <v>4</v>
      </c>
      <c r="K38" s="159">
        <v>19974</v>
      </c>
      <c r="L38" s="160">
        <v>0</v>
      </c>
      <c r="M38" s="160">
        <v>0</v>
      </c>
      <c r="N38" s="159">
        <v>0</v>
      </c>
      <c r="O38" s="159">
        <v>0</v>
      </c>
      <c r="P38" s="160">
        <v>0</v>
      </c>
      <c r="Q38" s="160">
        <v>0</v>
      </c>
      <c r="R38" s="159">
        <v>0</v>
      </c>
      <c r="S38" s="159">
        <v>0</v>
      </c>
      <c r="T38" s="160">
        <v>0</v>
      </c>
      <c r="U38" s="160">
        <v>0</v>
      </c>
    </row>
    <row r="39" spans="1:21" ht="12.75" customHeight="1">
      <c r="A39" s="149" t="s">
        <v>40</v>
      </c>
      <c r="B39" s="159">
        <v>294</v>
      </c>
      <c r="C39" s="159">
        <v>1508577</v>
      </c>
      <c r="D39" s="160">
        <v>0</v>
      </c>
      <c r="E39" s="160">
        <v>0</v>
      </c>
      <c r="F39" s="159">
        <v>0</v>
      </c>
      <c r="G39" s="159">
        <v>0</v>
      </c>
      <c r="H39" s="160">
        <v>0</v>
      </c>
      <c r="I39" s="160">
        <v>0</v>
      </c>
      <c r="J39" s="159">
        <v>0</v>
      </c>
      <c r="K39" s="159">
        <v>0</v>
      </c>
      <c r="L39" s="160">
        <v>0</v>
      </c>
      <c r="M39" s="160">
        <v>0</v>
      </c>
      <c r="N39" s="159">
        <v>0</v>
      </c>
      <c r="O39" s="159">
        <v>0</v>
      </c>
      <c r="P39" s="160">
        <v>0</v>
      </c>
      <c r="Q39" s="160">
        <v>0</v>
      </c>
      <c r="R39" s="159">
        <v>0</v>
      </c>
      <c r="S39" s="159">
        <v>0</v>
      </c>
      <c r="T39" s="160">
        <v>4</v>
      </c>
      <c r="U39" s="160">
        <v>10400</v>
      </c>
    </row>
    <row r="40" spans="1:21" ht="12.75" customHeight="1">
      <c r="A40" s="149" t="s">
        <v>41</v>
      </c>
      <c r="B40" s="159">
        <v>36</v>
      </c>
      <c r="C40" s="159">
        <v>174129</v>
      </c>
      <c r="D40" s="160">
        <v>0</v>
      </c>
      <c r="E40" s="160">
        <v>0</v>
      </c>
      <c r="F40" s="159">
        <v>0</v>
      </c>
      <c r="G40" s="159">
        <v>0</v>
      </c>
      <c r="H40" s="160">
        <v>0</v>
      </c>
      <c r="I40" s="160">
        <v>0</v>
      </c>
      <c r="J40" s="159">
        <v>0</v>
      </c>
      <c r="K40" s="159">
        <v>0</v>
      </c>
      <c r="L40" s="160">
        <v>0</v>
      </c>
      <c r="M40" s="160">
        <v>0</v>
      </c>
      <c r="N40" s="159">
        <v>0</v>
      </c>
      <c r="O40" s="159">
        <v>0</v>
      </c>
      <c r="P40" s="160">
        <v>0</v>
      </c>
      <c r="Q40" s="160">
        <v>0</v>
      </c>
      <c r="R40" s="159">
        <v>0</v>
      </c>
      <c r="S40" s="159">
        <v>0</v>
      </c>
      <c r="T40" s="160">
        <v>0</v>
      </c>
      <c r="U40" s="160">
        <v>0</v>
      </c>
    </row>
    <row r="41" spans="1:21" ht="12.75" customHeight="1">
      <c r="A41" s="149" t="s">
        <v>42</v>
      </c>
      <c r="B41" s="159">
        <v>426</v>
      </c>
      <c r="C41" s="159">
        <v>2131050</v>
      </c>
      <c r="D41" s="160">
        <v>0</v>
      </c>
      <c r="E41" s="160">
        <v>0</v>
      </c>
      <c r="F41" s="159">
        <v>0</v>
      </c>
      <c r="G41" s="159">
        <v>0</v>
      </c>
      <c r="H41" s="160">
        <v>0</v>
      </c>
      <c r="I41" s="160">
        <v>0</v>
      </c>
      <c r="J41" s="159">
        <v>2</v>
      </c>
      <c r="K41" s="159">
        <v>8600</v>
      </c>
      <c r="L41" s="160">
        <v>0</v>
      </c>
      <c r="M41" s="160">
        <v>0</v>
      </c>
      <c r="N41" s="159">
        <v>0</v>
      </c>
      <c r="O41" s="159">
        <v>0</v>
      </c>
      <c r="P41" s="160">
        <v>0</v>
      </c>
      <c r="Q41" s="160">
        <v>0</v>
      </c>
      <c r="R41" s="159">
        <v>0</v>
      </c>
      <c r="S41" s="159">
        <v>0</v>
      </c>
      <c r="T41" s="160">
        <v>9</v>
      </c>
      <c r="U41" s="160">
        <v>26975</v>
      </c>
    </row>
    <row r="42" spans="1:21" ht="12.75" customHeight="1">
      <c r="A42" s="149" t="s">
        <v>43</v>
      </c>
      <c r="B42" s="159">
        <v>452</v>
      </c>
      <c r="C42" s="159">
        <v>2253878</v>
      </c>
      <c r="D42" s="160">
        <v>0</v>
      </c>
      <c r="E42" s="160">
        <v>0</v>
      </c>
      <c r="F42" s="159">
        <v>0</v>
      </c>
      <c r="G42" s="159">
        <v>0</v>
      </c>
      <c r="H42" s="160">
        <v>3</v>
      </c>
      <c r="I42" s="160">
        <v>19713</v>
      </c>
      <c r="J42" s="159">
        <v>15</v>
      </c>
      <c r="K42" s="159">
        <v>86554</v>
      </c>
      <c r="L42" s="160">
        <v>0</v>
      </c>
      <c r="M42" s="160">
        <v>0</v>
      </c>
      <c r="N42" s="159">
        <v>0</v>
      </c>
      <c r="O42" s="159">
        <v>0</v>
      </c>
      <c r="P42" s="160">
        <v>0</v>
      </c>
      <c r="Q42" s="160">
        <v>0</v>
      </c>
      <c r="R42" s="159">
        <v>0</v>
      </c>
      <c r="S42" s="159">
        <v>0</v>
      </c>
      <c r="T42" s="160">
        <v>27</v>
      </c>
      <c r="U42" s="160">
        <v>68900</v>
      </c>
    </row>
    <row r="43" spans="1:21" ht="12.75" customHeight="1">
      <c r="A43" s="149" t="s">
        <v>44</v>
      </c>
      <c r="B43" s="159">
        <v>680</v>
      </c>
      <c r="C43" s="159">
        <v>2810235</v>
      </c>
      <c r="D43" s="160">
        <v>0</v>
      </c>
      <c r="E43" s="160">
        <v>0</v>
      </c>
      <c r="F43" s="159">
        <v>0</v>
      </c>
      <c r="G43" s="159">
        <v>0</v>
      </c>
      <c r="H43" s="160">
        <v>2</v>
      </c>
      <c r="I43" s="160">
        <v>11828</v>
      </c>
      <c r="J43" s="159">
        <v>7</v>
      </c>
      <c r="K43" s="159">
        <v>29406</v>
      </c>
      <c r="L43" s="160">
        <v>0</v>
      </c>
      <c r="M43" s="160">
        <v>0</v>
      </c>
      <c r="N43" s="159">
        <v>1</v>
      </c>
      <c r="O43" s="159">
        <v>5000</v>
      </c>
      <c r="P43" s="160">
        <v>1</v>
      </c>
      <c r="Q43" s="160">
        <v>8815</v>
      </c>
      <c r="R43" s="159">
        <v>0</v>
      </c>
      <c r="S43" s="159">
        <v>0</v>
      </c>
      <c r="T43" s="160">
        <v>6</v>
      </c>
      <c r="U43" s="160">
        <v>15600</v>
      </c>
    </row>
    <row r="44" spans="1:21" ht="12.75" customHeight="1">
      <c r="A44" s="149" t="s">
        <v>45</v>
      </c>
      <c r="B44" s="159">
        <v>301</v>
      </c>
      <c r="C44" s="159">
        <v>1433213</v>
      </c>
      <c r="D44" s="160">
        <v>0</v>
      </c>
      <c r="E44" s="160">
        <v>0</v>
      </c>
      <c r="F44" s="159">
        <v>0</v>
      </c>
      <c r="G44" s="159">
        <v>0</v>
      </c>
      <c r="H44" s="160">
        <v>0</v>
      </c>
      <c r="I44" s="160">
        <v>0</v>
      </c>
      <c r="J44" s="159">
        <v>3</v>
      </c>
      <c r="K44" s="159">
        <v>10820</v>
      </c>
      <c r="L44" s="160">
        <v>1</v>
      </c>
      <c r="M44" s="160">
        <v>2000</v>
      </c>
      <c r="N44" s="159">
        <v>0</v>
      </c>
      <c r="O44" s="159">
        <v>0</v>
      </c>
      <c r="P44" s="160">
        <v>0</v>
      </c>
      <c r="Q44" s="160">
        <v>0</v>
      </c>
      <c r="R44" s="159">
        <v>0</v>
      </c>
      <c r="S44" s="159">
        <v>0</v>
      </c>
      <c r="T44" s="160">
        <v>4</v>
      </c>
      <c r="U44" s="160">
        <v>9425</v>
      </c>
    </row>
    <row r="45" spans="1:21" ht="12.75" customHeight="1">
      <c r="A45" s="149" t="s">
        <v>46</v>
      </c>
      <c r="B45" s="159">
        <v>699</v>
      </c>
      <c r="C45" s="159">
        <v>3186662</v>
      </c>
      <c r="D45" s="160">
        <v>0</v>
      </c>
      <c r="E45" s="160">
        <v>0</v>
      </c>
      <c r="F45" s="159">
        <v>0</v>
      </c>
      <c r="G45" s="159">
        <v>0</v>
      </c>
      <c r="H45" s="160">
        <v>4</v>
      </c>
      <c r="I45" s="160">
        <v>12557</v>
      </c>
      <c r="J45" s="159">
        <v>9</v>
      </c>
      <c r="K45" s="159">
        <v>28855</v>
      </c>
      <c r="L45" s="160">
        <v>0</v>
      </c>
      <c r="M45" s="160">
        <v>0</v>
      </c>
      <c r="N45" s="159">
        <v>1</v>
      </c>
      <c r="O45" s="159">
        <v>5000</v>
      </c>
      <c r="P45" s="160">
        <v>1</v>
      </c>
      <c r="Q45" s="160">
        <v>8815</v>
      </c>
      <c r="R45" s="159">
        <v>0</v>
      </c>
      <c r="S45" s="159">
        <v>0</v>
      </c>
      <c r="T45" s="160">
        <v>25</v>
      </c>
      <c r="U45" s="160">
        <v>60450</v>
      </c>
    </row>
    <row r="46" spans="1:21" ht="12.75" customHeight="1">
      <c r="A46" s="149" t="s">
        <v>47</v>
      </c>
      <c r="B46" s="159">
        <v>458</v>
      </c>
      <c r="C46" s="159">
        <v>2069331</v>
      </c>
      <c r="D46" s="160">
        <v>0</v>
      </c>
      <c r="E46" s="160">
        <v>0</v>
      </c>
      <c r="F46" s="159">
        <v>0</v>
      </c>
      <c r="G46" s="159">
        <v>0</v>
      </c>
      <c r="H46" s="160">
        <v>1</v>
      </c>
      <c r="I46" s="160">
        <v>3943</v>
      </c>
      <c r="J46" s="159">
        <v>4</v>
      </c>
      <c r="K46" s="159">
        <v>14148</v>
      </c>
      <c r="L46" s="160">
        <v>0</v>
      </c>
      <c r="M46" s="160">
        <v>0</v>
      </c>
      <c r="N46" s="159">
        <v>0</v>
      </c>
      <c r="O46" s="159">
        <v>0</v>
      </c>
      <c r="P46" s="160">
        <v>0</v>
      </c>
      <c r="Q46" s="160">
        <v>0</v>
      </c>
      <c r="R46" s="159">
        <v>0</v>
      </c>
      <c r="S46" s="159">
        <v>0</v>
      </c>
      <c r="T46" s="160">
        <v>11</v>
      </c>
      <c r="U46" s="160">
        <v>27300</v>
      </c>
    </row>
    <row r="47" spans="1:21" ht="12.75" customHeight="1">
      <c r="A47" s="149" t="s">
        <v>48</v>
      </c>
      <c r="B47" s="159">
        <v>75</v>
      </c>
      <c r="C47" s="159">
        <v>285786</v>
      </c>
      <c r="D47" s="160">
        <v>0</v>
      </c>
      <c r="E47" s="160">
        <v>0</v>
      </c>
      <c r="F47" s="159">
        <v>0</v>
      </c>
      <c r="G47" s="159">
        <v>0</v>
      </c>
      <c r="H47" s="160">
        <v>0</v>
      </c>
      <c r="I47" s="160">
        <v>0</v>
      </c>
      <c r="J47" s="159">
        <v>3</v>
      </c>
      <c r="K47" s="159">
        <v>16090</v>
      </c>
      <c r="L47" s="160">
        <v>0</v>
      </c>
      <c r="M47" s="160">
        <v>0</v>
      </c>
      <c r="N47" s="159">
        <v>0</v>
      </c>
      <c r="O47" s="159">
        <v>0</v>
      </c>
      <c r="P47" s="160">
        <v>0</v>
      </c>
      <c r="Q47" s="160">
        <v>0</v>
      </c>
      <c r="R47" s="159">
        <v>0</v>
      </c>
      <c r="S47" s="159">
        <v>0</v>
      </c>
      <c r="T47" s="160">
        <v>1</v>
      </c>
      <c r="U47" s="160">
        <v>975</v>
      </c>
    </row>
    <row r="48" spans="1:21" ht="12.75" customHeight="1">
      <c r="A48" s="149" t="s">
        <v>49</v>
      </c>
      <c r="B48" s="159">
        <v>485</v>
      </c>
      <c r="C48" s="159">
        <v>2091810</v>
      </c>
      <c r="D48" s="160">
        <v>0</v>
      </c>
      <c r="E48" s="160">
        <v>0</v>
      </c>
      <c r="F48" s="159">
        <v>0</v>
      </c>
      <c r="G48" s="159">
        <v>0</v>
      </c>
      <c r="H48" s="160">
        <v>1</v>
      </c>
      <c r="I48" s="160">
        <v>3943</v>
      </c>
      <c r="J48" s="159">
        <v>24</v>
      </c>
      <c r="K48" s="159">
        <v>120150</v>
      </c>
      <c r="L48" s="160">
        <v>0</v>
      </c>
      <c r="M48" s="160">
        <v>0</v>
      </c>
      <c r="N48" s="159">
        <v>0</v>
      </c>
      <c r="O48" s="159">
        <v>0</v>
      </c>
      <c r="P48" s="160">
        <v>0</v>
      </c>
      <c r="Q48" s="160">
        <v>0</v>
      </c>
      <c r="R48" s="159">
        <v>0</v>
      </c>
      <c r="S48" s="159">
        <v>0</v>
      </c>
      <c r="T48" s="160">
        <v>7</v>
      </c>
      <c r="U48" s="160">
        <v>16900</v>
      </c>
    </row>
    <row r="49" spans="1:40" ht="12.75" customHeight="1">
      <c r="A49" s="149" t="s">
        <v>50</v>
      </c>
      <c r="B49" s="159">
        <v>876</v>
      </c>
      <c r="C49" s="159">
        <v>3070821</v>
      </c>
      <c r="D49" s="160">
        <v>0</v>
      </c>
      <c r="E49" s="160">
        <v>0</v>
      </c>
      <c r="F49" s="159">
        <v>0</v>
      </c>
      <c r="G49" s="159">
        <v>0</v>
      </c>
      <c r="H49" s="160">
        <v>1</v>
      </c>
      <c r="I49" s="160">
        <v>7885</v>
      </c>
      <c r="J49" s="159">
        <v>40</v>
      </c>
      <c r="K49" s="159">
        <v>146201</v>
      </c>
      <c r="L49" s="160">
        <v>0</v>
      </c>
      <c r="M49" s="160">
        <v>0</v>
      </c>
      <c r="N49" s="159">
        <v>2</v>
      </c>
      <c r="O49" s="159">
        <v>8969</v>
      </c>
      <c r="P49" s="160">
        <v>2</v>
      </c>
      <c r="Q49" s="160">
        <v>10872</v>
      </c>
      <c r="R49" s="159">
        <v>0</v>
      </c>
      <c r="S49" s="159">
        <v>0</v>
      </c>
      <c r="T49" s="160">
        <v>4</v>
      </c>
      <c r="U49" s="160">
        <v>10400</v>
      </c>
    </row>
    <row r="50" spans="1:40" ht="12.75" customHeight="1">
      <c r="A50" s="149" t="s">
        <v>51</v>
      </c>
      <c r="B50" s="159">
        <v>458</v>
      </c>
      <c r="C50" s="159">
        <v>2332692</v>
      </c>
      <c r="D50" s="160">
        <v>0</v>
      </c>
      <c r="E50" s="160">
        <v>0</v>
      </c>
      <c r="F50" s="159">
        <v>0</v>
      </c>
      <c r="G50" s="159">
        <v>0</v>
      </c>
      <c r="H50" s="160">
        <v>2</v>
      </c>
      <c r="I50" s="160">
        <v>11828</v>
      </c>
      <c r="J50" s="159">
        <v>3</v>
      </c>
      <c r="K50" s="159">
        <v>19974</v>
      </c>
      <c r="L50" s="160">
        <v>0</v>
      </c>
      <c r="M50" s="160">
        <v>0</v>
      </c>
      <c r="N50" s="159">
        <v>0</v>
      </c>
      <c r="O50" s="159">
        <v>0</v>
      </c>
      <c r="P50" s="160">
        <v>0</v>
      </c>
      <c r="Q50" s="160">
        <v>0</v>
      </c>
      <c r="R50" s="159">
        <v>0</v>
      </c>
      <c r="S50" s="159">
        <v>0</v>
      </c>
      <c r="T50" s="160">
        <v>9</v>
      </c>
      <c r="U50" s="160">
        <v>23400</v>
      </c>
    </row>
    <row r="51" spans="1:40" ht="12.75" customHeight="1">
      <c r="A51" s="161" t="s">
        <v>52</v>
      </c>
      <c r="B51" s="162">
        <v>532</v>
      </c>
      <c r="C51" s="162">
        <v>1956273</v>
      </c>
      <c r="D51" s="163">
        <v>0</v>
      </c>
      <c r="E51" s="160">
        <v>0</v>
      </c>
      <c r="F51" s="159">
        <v>0</v>
      </c>
      <c r="G51" s="159">
        <v>0</v>
      </c>
      <c r="H51" s="163">
        <v>4</v>
      </c>
      <c r="I51" s="163">
        <v>19713</v>
      </c>
      <c r="J51" s="162">
        <v>8</v>
      </c>
      <c r="K51" s="162">
        <v>34957</v>
      </c>
      <c r="L51" s="160">
        <v>0</v>
      </c>
      <c r="M51" s="160">
        <v>0</v>
      </c>
      <c r="N51" s="162">
        <v>0</v>
      </c>
      <c r="O51" s="162">
        <v>0</v>
      </c>
      <c r="P51" s="163">
        <v>0</v>
      </c>
      <c r="Q51" s="163">
        <v>0</v>
      </c>
      <c r="R51" s="159">
        <v>0</v>
      </c>
      <c r="S51" s="159">
        <v>0</v>
      </c>
      <c r="T51" s="163">
        <v>8</v>
      </c>
      <c r="U51" s="163">
        <v>21199</v>
      </c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</row>
    <row r="52" spans="1:40" ht="12.75" customHeight="1">
      <c r="A52" s="149"/>
      <c r="B52" s="159"/>
      <c r="C52" s="159"/>
      <c r="D52" s="160"/>
      <c r="E52" s="160"/>
      <c r="F52" s="159"/>
      <c r="G52" s="159"/>
      <c r="H52" s="160"/>
      <c r="I52" s="160"/>
      <c r="J52" s="159"/>
      <c r="K52" s="159"/>
      <c r="L52" s="160"/>
      <c r="M52" s="160"/>
      <c r="N52" s="159"/>
      <c r="O52" s="159"/>
      <c r="P52" s="160"/>
      <c r="Q52" s="160"/>
      <c r="R52" s="159"/>
      <c r="S52" s="159"/>
      <c r="T52" s="160"/>
      <c r="U52" s="160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</row>
    <row r="53" spans="1:40" ht="12.75" customHeight="1">
      <c r="A53" s="149"/>
      <c r="B53" s="162"/>
      <c r="C53" s="162"/>
      <c r="D53" s="163"/>
      <c r="E53" s="163"/>
      <c r="F53" s="162"/>
      <c r="G53" s="162"/>
      <c r="H53" s="163"/>
      <c r="I53" s="163"/>
      <c r="J53" s="162"/>
      <c r="K53" s="162"/>
      <c r="L53" s="163"/>
      <c r="M53" s="163"/>
      <c r="N53" s="173"/>
      <c r="O53" s="173"/>
      <c r="P53" s="174"/>
      <c r="Q53" s="175"/>
      <c r="R53" s="148"/>
      <c r="S53" s="148"/>
      <c r="T53" s="149"/>
      <c r="U53" s="149"/>
    </row>
    <row r="54" spans="1:40" ht="12.75" customHeight="1">
      <c r="A54" s="157" t="s">
        <v>54</v>
      </c>
      <c r="B54" s="162"/>
      <c r="C54" s="162"/>
      <c r="D54" s="163"/>
      <c r="E54" s="163"/>
      <c r="F54" s="162"/>
      <c r="G54" s="162"/>
      <c r="H54" s="163"/>
      <c r="I54" s="163"/>
      <c r="J54" s="162"/>
      <c r="K54" s="162"/>
      <c r="L54" s="163"/>
      <c r="M54" s="163"/>
      <c r="N54" s="173"/>
      <c r="O54" s="173"/>
      <c r="P54" s="174"/>
      <c r="Q54" s="175"/>
      <c r="R54" s="148"/>
      <c r="S54" s="148"/>
      <c r="T54" s="149"/>
      <c r="U54" s="149"/>
    </row>
    <row r="55" spans="1:40" ht="12.75" customHeight="1">
      <c r="A55" s="149" t="s">
        <v>104</v>
      </c>
      <c r="B55" s="159">
        <v>170</v>
      </c>
      <c r="C55" s="159">
        <v>206711</v>
      </c>
      <c r="D55" s="160">
        <v>0</v>
      </c>
      <c r="E55" s="160">
        <v>0</v>
      </c>
      <c r="F55" s="159">
        <v>0</v>
      </c>
      <c r="G55" s="159">
        <v>0</v>
      </c>
      <c r="H55" s="160">
        <v>0</v>
      </c>
      <c r="I55" s="160">
        <v>0</v>
      </c>
      <c r="J55" s="159">
        <v>3</v>
      </c>
      <c r="K55" s="159">
        <v>10527</v>
      </c>
      <c r="L55" s="160">
        <v>0</v>
      </c>
      <c r="M55" s="160">
        <v>0</v>
      </c>
      <c r="N55" s="159">
        <v>0</v>
      </c>
      <c r="O55" s="159">
        <v>0</v>
      </c>
      <c r="P55" s="160">
        <v>1</v>
      </c>
      <c r="Q55" s="160">
        <v>8815</v>
      </c>
      <c r="R55" s="159">
        <v>0</v>
      </c>
      <c r="S55" s="159">
        <v>0</v>
      </c>
      <c r="T55" s="160">
        <v>1</v>
      </c>
      <c r="U55" s="160">
        <v>650</v>
      </c>
    </row>
    <row r="56" spans="1:40" ht="12.75" customHeight="1">
      <c r="A56" s="149" t="s">
        <v>105</v>
      </c>
      <c r="B56" s="159">
        <v>266</v>
      </c>
      <c r="C56" s="159">
        <v>342152</v>
      </c>
      <c r="D56" s="160">
        <v>0</v>
      </c>
      <c r="E56" s="160">
        <v>0</v>
      </c>
      <c r="F56" s="159">
        <v>0</v>
      </c>
      <c r="G56" s="159">
        <v>0</v>
      </c>
      <c r="H56" s="160">
        <v>0</v>
      </c>
      <c r="I56" s="160">
        <v>0</v>
      </c>
      <c r="J56" s="159">
        <v>5</v>
      </c>
      <c r="K56" s="159">
        <v>24538</v>
      </c>
      <c r="L56" s="160">
        <v>0</v>
      </c>
      <c r="M56" s="160">
        <v>0</v>
      </c>
      <c r="N56" s="159">
        <v>2</v>
      </c>
      <c r="O56" s="159">
        <v>1432</v>
      </c>
      <c r="P56" s="160">
        <v>3</v>
      </c>
      <c r="Q56" s="160">
        <v>11836</v>
      </c>
      <c r="R56" s="159">
        <v>0</v>
      </c>
      <c r="S56" s="159">
        <v>0</v>
      </c>
      <c r="T56" s="160">
        <v>3</v>
      </c>
      <c r="U56" s="160">
        <v>3534</v>
      </c>
    </row>
    <row r="57" spans="1:40" ht="12.75" customHeight="1">
      <c r="A57" s="149" t="s">
        <v>106</v>
      </c>
      <c r="B57" s="159">
        <v>417</v>
      </c>
      <c r="C57" s="159">
        <v>499260</v>
      </c>
      <c r="D57" s="160">
        <v>0</v>
      </c>
      <c r="E57" s="160">
        <v>0</v>
      </c>
      <c r="F57" s="159">
        <v>0</v>
      </c>
      <c r="G57" s="159">
        <v>0</v>
      </c>
      <c r="H57" s="160">
        <v>0</v>
      </c>
      <c r="I57" s="160">
        <v>0</v>
      </c>
      <c r="J57" s="159">
        <v>32</v>
      </c>
      <c r="K57" s="159">
        <v>104973</v>
      </c>
      <c r="L57" s="160">
        <v>0</v>
      </c>
      <c r="M57" s="160">
        <v>0</v>
      </c>
      <c r="N57" s="159">
        <v>0</v>
      </c>
      <c r="O57" s="159">
        <v>0</v>
      </c>
      <c r="P57" s="160">
        <v>1</v>
      </c>
      <c r="Q57" s="160">
        <v>2204</v>
      </c>
      <c r="R57" s="159">
        <v>0</v>
      </c>
      <c r="S57" s="159">
        <v>0</v>
      </c>
      <c r="T57" s="160">
        <v>2</v>
      </c>
      <c r="U57" s="160">
        <v>3576</v>
      </c>
    </row>
    <row r="58" spans="1:40" ht="12.75" customHeight="1">
      <c r="A58" s="149" t="s">
        <v>107</v>
      </c>
      <c r="B58" s="159">
        <v>95</v>
      </c>
      <c r="C58" s="159">
        <v>106318</v>
      </c>
      <c r="D58" s="160">
        <v>0</v>
      </c>
      <c r="E58" s="160">
        <v>0</v>
      </c>
      <c r="F58" s="159">
        <v>0</v>
      </c>
      <c r="G58" s="159">
        <v>0</v>
      </c>
      <c r="H58" s="160">
        <v>0</v>
      </c>
      <c r="I58" s="160">
        <v>0</v>
      </c>
      <c r="J58" s="159">
        <v>2</v>
      </c>
      <c r="K58" s="159">
        <v>6554</v>
      </c>
      <c r="L58" s="160">
        <v>0</v>
      </c>
      <c r="M58" s="160">
        <v>0</v>
      </c>
      <c r="N58" s="159">
        <v>1</v>
      </c>
      <c r="O58" s="159">
        <v>3334</v>
      </c>
      <c r="P58" s="160">
        <v>0</v>
      </c>
      <c r="Q58" s="160">
        <v>0</v>
      </c>
      <c r="R58" s="159">
        <v>0</v>
      </c>
      <c r="S58" s="159">
        <v>0</v>
      </c>
      <c r="T58" s="160">
        <v>0</v>
      </c>
      <c r="U58" s="160">
        <v>0</v>
      </c>
    </row>
    <row r="59" spans="1:40" ht="12.75" customHeight="1">
      <c r="A59" s="176" t="s">
        <v>108</v>
      </c>
      <c r="B59" s="159">
        <v>165</v>
      </c>
      <c r="C59" s="159">
        <v>199077</v>
      </c>
      <c r="D59" s="160">
        <v>0</v>
      </c>
      <c r="E59" s="160">
        <v>0</v>
      </c>
      <c r="F59" s="159">
        <v>0</v>
      </c>
      <c r="G59" s="159">
        <v>0</v>
      </c>
      <c r="H59" s="160">
        <v>0</v>
      </c>
      <c r="I59" s="160">
        <v>0</v>
      </c>
      <c r="J59" s="159">
        <v>2</v>
      </c>
      <c r="K59" s="159">
        <v>2308</v>
      </c>
      <c r="L59" s="160">
        <v>0</v>
      </c>
      <c r="M59" s="160">
        <v>0</v>
      </c>
      <c r="N59" s="159">
        <v>0</v>
      </c>
      <c r="O59" s="159">
        <v>0</v>
      </c>
      <c r="P59" s="160">
        <v>0</v>
      </c>
      <c r="Q59" s="160">
        <v>0</v>
      </c>
      <c r="R59" s="159">
        <v>0</v>
      </c>
      <c r="S59" s="159">
        <v>0</v>
      </c>
      <c r="T59" s="160">
        <v>1</v>
      </c>
      <c r="U59" s="160">
        <v>1300</v>
      </c>
    </row>
    <row r="60" spans="1:40" ht="12.75" customHeight="1">
      <c r="A60" s="161" t="s">
        <v>143</v>
      </c>
      <c r="B60" s="162">
        <v>137</v>
      </c>
      <c r="C60" s="162">
        <v>237150</v>
      </c>
      <c r="D60" s="163">
        <v>0</v>
      </c>
      <c r="E60" s="163">
        <v>0</v>
      </c>
      <c r="F60" s="159">
        <v>0</v>
      </c>
      <c r="G60" s="159">
        <v>0</v>
      </c>
      <c r="H60" s="163">
        <v>1</v>
      </c>
      <c r="I60" s="163">
        <v>3943</v>
      </c>
      <c r="J60" s="162">
        <v>16</v>
      </c>
      <c r="K60" s="162">
        <v>42921</v>
      </c>
      <c r="L60" s="160">
        <v>0</v>
      </c>
      <c r="M60" s="160">
        <v>0</v>
      </c>
      <c r="N60" s="162">
        <v>1</v>
      </c>
      <c r="O60" s="162">
        <v>2500</v>
      </c>
      <c r="P60" s="163">
        <v>1</v>
      </c>
      <c r="Q60" s="163">
        <v>4408</v>
      </c>
      <c r="R60" s="159">
        <v>0</v>
      </c>
      <c r="S60" s="159">
        <v>0</v>
      </c>
      <c r="T60" s="163">
        <v>3</v>
      </c>
      <c r="U60" s="163">
        <v>5200</v>
      </c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</row>
    <row r="61" spans="1:40" ht="12.75" customHeight="1">
      <c r="A61" s="149"/>
      <c r="B61" s="159"/>
      <c r="C61" s="159"/>
      <c r="D61" s="160"/>
      <c r="E61" s="160"/>
      <c r="F61" s="159"/>
      <c r="G61" s="159"/>
      <c r="H61" s="160"/>
      <c r="I61" s="160"/>
      <c r="J61" s="159"/>
      <c r="K61" s="159"/>
      <c r="L61" s="160"/>
      <c r="M61" s="160"/>
      <c r="N61" s="159"/>
      <c r="O61" s="159"/>
      <c r="P61" s="160"/>
      <c r="Q61" s="160"/>
      <c r="R61" s="159"/>
      <c r="S61" s="159"/>
      <c r="T61" s="160"/>
      <c r="U61" s="160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</row>
    <row r="62" spans="1:40" ht="12.75" customHeight="1">
      <c r="A62" s="149"/>
      <c r="B62" s="162"/>
      <c r="C62" s="162"/>
      <c r="D62" s="163"/>
      <c r="E62" s="163"/>
      <c r="F62" s="162"/>
      <c r="G62" s="162"/>
      <c r="H62" s="163"/>
      <c r="I62" s="163"/>
      <c r="J62" s="162"/>
      <c r="K62" s="162"/>
      <c r="L62" s="163"/>
      <c r="M62" s="163"/>
      <c r="N62" s="148"/>
      <c r="O62" s="148"/>
      <c r="P62" s="165"/>
      <c r="Q62" s="166"/>
      <c r="R62" s="148"/>
      <c r="S62" s="148"/>
      <c r="T62" s="149"/>
      <c r="U62" s="149"/>
    </row>
    <row r="63" spans="1:40" ht="12.75" customHeight="1">
      <c r="A63" s="167" t="s">
        <v>144</v>
      </c>
      <c r="B63" s="177">
        <f t="shared" ref="B63:E63" si="3">SUM(B21:B62)</f>
        <v>12495</v>
      </c>
      <c r="C63" s="177">
        <f t="shared" si="3"/>
        <v>50707667</v>
      </c>
      <c r="D63" s="169">
        <f t="shared" si="3"/>
        <v>0</v>
      </c>
      <c r="E63" s="169">
        <f t="shared" si="3"/>
        <v>0</v>
      </c>
      <c r="F63" s="177">
        <v>0</v>
      </c>
      <c r="G63" s="177">
        <v>0</v>
      </c>
      <c r="H63" s="178">
        <f t="shared" ref="H63:K63" si="4">SUM(H21:H62)</f>
        <v>57</v>
      </c>
      <c r="I63" s="178">
        <f t="shared" si="4"/>
        <v>343492</v>
      </c>
      <c r="J63" s="168">
        <f t="shared" si="4"/>
        <v>242</v>
      </c>
      <c r="K63" s="168">
        <f t="shared" si="4"/>
        <v>1033823</v>
      </c>
      <c r="L63" s="178">
        <v>1</v>
      </c>
      <c r="M63" s="178">
        <v>2000</v>
      </c>
      <c r="N63" s="168">
        <f t="shared" ref="N63:Q63" si="5">SUM(N21:N62)</f>
        <v>13</v>
      </c>
      <c r="O63" s="168">
        <f t="shared" si="5"/>
        <v>44227</v>
      </c>
      <c r="P63" s="178">
        <f t="shared" si="5"/>
        <v>17</v>
      </c>
      <c r="Q63" s="178">
        <f t="shared" si="5"/>
        <v>97956</v>
      </c>
      <c r="R63" s="168">
        <v>0</v>
      </c>
      <c r="S63" s="168">
        <v>0</v>
      </c>
      <c r="T63" s="178">
        <f t="shared" ref="T63:U63" si="6">SUM(T21:T62)</f>
        <v>241</v>
      </c>
      <c r="U63" s="178">
        <f t="shared" si="6"/>
        <v>592355</v>
      </c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</row>
    <row r="64" spans="1:40" ht="12.75" customHeight="1">
      <c r="A64" s="176"/>
      <c r="B64" s="179"/>
      <c r="C64" s="158"/>
      <c r="D64" s="165"/>
      <c r="E64" s="165"/>
      <c r="F64" s="171"/>
      <c r="G64" s="171" t="s">
        <v>58</v>
      </c>
      <c r="H64" s="172"/>
      <c r="I64" s="172" t="s">
        <v>58</v>
      </c>
      <c r="J64" s="158"/>
      <c r="K64" s="159"/>
      <c r="L64" s="165"/>
      <c r="M64" s="165"/>
      <c r="N64" s="148"/>
      <c r="O64" s="148"/>
      <c r="P64" s="165"/>
      <c r="Q64" s="166"/>
      <c r="R64" s="148"/>
      <c r="S64" s="148"/>
      <c r="T64" s="149"/>
      <c r="U64" s="149"/>
    </row>
    <row r="65" spans="1:21" ht="12.75" customHeight="1">
      <c r="A65" s="157" t="s">
        <v>59</v>
      </c>
      <c r="B65" s="180"/>
      <c r="C65" s="180"/>
      <c r="D65" s="181"/>
      <c r="E65" s="181"/>
      <c r="F65" s="180"/>
      <c r="G65" s="180"/>
      <c r="H65" s="182"/>
      <c r="I65" s="182"/>
      <c r="J65" s="183"/>
      <c r="K65" s="184"/>
      <c r="L65" s="181"/>
      <c r="M65" s="181"/>
      <c r="N65" s="148"/>
      <c r="O65" s="148"/>
      <c r="P65" s="165"/>
      <c r="Q65" s="166"/>
      <c r="R65" s="148"/>
      <c r="S65" s="148"/>
      <c r="T65" s="149"/>
      <c r="U65" s="149"/>
    </row>
    <row r="66" spans="1:21" ht="22.5" customHeight="1">
      <c r="A66" s="185" t="s">
        <v>60</v>
      </c>
      <c r="B66" s="159">
        <v>0</v>
      </c>
      <c r="C66" s="159">
        <v>0</v>
      </c>
      <c r="D66" s="160">
        <v>649</v>
      </c>
      <c r="E66" s="160">
        <v>516140</v>
      </c>
      <c r="F66" s="159">
        <v>923</v>
      </c>
      <c r="G66" s="159">
        <v>1005937</v>
      </c>
      <c r="H66" s="160">
        <v>32</v>
      </c>
      <c r="I66" s="160">
        <v>113846</v>
      </c>
      <c r="J66" s="159">
        <v>129</v>
      </c>
      <c r="K66" s="159">
        <v>287144</v>
      </c>
      <c r="L66" s="160">
        <v>0</v>
      </c>
      <c r="M66" s="160">
        <v>0</v>
      </c>
      <c r="N66" s="159">
        <v>33</v>
      </c>
      <c r="O66" s="159">
        <v>106875</v>
      </c>
      <c r="P66" s="160">
        <v>37</v>
      </c>
      <c r="Q66" s="160">
        <v>54254</v>
      </c>
      <c r="R66" s="159">
        <v>0</v>
      </c>
      <c r="S66" s="159">
        <v>0</v>
      </c>
      <c r="T66" s="160">
        <v>302</v>
      </c>
      <c r="U66" s="160">
        <v>562476</v>
      </c>
    </row>
    <row r="67" spans="1:21" ht="15" customHeight="1">
      <c r="A67" s="185" t="s">
        <v>61</v>
      </c>
      <c r="B67" s="159">
        <v>0</v>
      </c>
      <c r="C67" s="159">
        <v>0</v>
      </c>
      <c r="D67" s="160">
        <v>10</v>
      </c>
      <c r="E67" s="160">
        <v>9277</v>
      </c>
      <c r="F67" s="159">
        <v>47</v>
      </c>
      <c r="G67" s="159">
        <v>36259</v>
      </c>
      <c r="H67" s="160">
        <v>1</v>
      </c>
      <c r="I67" s="160">
        <v>1479</v>
      </c>
      <c r="J67" s="159">
        <v>0</v>
      </c>
      <c r="K67" s="159">
        <v>0</v>
      </c>
      <c r="L67" s="160">
        <v>0</v>
      </c>
      <c r="M67" s="160">
        <v>0</v>
      </c>
      <c r="N67" s="159">
        <v>0</v>
      </c>
      <c r="O67" s="159">
        <v>0</v>
      </c>
      <c r="P67" s="160">
        <v>0</v>
      </c>
      <c r="Q67" s="160">
        <v>0</v>
      </c>
      <c r="R67" s="159">
        <v>0</v>
      </c>
      <c r="S67" s="159">
        <v>0</v>
      </c>
      <c r="T67" s="160">
        <v>30</v>
      </c>
      <c r="U67" s="160">
        <v>59150</v>
      </c>
    </row>
    <row r="68" spans="1:21" ht="22.5" customHeight="1">
      <c r="A68" s="185" t="s">
        <v>62</v>
      </c>
      <c r="B68" s="159">
        <v>0</v>
      </c>
      <c r="C68" s="159">
        <v>0</v>
      </c>
      <c r="D68" s="160">
        <v>36</v>
      </c>
      <c r="E68" s="160">
        <v>26721</v>
      </c>
      <c r="F68" s="159">
        <v>45</v>
      </c>
      <c r="G68" s="159">
        <v>28814</v>
      </c>
      <c r="H68" s="160">
        <v>3</v>
      </c>
      <c r="I68" s="160">
        <v>8719</v>
      </c>
      <c r="J68" s="159">
        <v>4</v>
      </c>
      <c r="K68" s="159">
        <v>6432</v>
      </c>
      <c r="L68" s="160">
        <v>0</v>
      </c>
      <c r="M68" s="160">
        <v>0</v>
      </c>
      <c r="N68" s="159">
        <v>2</v>
      </c>
      <c r="O68" s="159">
        <v>6875</v>
      </c>
      <c r="P68" s="160">
        <v>2</v>
      </c>
      <c r="Q68" s="160">
        <v>3358</v>
      </c>
      <c r="R68" s="159">
        <v>0</v>
      </c>
      <c r="S68" s="159">
        <v>0</v>
      </c>
      <c r="T68" s="160">
        <v>14</v>
      </c>
      <c r="U68" s="160">
        <v>28275</v>
      </c>
    </row>
    <row r="69" spans="1:21" ht="15" customHeight="1">
      <c r="A69" s="185" t="s">
        <v>63</v>
      </c>
      <c r="B69" s="159">
        <v>0</v>
      </c>
      <c r="C69" s="159">
        <v>0</v>
      </c>
      <c r="D69" s="160">
        <v>83</v>
      </c>
      <c r="E69" s="160">
        <v>64525</v>
      </c>
      <c r="F69" s="159">
        <v>278</v>
      </c>
      <c r="G69" s="159">
        <v>223921</v>
      </c>
      <c r="H69" s="160">
        <v>2</v>
      </c>
      <c r="I69" s="160">
        <v>9364</v>
      </c>
      <c r="J69" s="159">
        <v>10</v>
      </c>
      <c r="K69" s="159">
        <v>22778</v>
      </c>
      <c r="L69" s="160">
        <v>0</v>
      </c>
      <c r="M69" s="160">
        <v>0</v>
      </c>
      <c r="N69" s="159">
        <v>2</v>
      </c>
      <c r="O69" s="159">
        <v>6875</v>
      </c>
      <c r="P69" s="160">
        <v>2</v>
      </c>
      <c r="Q69" s="160">
        <v>3358</v>
      </c>
      <c r="R69" s="159">
        <v>0</v>
      </c>
      <c r="S69" s="159">
        <v>0</v>
      </c>
      <c r="T69" s="160">
        <v>70</v>
      </c>
      <c r="U69" s="160">
        <v>141968</v>
      </c>
    </row>
    <row r="70" spans="1:21" ht="15" customHeight="1">
      <c r="A70" s="185" t="s">
        <v>64</v>
      </c>
      <c r="B70" s="159">
        <v>0</v>
      </c>
      <c r="C70" s="159">
        <v>0</v>
      </c>
      <c r="D70" s="160">
        <v>226</v>
      </c>
      <c r="E70" s="160">
        <v>211187</v>
      </c>
      <c r="F70" s="159">
        <v>312</v>
      </c>
      <c r="G70" s="159">
        <v>345777</v>
      </c>
      <c r="H70" s="160">
        <v>35</v>
      </c>
      <c r="I70" s="160">
        <v>136030</v>
      </c>
      <c r="J70" s="159">
        <v>30</v>
      </c>
      <c r="K70" s="159">
        <v>91960</v>
      </c>
      <c r="L70" s="160">
        <v>0</v>
      </c>
      <c r="M70" s="160">
        <v>0</v>
      </c>
      <c r="N70" s="159">
        <v>14</v>
      </c>
      <c r="O70" s="159">
        <v>33488</v>
      </c>
      <c r="P70" s="160">
        <v>15</v>
      </c>
      <c r="Q70" s="160">
        <v>18316</v>
      </c>
      <c r="R70" s="159">
        <v>0</v>
      </c>
      <c r="S70" s="159">
        <v>0</v>
      </c>
      <c r="T70" s="160">
        <v>59</v>
      </c>
      <c r="U70" s="160">
        <v>110825</v>
      </c>
    </row>
    <row r="71" spans="1:21" ht="15" customHeight="1">
      <c r="A71" s="185" t="s">
        <v>65</v>
      </c>
      <c r="B71" s="159">
        <v>0</v>
      </c>
      <c r="C71" s="159">
        <v>0</v>
      </c>
      <c r="D71" s="160">
        <v>221</v>
      </c>
      <c r="E71" s="160">
        <v>191383</v>
      </c>
      <c r="F71" s="159">
        <v>548</v>
      </c>
      <c r="G71" s="159">
        <v>727891</v>
      </c>
      <c r="H71" s="160">
        <v>17</v>
      </c>
      <c r="I71" s="160">
        <v>66046</v>
      </c>
      <c r="J71" s="159">
        <v>20</v>
      </c>
      <c r="K71" s="159">
        <v>69017</v>
      </c>
      <c r="L71" s="160">
        <v>0</v>
      </c>
      <c r="M71" s="160">
        <v>0</v>
      </c>
      <c r="N71" s="159">
        <v>4</v>
      </c>
      <c r="O71" s="159">
        <v>13333</v>
      </c>
      <c r="P71" s="160">
        <v>4</v>
      </c>
      <c r="Q71" s="160">
        <v>6512</v>
      </c>
      <c r="R71" s="159">
        <v>0</v>
      </c>
      <c r="S71" s="159">
        <v>0</v>
      </c>
      <c r="T71" s="160">
        <v>80</v>
      </c>
      <c r="U71" s="160">
        <v>183630</v>
      </c>
    </row>
    <row r="72" spans="1:21" ht="15" customHeight="1">
      <c r="A72" s="185" t="s">
        <v>66</v>
      </c>
      <c r="B72" s="159">
        <v>0</v>
      </c>
      <c r="C72" s="159">
        <v>0</v>
      </c>
      <c r="D72" s="160">
        <v>161</v>
      </c>
      <c r="E72" s="160">
        <v>150296</v>
      </c>
      <c r="F72" s="159">
        <v>373</v>
      </c>
      <c r="G72" s="159">
        <v>340118</v>
      </c>
      <c r="H72" s="160">
        <v>24</v>
      </c>
      <c r="I72" s="160">
        <v>74767</v>
      </c>
      <c r="J72" s="159">
        <v>33</v>
      </c>
      <c r="K72" s="159">
        <v>106060</v>
      </c>
      <c r="L72" s="160">
        <v>0</v>
      </c>
      <c r="M72" s="160">
        <v>0</v>
      </c>
      <c r="N72" s="159">
        <v>14</v>
      </c>
      <c r="O72" s="159">
        <v>43131</v>
      </c>
      <c r="P72" s="160">
        <v>15</v>
      </c>
      <c r="Q72" s="160">
        <v>22530</v>
      </c>
      <c r="R72" s="159">
        <v>0</v>
      </c>
      <c r="S72" s="159">
        <v>0</v>
      </c>
      <c r="T72" s="160">
        <v>75</v>
      </c>
      <c r="U72" s="160">
        <v>174089</v>
      </c>
    </row>
    <row r="73" spans="1:21" ht="22.5" customHeight="1">
      <c r="A73" s="185" t="s">
        <v>67</v>
      </c>
      <c r="B73" s="159">
        <v>0</v>
      </c>
      <c r="C73" s="159">
        <v>0</v>
      </c>
      <c r="D73" s="160">
        <v>87</v>
      </c>
      <c r="E73" s="160">
        <v>86102</v>
      </c>
      <c r="F73" s="159">
        <v>128</v>
      </c>
      <c r="G73" s="159">
        <v>145605</v>
      </c>
      <c r="H73" s="160">
        <v>8</v>
      </c>
      <c r="I73" s="160">
        <v>27601</v>
      </c>
      <c r="J73" s="159">
        <v>9</v>
      </c>
      <c r="K73" s="159">
        <v>39550</v>
      </c>
      <c r="L73" s="160">
        <v>0</v>
      </c>
      <c r="M73" s="160">
        <v>0</v>
      </c>
      <c r="N73" s="159">
        <v>4</v>
      </c>
      <c r="O73" s="159">
        <v>15716</v>
      </c>
      <c r="P73" s="160">
        <v>4</v>
      </c>
      <c r="Q73" s="160">
        <v>7161</v>
      </c>
      <c r="R73" s="159">
        <v>0</v>
      </c>
      <c r="S73" s="159">
        <v>0</v>
      </c>
      <c r="T73" s="160">
        <v>4</v>
      </c>
      <c r="U73" s="160">
        <v>10400</v>
      </c>
    </row>
    <row r="74" spans="1:21" ht="15" customHeight="1">
      <c r="A74" s="185" t="s">
        <v>68</v>
      </c>
      <c r="B74" s="159">
        <v>0</v>
      </c>
      <c r="C74" s="159">
        <v>0</v>
      </c>
      <c r="D74" s="160">
        <v>25</v>
      </c>
      <c r="E74" s="160">
        <v>24838</v>
      </c>
      <c r="F74" s="159">
        <v>32</v>
      </c>
      <c r="G74" s="159">
        <v>33455</v>
      </c>
      <c r="H74" s="160">
        <v>10</v>
      </c>
      <c r="I74" s="160">
        <v>37575</v>
      </c>
      <c r="J74" s="159">
        <v>6</v>
      </c>
      <c r="K74" s="159">
        <v>16748</v>
      </c>
      <c r="L74" s="160">
        <v>0</v>
      </c>
      <c r="M74" s="160">
        <v>0</v>
      </c>
      <c r="N74" s="159">
        <v>1</v>
      </c>
      <c r="O74" s="159">
        <v>2500</v>
      </c>
      <c r="P74" s="160">
        <v>1</v>
      </c>
      <c r="Q74" s="160">
        <v>1221</v>
      </c>
      <c r="R74" s="159">
        <v>0</v>
      </c>
      <c r="S74" s="159">
        <v>0</v>
      </c>
      <c r="T74" s="160">
        <v>14</v>
      </c>
      <c r="U74" s="160">
        <v>31200</v>
      </c>
    </row>
    <row r="75" spans="1:21" ht="22.5" customHeight="1">
      <c r="A75" s="185" t="s">
        <v>69</v>
      </c>
      <c r="B75" s="159">
        <v>0</v>
      </c>
      <c r="C75" s="159">
        <v>0</v>
      </c>
      <c r="D75" s="160">
        <v>56</v>
      </c>
      <c r="E75" s="160">
        <v>51100</v>
      </c>
      <c r="F75" s="159">
        <v>100</v>
      </c>
      <c r="G75" s="159">
        <v>118369</v>
      </c>
      <c r="H75" s="160">
        <v>6</v>
      </c>
      <c r="I75" s="160">
        <v>23658</v>
      </c>
      <c r="J75" s="159">
        <v>4</v>
      </c>
      <c r="K75" s="159">
        <v>13904</v>
      </c>
      <c r="L75" s="160">
        <v>0</v>
      </c>
      <c r="M75" s="160">
        <v>0</v>
      </c>
      <c r="N75" s="159">
        <v>2</v>
      </c>
      <c r="O75" s="159">
        <v>6875</v>
      </c>
      <c r="P75" s="160">
        <v>2</v>
      </c>
      <c r="Q75" s="160">
        <v>3358</v>
      </c>
      <c r="R75" s="159">
        <v>0</v>
      </c>
      <c r="S75" s="159">
        <v>0</v>
      </c>
      <c r="T75" s="160">
        <v>95</v>
      </c>
      <c r="U75" s="160">
        <v>216450</v>
      </c>
    </row>
    <row r="76" spans="1:21" ht="22.5" customHeight="1">
      <c r="A76" s="185" t="s">
        <v>70</v>
      </c>
      <c r="B76" s="159">
        <v>0</v>
      </c>
      <c r="C76" s="159">
        <v>0</v>
      </c>
      <c r="D76" s="160">
        <v>105</v>
      </c>
      <c r="E76" s="160">
        <v>89221</v>
      </c>
      <c r="F76" s="159">
        <v>304</v>
      </c>
      <c r="G76" s="159">
        <v>286836</v>
      </c>
      <c r="H76" s="160">
        <v>14</v>
      </c>
      <c r="I76" s="160">
        <v>60993</v>
      </c>
      <c r="J76" s="159">
        <v>18</v>
      </c>
      <c r="K76" s="159">
        <v>52299</v>
      </c>
      <c r="L76" s="160">
        <v>0</v>
      </c>
      <c r="M76" s="160">
        <v>0</v>
      </c>
      <c r="N76" s="159">
        <v>10</v>
      </c>
      <c r="O76" s="159">
        <v>28048</v>
      </c>
      <c r="P76" s="160">
        <v>11</v>
      </c>
      <c r="Q76" s="160">
        <v>16125</v>
      </c>
      <c r="R76" s="159">
        <v>0</v>
      </c>
      <c r="S76" s="159">
        <v>0</v>
      </c>
      <c r="T76" s="160">
        <v>70</v>
      </c>
      <c r="U76" s="160">
        <v>139281</v>
      </c>
    </row>
    <row r="77" spans="1:21" ht="15" customHeight="1">
      <c r="A77" s="185" t="s">
        <v>71</v>
      </c>
      <c r="B77" s="159">
        <v>0</v>
      </c>
      <c r="C77" s="159">
        <v>0</v>
      </c>
      <c r="D77" s="160">
        <v>462</v>
      </c>
      <c r="E77" s="160">
        <v>390283</v>
      </c>
      <c r="F77" s="159">
        <v>806</v>
      </c>
      <c r="G77" s="159">
        <v>797164</v>
      </c>
      <c r="H77" s="160">
        <v>25</v>
      </c>
      <c r="I77" s="160">
        <v>94750</v>
      </c>
      <c r="J77" s="159">
        <v>70</v>
      </c>
      <c r="K77" s="159">
        <v>186331</v>
      </c>
      <c r="L77" s="160">
        <v>0</v>
      </c>
      <c r="M77" s="160">
        <v>0</v>
      </c>
      <c r="N77" s="159">
        <v>28</v>
      </c>
      <c r="O77" s="159">
        <v>96210</v>
      </c>
      <c r="P77" s="160">
        <v>27</v>
      </c>
      <c r="Q77" s="160">
        <v>36453</v>
      </c>
      <c r="R77" s="159">
        <v>0</v>
      </c>
      <c r="S77" s="159">
        <v>0</v>
      </c>
      <c r="T77" s="160">
        <v>106</v>
      </c>
      <c r="U77" s="160">
        <v>230000</v>
      </c>
    </row>
    <row r="78" spans="1:21" ht="22.5" customHeight="1">
      <c r="A78" s="185" t="s">
        <v>72</v>
      </c>
      <c r="B78" s="159">
        <v>0</v>
      </c>
      <c r="C78" s="159">
        <v>0</v>
      </c>
      <c r="D78" s="160">
        <v>71</v>
      </c>
      <c r="E78" s="160">
        <v>58725</v>
      </c>
      <c r="F78" s="159">
        <v>142</v>
      </c>
      <c r="G78" s="159">
        <v>133795</v>
      </c>
      <c r="H78" s="160">
        <v>5</v>
      </c>
      <c r="I78" s="160">
        <v>16701</v>
      </c>
      <c r="J78" s="159">
        <v>9</v>
      </c>
      <c r="K78" s="159">
        <v>17657</v>
      </c>
      <c r="L78" s="160">
        <v>0</v>
      </c>
      <c r="M78" s="160">
        <v>0</v>
      </c>
      <c r="N78" s="159">
        <v>6</v>
      </c>
      <c r="O78" s="159">
        <v>23750</v>
      </c>
      <c r="P78" s="160">
        <v>6</v>
      </c>
      <c r="Q78" s="160">
        <v>11600</v>
      </c>
      <c r="R78" s="159">
        <v>0</v>
      </c>
      <c r="S78" s="159">
        <v>0</v>
      </c>
      <c r="T78" s="160">
        <v>4</v>
      </c>
      <c r="U78" s="160">
        <v>11050</v>
      </c>
    </row>
    <row r="79" spans="1:21" ht="15" customHeight="1">
      <c r="A79" s="185" t="s">
        <v>73</v>
      </c>
      <c r="B79" s="159">
        <v>0</v>
      </c>
      <c r="C79" s="159">
        <v>0</v>
      </c>
      <c r="D79" s="160">
        <v>93</v>
      </c>
      <c r="E79" s="160">
        <v>82027</v>
      </c>
      <c r="F79" s="159">
        <v>138</v>
      </c>
      <c r="G79" s="159">
        <v>144570</v>
      </c>
      <c r="H79" s="160">
        <v>2</v>
      </c>
      <c r="I79" s="160">
        <v>11853</v>
      </c>
      <c r="J79" s="159">
        <v>5</v>
      </c>
      <c r="K79" s="159">
        <v>16131</v>
      </c>
      <c r="L79" s="160">
        <v>0</v>
      </c>
      <c r="M79" s="160">
        <v>0</v>
      </c>
      <c r="N79" s="159">
        <v>2</v>
      </c>
      <c r="O79" s="159">
        <v>4375</v>
      </c>
      <c r="P79" s="160">
        <v>2</v>
      </c>
      <c r="Q79" s="160">
        <v>2137</v>
      </c>
      <c r="R79" s="159">
        <v>0</v>
      </c>
      <c r="S79" s="159">
        <v>0</v>
      </c>
      <c r="T79" s="160">
        <v>1</v>
      </c>
      <c r="U79" s="160">
        <v>2600</v>
      </c>
    </row>
    <row r="80" spans="1:21" ht="15" customHeight="1">
      <c r="A80" s="185" t="s">
        <v>74</v>
      </c>
      <c r="B80" s="159">
        <v>0</v>
      </c>
      <c r="C80" s="159">
        <v>0</v>
      </c>
      <c r="D80" s="160">
        <v>68</v>
      </c>
      <c r="E80" s="160">
        <v>58052</v>
      </c>
      <c r="F80" s="159">
        <v>140</v>
      </c>
      <c r="G80" s="159">
        <v>147917</v>
      </c>
      <c r="H80" s="160">
        <v>1</v>
      </c>
      <c r="I80" s="160">
        <v>3943</v>
      </c>
      <c r="J80" s="159">
        <v>5</v>
      </c>
      <c r="K80" s="159">
        <v>16209</v>
      </c>
      <c r="L80" s="160">
        <v>0</v>
      </c>
      <c r="M80" s="160">
        <v>0</v>
      </c>
      <c r="N80" s="159">
        <v>9</v>
      </c>
      <c r="O80" s="159">
        <v>26875</v>
      </c>
      <c r="P80" s="160">
        <v>9</v>
      </c>
      <c r="Q80" s="160">
        <v>13127</v>
      </c>
      <c r="R80" s="159">
        <v>0</v>
      </c>
      <c r="S80" s="159">
        <v>0</v>
      </c>
      <c r="T80" s="160">
        <v>2</v>
      </c>
      <c r="U80" s="160">
        <v>2925</v>
      </c>
    </row>
    <row r="81" spans="1:40" ht="22.5" customHeight="1">
      <c r="A81" s="185" t="s">
        <v>75</v>
      </c>
      <c r="B81" s="159">
        <v>0</v>
      </c>
      <c r="C81" s="159">
        <v>0</v>
      </c>
      <c r="D81" s="160">
        <v>82</v>
      </c>
      <c r="E81" s="160">
        <v>80400</v>
      </c>
      <c r="F81" s="159">
        <v>176</v>
      </c>
      <c r="G81" s="159">
        <v>216570</v>
      </c>
      <c r="H81" s="160">
        <v>1</v>
      </c>
      <c r="I81" s="160">
        <v>2957</v>
      </c>
      <c r="J81" s="159">
        <v>13</v>
      </c>
      <c r="K81" s="159">
        <v>45606</v>
      </c>
      <c r="L81" s="160">
        <v>0</v>
      </c>
      <c r="M81" s="160">
        <v>0</v>
      </c>
      <c r="N81" s="159">
        <v>2</v>
      </c>
      <c r="O81" s="159">
        <v>10000</v>
      </c>
      <c r="P81" s="160">
        <v>3</v>
      </c>
      <c r="Q81" s="160">
        <v>6105</v>
      </c>
      <c r="R81" s="159">
        <v>0</v>
      </c>
      <c r="S81" s="159">
        <v>0</v>
      </c>
      <c r="T81" s="160">
        <v>1</v>
      </c>
      <c r="U81" s="160">
        <v>2600</v>
      </c>
    </row>
    <row r="82" spans="1:40" ht="22.5" customHeight="1">
      <c r="A82" s="185" t="s">
        <v>76</v>
      </c>
      <c r="B82" s="159">
        <v>0</v>
      </c>
      <c r="C82" s="159">
        <v>0</v>
      </c>
      <c r="D82" s="160">
        <v>70</v>
      </c>
      <c r="E82" s="160">
        <v>62213</v>
      </c>
      <c r="F82" s="159">
        <v>169</v>
      </c>
      <c r="G82" s="159">
        <v>150679</v>
      </c>
      <c r="H82" s="160">
        <v>3</v>
      </c>
      <c r="I82" s="160">
        <v>8379</v>
      </c>
      <c r="J82" s="159">
        <v>20</v>
      </c>
      <c r="K82" s="159">
        <v>64420</v>
      </c>
      <c r="L82" s="160">
        <v>0</v>
      </c>
      <c r="M82" s="160">
        <v>0</v>
      </c>
      <c r="N82" s="159">
        <v>0</v>
      </c>
      <c r="O82" s="159">
        <v>0</v>
      </c>
      <c r="P82" s="160">
        <v>1</v>
      </c>
      <c r="Q82" s="160">
        <v>832</v>
      </c>
      <c r="R82" s="159">
        <v>0</v>
      </c>
      <c r="S82" s="159">
        <v>0</v>
      </c>
      <c r="T82" s="160">
        <v>20</v>
      </c>
      <c r="U82" s="160">
        <v>38242</v>
      </c>
    </row>
    <row r="83" spans="1:40" ht="15" customHeight="1">
      <c r="A83" s="185" t="s">
        <v>77</v>
      </c>
      <c r="B83" s="159">
        <v>0</v>
      </c>
      <c r="C83" s="159">
        <v>0</v>
      </c>
      <c r="D83" s="160">
        <v>66</v>
      </c>
      <c r="E83" s="160">
        <v>59913</v>
      </c>
      <c r="F83" s="159">
        <v>122</v>
      </c>
      <c r="G83" s="159">
        <v>142513</v>
      </c>
      <c r="H83" s="160">
        <v>37</v>
      </c>
      <c r="I83" s="160">
        <v>149159</v>
      </c>
      <c r="J83" s="159">
        <v>5</v>
      </c>
      <c r="K83" s="159">
        <v>11156</v>
      </c>
      <c r="L83" s="160">
        <v>0</v>
      </c>
      <c r="M83" s="160">
        <v>0</v>
      </c>
      <c r="N83" s="159">
        <v>2</v>
      </c>
      <c r="O83" s="159">
        <v>10000</v>
      </c>
      <c r="P83" s="160">
        <v>2</v>
      </c>
      <c r="Q83" s="160">
        <v>4884</v>
      </c>
      <c r="R83" s="159">
        <v>0</v>
      </c>
      <c r="S83" s="159">
        <v>0</v>
      </c>
      <c r="T83" s="160">
        <v>3</v>
      </c>
      <c r="U83" s="160">
        <v>7800</v>
      </c>
    </row>
    <row r="84" spans="1:40" ht="22.5" customHeight="1">
      <c r="A84" s="186" t="s">
        <v>78</v>
      </c>
      <c r="B84" s="162">
        <v>0</v>
      </c>
      <c r="C84" s="162">
        <v>0</v>
      </c>
      <c r="D84" s="163">
        <v>171</v>
      </c>
      <c r="E84" s="163">
        <v>152875</v>
      </c>
      <c r="F84" s="162">
        <v>219</v>
      </c>
      <c r="G84" s="162">
        <v>206108</v>
      </c>
      <c r="H84" s="163">
        <v>35</v>
      </c>
      <c r="I84" s="163">
        <v>126954</v>
      </c>
      <c r="J84" s="162">
        <v>39</v>
      </c>
      <c r="K84" s="162">
        <v>98108</v>
      </c>
      <c r="L84" s="160">
        <v>0</v>
      </c>
      <c r="M84" s="160">
        <v>0</v>
      </c>
      <c r="N84" s="162">
        <v>13</v>
      </c>
      <c r="O84" s="162">
        <v>40336</v>
      </c>
      <c r="P84" s="163">
        <v>9</v>
      </c>
      <c r="Q84" s="163">
        <v>13118</v>
      </c>
      <c r="R84" s="159">
        <v>0</v>
      </c>
      <c r="S84" s="159">
        <v>0</v>
      </c>
      <c r="T84" s="163">
        <v>116</v>
      </c>
      <c r="U84" s="163">
        <v>220014</v>
      </c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</row>
    <row r="85" spans="1:40" ht="12.75" customHeight="1">
      <c r="A85" s="149"/>
      <c r="B85" s="162"/>
      <c r="C85" s="162"/>
      <c r="D85" s="163"/>
      <c r="E85" s="163"/>
      <c r="F85" s="162"/>
      <c r="G85" s="162"/>
      <c r="H85" s="163"/>
      <c r="I85" s="163"/>
      <c r="J85" s="162"/>
      <c r="K85" s="162"/>
      <c r="L85" s="160"/>
      <c r="M85" s="149"/>
      <c r="N85" s="151"/>
      <c r="O85" s="151"/>
      <c r="P85" s="160"/>
      <c r="Q85" s="166"/>
      <c r="R85" s="148"/>
      <c r="S85" s="148"/>
      <c r="T85" s="149"/>
      <c r="U85" s="149"/>
    </row>
    <row r="86" spans="1:40" ht="12.75" customHeight="1">
      <c r="A86" s="167" t="s">
        <v>145</v>
      </c>
      <c r="B86" s="168">
        <v>0</v>
      </c>
      <c r="C86" s="168">
        <v>0</v>
      </c>
      <c r="D86" s="169">
        <f t="shared" ref="D86:K86" si="7">SUM(D66:D84)</f>
        <v>2742</v>
      </c>
      <c r="E86" s="169">
        <f t="shared" si="7"/>
        <v>2365278</v>
      </c>
      <c r="F86" s="168">
        <f t="shared" si="7"/>
        <v>5002</v>
      </c>
      <c r="G86" s="168">
        <f t="shared" si="7"/>
        <v>5232298</v>
      </c>
      <c r="H86" s="169">
        <f t="shared" si="7"/>
        <v>261</v>
      </c>
      <c r="I86" s="169">
        <f t="shared" si="7"/>
        <v>974774</v>
      </c>
      <c r="J86" s="168">
        <f t="shared" si="7"/>
        <v>429</v>
      </c>
      <c r="K86" s="168">
        <f t="shared" si="7"/>
        <v>1161510</v>
      </c>
      <c r="L86" s="169">
        <v>0</v>
      </c>
      <c r="M86" s="169">
        <v>0</v>
      </c>
      <c r="N86" s="168">
        <f t="shared" ref="N86:Q86" si="8">SUM(N66:N84)</f>
        <v>148</v>
      </c>
      <c r="O86" s="168">
        <f t="shared" si="8"/>
        <v>475262</v>
      </c>
      <c r="P86" s="169">
        <f t="shared" si="8"/>
        <v>152</v>
      </c>
      <c r="Q86" s="169">
        <f t="shared" si="8"/>
        <v>224449</v>
      </c>
      <c r="R86" s="168">
        <v>0</v>
      </c>
      <c r="S86" s="168">
        <v>0</v>
      </c>
      <c r="T86" s="169">
        <f t="shared" ref="T86:U86" si="9">SUM(T66:T84)</f>
        <v>1066</v>
      </c>
      <c r="U86" s="169">
        <f t="shared" si="9"/>
        <v>2172975</v>
      </c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</row>
    <row r="87" spans="1:40" ht="12.75" customHeight="1">
      <c r="A87" s="167"/>
      <c r="B87" s="168"/>
      <c r="C87" s="168"/>
      <c r="D87" s="169"/>
      <c r="E87" s="169"/>
      <c r="F87" s="168"/>
      <c r="G87" s="168"/>
      <c r="H87" s="169"/>
      <c r="I87" s="169"/>
      <c r="J87" s="168"/>
      <c r="K87" s="168"/>
      <c r="L87" s="169"/>
      <c r="M87" s="169"/>
      <c r="N87" s="177"/>
      <c r="O87" s="168"/>
      <c r="P87" s="169"/>
      <c r="Q87" s="187"/>
      <c r="R87" s="168"/>
      <c r="S87" s="188"/>
      <c r="T87" s="169"/>
      <c r="U87" s="189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</row>
    <row r="88" spans="1:40" ht="12.75" customHeight="1">
      <c r="A88" s="157" t="s">
        <v>80</v>
      </c>
      <c r="B88" s="168"/>
      <c r="C88" s="168"/>
      <c r="D88" s="169"/>
      <c r="E88" s="169"/>
      <c r="F88" s="168"/>
      <c r="G88" s="168"/>
      <c r="H88" s="169"/>
      <c r="I88" s="169"/>
      <c r="J88" s="168"/>
      <c r="K88" s="168"/>
      <c r="L88" s="169"/>
      <c r="M88" s="169"/>
      <c r="N88" s="177"/>
      <c r="O88" s="168"/>
      <c r="P88" s="169"/>
      <c r="Q88" s="187"/>
      <c r="R88" s="168"/>
      <c r="S88" s="188"/>
      <c r="T88" s="169"/>
      <c r="U88" s="189"/>
    </row>
    <row r="89" spans="1:40" ht="12.75" customHeight="1">
      <c r="A89" s="149" t="s">
        <v>81</v>
      </c>
      <c r="B89" s="159">
        <v>0</v>
      </c>
      <c r="C89" s="159">
        <v>0</v>
      </c>
      <c r="D89" s="160">
        <v>0</v>
      </c>
      <c r="E89" s="160">
        <v>0</v>
      </c>
      <c r="F89" s="159">
        <v>0</v>
      </c>
      <c r="G89" s="159">
        <v>0</v>
      </c>
      <c r="H89" s="160">
        <v>0</v>
      </c>
      <c r="I89" s="160">
        <v>0</v>
      </c>
      <c r="J89" s="159">
        <v>0</v>
      </c>
      <c r="K89" s="159">
        <v>0</v>
      </c>
      <c r="L89" s="160">
        <v>0</v>
      </c>
      <c r="M89" s="160">
        <v>0</v>
      </c>
      <c r="N89" s="159">
        <v>6</v>
      </c>
      <c r="O89" s="159">
        <v>27500</v>
      </c>
      <c r="P89" s="160"/>
      <c r="Q89" s="160"/>
      <c r="R89" s="159">
        <v>0</v>
      </c>
      <c r="S89" s="159">
        <v>0</v>
      </c>
      <c r="T89" s="160">
        <v>227</v>
      </c>
      <c r="U89" s="160">
        <v>546508</v>
      </c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</row>
    <row r="90" spans="1:40" ht="12.75" customHeight="1">
      <c r="A90" s="161" t="s">
        <v>82</v>
      </c>
      <c r="B90" s="162">
        <v>0</v>
      </c>
      <c r="C90" s="162">
        <v>0</v>
      </c>
      <c r="D90" s="163">
        <v>0</v>
      </c>
      <c r="E90" s="163">
        <v>0</v>
      </c>
      <c r="F90" s="162">
        <v>0</v>
      </c>
      <c r="G90" s="162">
        <v>0</v>
      </c>
      <c r="H90" s="163">
        <v>0</v>
      </c>
      <c r="I90" s="163">
        <v>0</v>
      </c>
      <c r="J90" s="162">
        <v>0</v>
      </c>
      <c r="K90" s="162">
        <v>0</v>
      </c>
      <c r="L90" s="163">
        <v>0</v>
      </c>
      <c r="M90" s="163">
        <v>0</v>
      </c>
      <c r="N90" s="162">
        <v>2</v>
      </c>
      <c r="O90" s="162">
        <v>7500</v>
      </c>
      <c r="P90" s="163"/>
      <c r="Q90" s="163"/>
      <c r="R90" s="162">
        <v>87</v>
      </c>
      <c r="S90" s="162">
        <v>35798</v>
      </c>
      <c r="T90" s="163">
        <v>38</v>
      </c>
      <c r="U90" s="163">
        <v>77174</v>
      </c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</row>
    <row r="91" spans="1:40" ht="12.75" customHeight="1">
      <c r="A91" s="149"/>
      <c r="B91" s="159"/>
      <c r="C91" s="159"/>
      <c r="D91" s="160"/>
      <c r="E91" s="160"/>
      <c r="F91" s="159"/>
      <c r="G91" s="159"/>
      <c r="H91" s="160"/>
      <c r="I91" s="160"/>
      <c r="J91" s="159"/>
      <c r="K91" s="159"/>
      <c r="L91" s="160"/>
      <c r="M91" s="160"/>
      <c r="N91" s="151"/>
      <c r="O91" s="151"/>
      <c r="P91" s="160"/>
      <c r="Q91" s="160"/>
      <c r="R91" s="148"/>
      <c r="S91" s="151"/>
      <c r="T91" s="149"/>
      <c r="U91" s="152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</row>
    <row r="92" spans="1:40" ht="12.75" customHeight="1">
      <c r="A92" s="167" t="s">
        <v>145</v>
      </c>
      <c r="B92" s="168">
        <f t="shared" ref="B92:R92" si="10">SUM(B89+B90)</f>
        <v>0</v>
      </c>
      <c r="C92" s="168">
        <f t="shared" si="10"/>
        <v>0</v>
      </c>
      <c r="D92" s="169">
        <f t="shared" si="10"/>
        <v>0</v>
      </c>
      <c r="E92" s="169">
        <f t="shared" si="10"/>
        <v>0</v>
      </c>
      <c r="F92" s="168">
        <f t="shared" si="10"/>
        <v>0</v>
      </c>
      <c r="G92" s="168">
        <f t="shared" si="10"/>
        <v>0</v>
      </c>
      <c r="H92" s="169">
        <f t="shared" si="10"/>
        <v>0</v>
      </c>
      <c r="I92" s="169">
        <f t="shared" si="10"/>
        <v>0</v>
      </c>
      <c r="J92" s="168">
        <f t="shared" si="10"/>
        <v>0</v>
      </c>
      <c r="K92" s="168">
        <f t="shared" si="10"/>
        <v>0</v>
      </c>
      <c r="L92" s="169">
        <f t="shared" si="10"/>
        <v>0</v>
      </c>
      <c r="M92" s="169">
        <f t="shared" si="10"/>
        <v>0</v>
      </c>
      <c r="N92" s="168">
        <f t="shared" si="10"/>
        <v>8</v>
      </c>
      <c r="O92" s="168">
        <f t="shared" si="10"/>
        <v>35000</v>
      </c>
      <c r="P92" s="169">
        <f t="shared" si="10"/>
        <v>0</v>
      </c>
      <c r="Q92" s="169">
        <f t="shared" si="10"/>
        <v>0</v>
      </c>
      <c r="R92" s="168">
        <f t="shared" si="10"/>
        <v>87</v>
      </c>
      <c r="S92" s="168">
        <v>35798</v>
      </c>
      <c r="T92" s="169">
        <f t="shared" ref="T92:U92" si="11">SUM(T89+T90)</f>
        <v>265</v>
      </c>
      <c r="U92" s="169">
        <f t="shared" si="11"/>
        <v>623682</v>
      </c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</row>
    <row r="93" spans="1:40" ht="12.75" customHeight="1">
      <c r="A93" s="149"/>
      <c r="B93" s="151"/>
      <c r="C93" s="151"/>
      <c r="D93" s="152"/>
      <c r="E93" s="152"/>
      <c r="F93" s="151"/>
      <c r="G93" s="151"/>
      <c r="H93" s="152"/>
      <c r="I93" s="152"/>
      <c r="J93" s="151"/>
      <c r="K93" s="151"/>
      <c r="L93" s="152"/>
      <c r="M93" s="152"/>
      <c r="N93" s="151"/>
      <c r="O93" s="151"/>
      <c r="P93" s="152"/>
      <c r="Q93" s="166"/>
      <c r="R93" s="148"/>
      <c r="S93" s="148"/>
      <c r="T93" s="149"/>
      <c r="U93" s="149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</row>
    <row r="94" spans="1:40" ht="12.75" customHeight="1">
      <c r="A94" s="167" t="s">
        <v>84</v>
      </c>
      <c r="B94" s="191">
        <f t="shared" ref="B94:U94" si="12">SUM(B18+B63+B86+B92)</f>
        <v>12495</v>
      </c>
      <c r="C94" s="191">
        <f t="shared" si="12"/>
        <v>50707667</v>
      </c>
      <c r="D94" s="192">
        <f t="shared" si="12"/>
        <v>2742</v>
      </c>
      <c r="E94" s="192">
        <f t="shared" si="12"/>
        <v>2365278</v>
      </c>
      <c r="F94" s="191">
        <f t="shared" si="12"/>
        <v>5002</v>
      </c>
      <c r="G94" s="191">
        <f t="shared" si="12"/>
        <v>5232298</v>
      </c>
      <c r="H94" s="192">
        <f t="shared" si="12"/>
        <v>489</v>
      </c>
      <c r="I94" s="192">
        <f t="shared" si="12"/>
        <v>2192369</v>
      </c>
      <c r="J94" s="191">
        <f t="shared" si="12"/>
        <v>1097</v>
      </c>
      <c r="K94" s="191">
        <f t="shared" si="12"/>
        <v>4400558</v>
      </c>
      <c r="L94" s="192">
        <f t="shared" si="12"/>
        <v>3</v>
      </c>
      <c r="M94" s="192">
        <f t="shared" si="12"/>
        <v>4000</v>
      </c>
      <c r="N94" s="191">
        <f t="shared" si="12"/>
        <v>199</v>
      </c>
      <c r="O94" s="191">
        <f t="shared" si="12"/>
        <v>662497</v>
      </c>
      <c r="P94" s="192">
        <f t="shared" si="12"/>
        <v>200</v>
      </c>
      <c r="Q94" s="192">
        <f t="shared" si="12"/>
        <v>419470</v>
      </c>
      <c r="R94" s="191">
        <f t="shared" si="12"/>
        <v>87</v>
      </c>
      <c r="S94" s="191">
        <f t="shared" si="12"/>
        <v>35798</v>
      </c>
      <c r="T94" s="192">
        <f t="shared" si="12"/>
        <v>2176</v>
      </c>
      <c r="U94" s="192">
        <f t="shared" si="12"/>
        <v>4949418</v>
      </c>
    </row>
    <row r="95" spans="1:40" ht="12.75" customHeight="1">
      <c r="A95" s="167" t="s">
        <v>85</v>
      </c>
      <c r="B95" s="151"/>
      <c r="C95" s="177">
        <f>SUM(C94/B94)</f>
        <v>4058.2366546618646</v>
      </c>
      <c r="D95" s="152"/>
      <c r="E95" s="178">
        <f>SUM(E94/D94)</f>
        <v>862.61050328227566</v>
      </c>
      <c r="F95" s="177"/>
      <c r="G95" s="177">
        <f>SUM(G94/F94)</f>
        <v>1046.0411835265893</v>
      </c>
      <c r="H95" s="178"/>
      <c r="I95" s="178">
        <f>SUM(I94/H94)</f>
        <v>4483.3721881390593</v>
      </c>
      <c r="J95" s="151"/>
      <c r="K95" s="177">
        <f>SUM(K94/J94)</f>
        <v>4011.4475843208752</v>
      </c>
      <c r="L95" s="152"/>
      <c r="M95" s="178">
        <f>SUM(M94/L94)</f>
        <v>1333.3333333333333</v>
      </c>
      <c r="N95" s="151"/>
      <c r="O95" s="177">
        <f>SUM(O94/N94)</f>
        <v>3329.1306532663316</v>
      </c>
      <c r="P95" s="152"/>
      <c r="Q95" s="189">
        <f>SUM(Q94/P94)</f>
        <v>2097.35</v>
      </c>
      <c r="R95" s="151"/>
      <c r="S95" s="177">
        <f>SUM(S94/R94)</f>
        <v>411.4712643678161</v>
      </c>
      <c r="T95" s="152"/>
      <c r="U95" s="178">
        <f>SUM(U94/T94)</f>
        <v>2274.5487132352941</v>
      </c>
    </row>
    <row r="96" spans="1:40" ht="12.75" customHeight="1">
      <c r="A96" s="193"/>
      <c r="B96" s="194"/>
      <c r="C96" s="195"/>
      <c r="D96" s="196"/>
      <c r="E96" s="197"/>
      <c r="F96" s="197"/>
      <c r="G96" s="197"/>
      <c r="H96" s="197"/>
      <c r="I96" s="197"/>
      <c r="J96" s="198"/>
      <c r="K96" s="199"/>
      <c r="L96" s="200"/>
      <c r="M96" s="200"/>
      <c r="N96" s="201"/>
      <c r="O96" s="196"/>
      <c r="P96" s="201"/>
      <c r="Q96" s="201"/>
      <c r="R96" s="201"/>
      <c r="S96" s="202"/>
      <c r="T96" s="201"/>
      <c r="U96" s="203"/>
    </row>
    <row r="97" spans="1:40" ht="19.5" customHeight="1">
      <c r="A97" s="157" t="s">
        <v>86</v>
      </c>
      <c r="B97" s="155" t="s">
        <v>146</v>
      </c>
      <c r="C97" s="155" t="s">
        <v>16</v>
      </c>
      <c r="D97" s="204" t="s">
        <v>87</v>
      </c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6"/>
    </row>
    <row r="98" spans="1:40" ht="19.5" customHeight="1">
      <c r="A98" s="207" t="s">
        <v>88</v>
      </c>
      <c r="B98" s="160">
        <v>126</v>
      </c>
      <c r="C98" s="160">
        <v>692171</v>
      </c>
      <c r="D98" s="208">
        <v>5493</v>
      </c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6"/>
    </row>
    <row r="99" spans="1:40" ht="19.5" customHeight="1">
      <c r="A99" s="207" t="s">
        <v>112</v>
      </c>
      <c r="B99" s="160">
        <v>40</v>
      </c>
      <c r="C99" s="160">
        <v>82155</v>
      </c>
      <c r="D99" s="208">
        <v>2054</v>
      </c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6"/>
    </row>
    <row r="100" spans="1:40" ht="19.5" customHeight="1">
      <c r="A100" s="207" t="s">
        <v>90</v>
      </c>
      <c r="B100" s="160">
        <v>16</v>
      </c>
      <c r="C100" s="160">
        <v>705000</v>
      </c>
      <c r="D100" s="208">
        <v>44063</v>
      </c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6"/>
    </row>
    <row r="101" spans="1:40" ht="19.5" customHeight="1">
      <c r="A101" s="207" t="s">
        <v>113</v>
      </c>
      <c r="B101" s="160">
        <v>23</v>
      </c>
      <c r="C101" s="160">
        <v>29396</v>
      </c>
      <c r="D101" s="208">
        <v>1278</v>
      </c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6"/>
    </row>
    <row r="102" spans="1:40" ht="19.5" customHeight="1">
      <c r="A102" s="207" t="s">
        <v>91</v>
      </c>
      <c r="B102" s="160">
        <v>9</v>
      </c>
      <c r="C102" s="160">
        <v>1800000</v>
      </c>
      <c r="D102" s="208">
        <v>200000</v>
      </c>
      <c r="E102" s="209"/>
      <c r="F102" s="209"/>
      <c r="G102" s="209"/>
      <c r="H102" s="205"/>
      <c r="I102" s="205"/>
      <c r="J102" s="205"/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6"/>
    </row>
    <row r="103" spans="1:40" ht="19.5" customHeight="1">
      <c r="A103" s="207" t="s">
        <v>124</v>
      </c>
      <c r="B103" s="160">
        <v>11</v>
      </c>
      <c r="C103" s="160">
        <v>209960</v>
      </c>
      <c r="D103" s="208">
        <v>19087</v>
      </c>
      <c r="E103" s="209"/>
      <c r="F103" s="209"/>
      <c r="G103" s="209"/>
      <c r="H103" s="205"/>
      <c r="I103" s="205"/>
      <c r="J103" s="205"/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6"/>
    </row>
    <row r="104" spans="1:40" ht="19.5" customHeight="1">
      <c r="A104" s="207" t="s">
        <v>92</v>
      </c>
      <c r="B104" s="160">
        <v>180</v>
      </c>
      <c r="C104" s="160">
        <v>720000</v>
      </c>
      <c r="D104" s="208">
        <v>4000</v>
      </c>
      <c r="E104" s="209"/>
      <c r="F104" s="209"/>
      <c r="G104" s="209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6"/>
    </row>
    <row r="105" spans="1:40" ht="19.5" customHeight="1">
      <c r="A105" s="210"/>
      <c r="B105" s="211"/>
      <c r="C105" s="211"/>
      <c r="D105" s="212"/>
      <c r="E105" s="209"/>
      <c r="F105" s="209"/>
      <c r="G105" s="209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6"/>
    </row>
    <row r="106" spans="1:40" ht="25.5" customHeight="1">
      <c r="A106" s="213" t="s">
        <v>147</v>
      </c>
      <c r="B106" s="211"/>
      <c r="C106" s="211"/>
      <c r="D106" s="212"/>
      <c r="E106" s="209"/>
      <c r="F106" s="209"/>
      <c r="G106" s="209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6"/>
    </row>
    <row r="107" spans="1:40" ht="12.75" customHeight="1">
      <c r="A107" s="213"/>
      <c r="B107" s="211"/>
      <c r="C107" s="211"/>
      <c r="D107" s="212"/>
      <c r="E107" s="209"/>
      <c r="F107" s="209"/>
      <c r="G107" s="209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6"/>
    </row>
    <row r="108" spans="1:40" ht="12.75" customHeight="1">
      <c r="A108" s="214" t="s">
        <v>148</v>
      </c>
      <c r="B108" s="215"/>
      <c r="C108" s="215"/>
      <c r="D108" s="215"/>
      <c r="E108" s="215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6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</row>
    <row r="109" spans="1:40" ht="12.75" customHeight="1">
      <c r="A109" s="205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</row>
    <row r="110" spans="1:40" ht="12.75" customHeight="1">
      <c r="A110" s="142"/>
      <c r="B110" s="205"/>
      <c r="C110" s="205"/>
      <c r="D110" s="205"/>
      <c r="E110" s="205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</row>
    <row r="111" spans="1:40" ht="12.75" customHeight="1">
      <c r="A111" s="142"/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</row>
    <row r="112" spans="1:40" ht="12.75" customHeight="1">
      <c r="A112" s="142"/>
      <c r="B112" s="205"/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</row>
    <row r="113" spans="1:21" ht="12.75" customHeight="1">
      <c r="A113" s="142"/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</row>
    <row r="114" spans="1:21" ht="12.75" customHeight="1">
      <c r="A114" s="142"/>
      <c r="B114" s="205"/>
      <c r="C114" s="205"/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</row>
    <row r="115" spans="1:21" ht="12.75" customHeight="1">
      <c r="A115" s="142"/>
      <c r="B115" s="205"/>
      <c r="C115" s="205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</row>
    <row r="116" spans="1:21" ht="12.75" customHeight="1">
      <c r="A116" s="142"/>
      <c r="B116" s="205"/>
      <c r="C116" s="205"/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</row>
    <row r="117" spans="1:21" ht="12.75" customHeight="1">
      <c r="A117" s="142"/>
      <c r="B117" s="205"/>
      <c r="C117" s="205"/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</row>
    <row r="118" spans="1:21" ht="12.75" customHeight="1">
      <c r="A118" s="142"/>
      <c r="B118" s="205"/>
      <c r="C118" s="205"/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</row>
    <row r="119" spans="1:21" ht="12.75" customHeight="1">
      <c r="A119" s="142"/>
      <c r="B119" s="205"/>
      <c r="C119" s="205"/>
      <c r="D119" s="205"/>
      <c r="E119" s="205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</row>
    <row r="120" spans="1:21" ht="12.75" customHeight="1">
      <c r="A120" s="142"/>
      <c r="B120" s="205"/>
      <c r="C120" s="205"/>
      <c r="D120" s="205"/>
      <c r="E120" s="205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</row>
    <row r="121" spans="1:21" ht="12.75" customHeight="1">
      <c r="A121" s="142"/>
      <c r="B121" s="205"/>
      <c r="C121" s="205"/>
      <c r="D121" s="205"/>
      <c r="E121" s="205"/>
      <c r="F121" s="205"/>
      <c r="G121" s="205"/>
      <c r="H121" s="205"/>
      <c r="I121" s="205"/>
      <c r="J121" s="205"/>
      <c r="K121" s="205"/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</row>
    <row r="122" spans="1:21" ht="12.75" customHeight="1">
      <c r="A122" s="142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</row>
    <row r="123" spans="1:21" ht="12.75" customHeight="1">
      <c r="A123" s="142"/>
      <c r="B123" s="205"/>
      <c r="C123" s="205"/>
      <c r="D123" s="205"/>
      <c r="E123" s="205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5"/>
      <c r="S123" s="205"/>
      <c r="T123" s="205"/>
      <c r="U123" s="205"/>
    </row>
    <row r="124" spans="1:21" ht="12.75" customHeight="1">
      <c r="A124" s="142"/>
      <c r="B124" s="205"/>
      <c r="C124" s="205"/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5"/>
      <c r="R124" s="205"/>
      <c r="S124" s="205"/>
      <c r="T124" s="205"/>
      <c r="U124" s="205"/>
    </row>
    <row r="125" spans="1:21" ht="12.75" customHeight="1">
      <c r="A125" s="142"/>
      <c r="B125" s="205"/>
      <c r="C125" s="205"/>
      <c r="D125" s="205"/>
      <c r="E125" s="205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5"/>
      <c r="S125" s="205"/>
      <c r="T125" s="205"/>
      <c r="U125" s="205"/>
    </row>
    <row r="126" spans="1:21" ht="12.75" customHeight="1">
      <c r="A126" s="142"/>
      <c r="B126" s="205"/>
      <c r="C126" s="205"/>
      <c r="D126" s="205"/>
      <c r="E126" s="205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</row>
    <row r="127" spans="1:21" ht="12.75" customHeight="1">
      <c r="A127" s="142"/>
      <c r="B127" s="205"/>
      <c r="C127" s="205"/>
      <c r="D127" s="205"/>
      <c r="E127" s="205"/>
      <c r="F127" s="205"/>
      <c r="G127" s="205"/>
      <c r="H127" s="205"/>
      <c r="I127" s="205"/>
      <c r="J127" s="205"/>
      <c r="K127" s="205"/>
      <c r="L127" s="205"/>
      <c r="M127" s="205"/>
      <c r="N127" s="205"/>
      <c r="O127" s="205"/>
      <c r="P127" s="205"/>
      <c r="Q127" s="205"/>
      <c r="R127" s="205"/>
      <c r="S127" s="205"/>
      <c r="T127" s="205"/>
      <c r="U127" s="205"/>
    </row>
    <row r="128" spans="1:21" ht="12.75" customHeight="1">
      <c r="A128" s="142"/>
      <c r="B128" s="205"/>
      <c r="C128" s="205"/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05"/>
      <c r="P128" s="205"/>
      <c r="Q128" s="205"/>
      <c r="R128" s="205"/>
      <c r="S128" s="205"/>
      <c r="T128" s="205"/>
      <c r="U128" s="205"/>
    </row>
    <row r="129" spans="1:21" ht="12.75" customHeight="1">
      <c r="A129" s="142"/>
      <c r="B129" s="205"/>
      <c r="C129" s="205"/>
      <c r="D129" s="205"/>
      <c r="E129" s="205"/>
      <c r="F129" s="205"/>
      <c r="G129" s="205"/>
      <c r="H129" s="205"/>
      <c r="I129" s="205"/>
      <c r="J129" s="205"/>
      <c r="K129" s="205"/>
      <c r="L129" s="205"/>
      <c r="M129" s="205"/>
      <c r="N129" s="205"/>
      <c r="O129" s="205"/>
      <c r="P129" s="205"/>
      <c r="Q129" s="205"/>
      <c r="R129" s="205"/>
      <c r="S129" s="205"/>
      <c r="T129" s="205"/>
      <c r="U129" s="205"/>
    </row>
    <row r="130" spans="1:21" ht="12.75" customHeight="1">
      <c r="A130" s="142"/>
      <c r="B130" s="205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205"/>
      <c r="P130" s="205"/>
      <c r="Q130" s="205"/>
      <c r="R130" s="205"/>
      <c r="S130" s="205"/>
      <c r="T130" s="205"/>
      <c r="U130" s="205"/>
    </row>
    <row r="131" spans="1:21" ht="12.75" customHeight="1">
      <c r="A131" s="142"/>
      <c r="B131" s="205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  <c r="N131" s="205"/>
      <c r="O131" s="205"/>
      <c r="P131" s="205"/>
      <c r="Q131" s="205"/>
      <c r="R131" s="205"/>
      <c r="S131" s="205"/>
      <c r="T131" s="205"/>
      <c r="U131" s="205"/>
    </row>
    <row r="132" spans="1:21" ht="12.75" customHeight="1">
      <c r="A132" s="142"/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</row>
    <row r="133" spans="1:21" ht="12.75" customHeight="1">
      <c r="A133" s="142"/>
      <c r="B133" s="205"/>
      <c r="C133" s="205"/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</row>
    <row r="134" spans="1:21" ht="12.75" customHeight="1">
      <c r="A134" s="142"/>
      <c r="B134" s="205"/>
      <c r="C134" s="205"/>
      <c r="D134" s="205"/>
      <c r="E134" s="205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</row>
    <row r="135" spans="1:21" ht="12.75" customHeight="1">
      <c r="A135" s="142"/>
      <c r="B135" s="205"/>
      <c r="C135" s="205"/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</row>
    <row r="136" spans="1:21" ht="12.75" customHeight="1">
      <c r="A136" s="142"/>
      <c r="B136" s="205"/>
      <c r="C136" s="205"/>
      <c r="D136" s="205"/>
      <c r="E136" s="205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</row>
    <row r="137" spans="1:21" ht="12.75" customHeight="1">
      <c r="A137" s="142"/>
      <c r="B137" s="205"/>
      <c r="C137" s="205"/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</row>
    <row r="138" spans="1:21" ht="12.75" customHeight="1">
      <c r="A138" s="142"/>
      <c r="B138" s="205"/>
      <c r="C138" s="205"/>
      <c r="D138" s="205"/>
      <c r="E138" s="205"/>
      <c r="F138" s="205"/>
      <c r="G138" s="205"/>
      <c r="H138" s="205"/>
      <c r="I138" s="205"/>
      <c r="J138" s="205"/>
      <c r="K138" s="205"/>
      <c r="L138" s="205"/>
      <c r="M138" s="205"/>
      <c r="N138" s="205"/>
      <c r="O138" s="205"/>
      <c r="P138" s="205"/>
      <c r="Q138" s="205"/>
      <c r="R138" s="205"/>
      <c r="S138" s="205"/>
      <c r="T138" s="205"/>
      <c r="U138" s="205"/>
    </row>
    <row r="139" spans="1:21" ht="12.75" customHeight="1">
      <c r="A139" s="142"/>
      <c r="B139" s="205"/>
      <c r="C139" s="205"/>
      <c r="D139" s="205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</row>
    <row r="140" spans="1:21" ht="12.75" customHeight="1">
      <c r="A140" s="142"/>
      <c r="B140" s="205"/>
      <c r="C140" s="205"/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</row>
    <row r="141" spans="1:21" ht="12.75" customHeight="1">
      <c r="A141" s="142"/>
      <c r="B141" s="205"/>
      <c r="C141" s="205"/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205"/>
      <c r="Q141" s="205"/>
      <c r="R141" s="205"/>
      <c r="S141" s="205"/>
      <c r="T141" s="205"/>
      <c r="U141" s="205"/>
    </row>
    <row r="142" spans="1:21" ht="12.75" customHeight="1">
      <c r="A142" s="142"/>
      <c r="B142" s="205"/>
      <c r="C142" s="205"/>
      <c r="D142" s="205"/>
      <c r="E142" s="205"/>
      <c r="F142" s="205"/>
      <c r="G142" s="205"/>
      <c r="H142" s="205"/>
      <c r="I142" s="205"/>
      <c r="J142" s="205"/>
      <c r="K142" s="205"/>
      <c r="L142" s="205"/>
      <c r="M142" s="205"/>
      <c r="N142" s="205"/>
      <c r="O142" s="205"/>
      <c r="P142" s="205"/>
      <c r="Q142" s="205"/>
      <c r="R142" s="205"/>
      <c r="S142" s="205"/>
      <c r="T142" s="205"/>
      <c r="U142" s="205"/>
    </row>
    <row r="143" spans="1:21" ht="12.75" customHeight="1">
      <c r="A143" s="142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</row>
    <row r="144" spans="1:21" ht="12.75" customHeight="1">
      <c r="A144" s="142"/>
      <c r="B144" s="205"/>
      <c r="C144" s="205"/>
      <c r="D144" s="205"/>
      <c r="E144" s="205"/>
      <c r="F144" s="205"/>
      <c r="G144" s="205"/>
      <c r="H144" s="205"/>
      <c r="I144" s="205"/>
      <c r="J144" s="205"/>
      <c r="K144" s="205"/>
      <c r="L144" s="205"/>
      <c r="M144" s="205"/>
      <c r="N144" s="205"/>
      <c r="O144" s="205"/>
      <c r="P144" s="205"/>
      <c r="Q144" s="205"/>
      <c r="R144" s="205"/>
      <c r="S144" s="205"/>
      <c r="T144" s="205"/>
      <c r="U144" s="205"/>
    </row>
    <row r="145" spans="1:21" ht="12.75" customHeight="1">
      <c r="A145" s="142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</row>
    <row r="146" spans="1:21" ht="12.75" customHeight="1">
      <c r="A146" s="142"/>
      <c r="B146" s="205"/>
      <c r="C146" s="205"/>
      <c r="D146" s="205"/>
      <c r="E146" s="205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</row>
    <row r="147" spans="1:21" ht="12.75" customHeight="1">
      <c r="A147" s="142"/>
      <c r="B147" s="205"/>
      <c r="C147" s="205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</row>
    <row r="148" spans="1:21" ht="12.75" customHeight="1">
      <c r="A148" s="142"/>
      <c r="B148" s="205"/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</row>
    <row r="149" spans="1:21" ht="12.75" customHeight="1">
      <c r="A149" s="142"/>
      <c r="B149" s="205"/>
      <c r="C149" s="205"/>
      <c r="D149" s="205"/>
      <c r="E149" s="205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</row>
    <row r="150" spans="1:21" ht="12.75" customHeight="1">
      <c r="A150" s="142"/>
      <c r="B150" s="205"/>
      <c r="C150" s="205"/>
      <c r="D150" s="205"/>
      <c r="E150" s="205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</row>
    <row r="151" spans="1:21" ht="12.75" customHeight="1">
      <c r="A151" s="142"/>
      <c r="B151" s="205"/>
      <c r="C151" s="205"/>
      <c r="D151" s="205"/>
      <c r="E151" s="205"/>
      <c r="F151" s="205"/>
      <c r="G151" s="205"/>
      <c r="H151" s="205"/>
      <c r="I151" s="205"/>
      <c r="J151" s="205"/>
      <c r="K151" s="205"/>
      <c r="L151" s="205"/>
      <c r="M151" s="205"/>
      <c r="N151" s="205"/>
      <c r="O151" s="205"/>
      <c r="P151" s="205"/>
      <c r="Q151" s="205"/>
      <c r="R151" s="205"/>
      <c r="S151" s="205"/>
      <c r="T151" s="205"/>
      <c r="U151" s="205"/>
    </row>
    <row r="152" spans="1:21" ht="12.75" customHeight="1">
      <c r="A152" s="142"/>
      <c r="B152" s="205"/>
      <c r="C152" s="205"/>
      <c r="D152" s="205"/>
      <c r="E152" s="205"/>
      <c r="F152" s="205"/>
      <c r="G152" s="205"/>
      <c r="H152" s="205"/>
      <c r="I152" s="205"/>
      <c r="J152" s="205"/>
      <c r="K152" s="205"/>
      <c r="L152" s="205"/>
      <c r="M152" s="205"/>
      <c r="N152" s="205"/>
      <c r="O152" s="205"/>
      <c r="P152" s="205"/>
      <c r="Q152" s="205"/>
      <c r="R152" s="205"/>
      <c r="S152" s="205"/>
      <c r="T152" s="205"/>
      <c r="U152" s="205"/>
    </row>
    <row r="153" spans="1:21" ht="12.75" customHeight="1">
      <c r="A153" s="142"/>
      <c r="B153" s="205"/>
      <c r="C153" s="205"/>
      <c r="D153" s="205"/>
      <c r="E153" s="205"/>
      <c r="F153" s="205"/>
      <c r="G153" s="205"/>
      <c r="H153" s="205"/>
      <c r="I153" s="205"/>
      <c r="J153" s="205"/>
      <c r="K153" s="205"/>
      <c r="L153" s="205"/>
      <c r="M153" s="205"/>
      <c r="N153" s="205"/>
      <c r="O153" s="205"/>
      <c r="P153" s="205"/>
      <c r="Q153" s="205"/>
      <c r="R153" s="205"/>
      <c r="S153" s="205"/>
      <c r="T153" s="205"/>
      <c r="U153" s="205"/>
    </row>
    <row r="154" spans="1:21" ht="12.75" customHeight="1">
      <c r="A154" s="142"/>
      <c r="B154" s="205"/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</row>
    <row r="155" spans="1:21" ht="12.75" customHeight="1">
      <c r="A155" s="142"/>
      <c r="B155" s="205"/>
      <c r="C155" s="205"/>
      <c r="D155" s="205"/>
      <c r="E155" s="205"/>
      <c r="F155" s="205"/>
      <c r="G155" s="205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</row>
    <row r="156" spans="1:21" ht="12.75" customHeight="1">
      <c r="A156" s="142"/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5"/>
    </row>
    <row r="157" spans="1:21" ht="12.75" customHeight="1">
      <c r="A157" s="142"/>
      <c r="B157" s="205"/>
      <c r="C157" s="205"/>
      <c r="D157" s="205"/>
      <c r="E157" s="205"/>
      <c r="F157" s="205"/>
      <c r="G157" s="205"/>
      <c r="H157" s="205"/>
      <c r="I157" s="205"/>
      <c r="J157" s="205"/>
      <c r="K157" s="205"/>
      <c r="L157" s="205"/>
      <c r="M157" s="205"/>
      <c r="N157" s="205"/>
      <c r="O157" s="205"/>
      <c r="P157" s="205"/>
      <c r="Q157" s="205"/>
      <c r="R157" s="205"/>
      <c r="S157" s="205"/>
      <c r="T157" s="205"/>
      <c r="U157" s="205"/>
    </row>
    <row r="158" spans="1:21" ht="12.75" customHeight="1">
      <c r="A158" s="142"/>
      <c r="B158" s="205"/>
      <c r="C158" s="205"/>
      <c r="D158" s="205"/>
      <c r="E158" s="205"/>
      <c r="F158" s="205"/>
      <c r="G158" s="205"/>
      <c r="H158" s="205"/>
      <c r="I158" s="205"/>
      <c r="J158" s="205"/>
      <c r="K158" s="205"/>
      <c r="L158" s="205"/>
      <c r="M158" s="205"/>
      <c r="N158" s="205"/>
      <c r="O158" s="205"/>
      <c r="P158" s="205"/>
      <c r="Q158" s="205"/>
      <c r="R158" s="205"/>
      <c r="S158" s="205"/>
      <c r="T158" s="205"/>
      <c r="U158" s="205"/>
    </row>
    <row r="159" spans="1:21" ht="12.75" customHeight="1">
      <c r="A159" s="142"/>
      <c r="B159" s="205"/>
      <c r="C159" s="205"/>
      <c r="D159" s="205"/>
      <c r="E159" s="205"/>
      <c r="F159" s="205"/>
      <c r="G159" s="205"/>
      <c r="H159" s="205"/>
      <c r="I159" s="205"/>
      <c r="J159" s="205"/>
      <c r="K159" s="205"/>
      <c r="L159" s="205"/>
      <c r="M159" s="205"/>
      <c r="N159" s="205"/>
      <c r="O159" s="205"/>
      <c r="P159" s="205"/>
      <c r="Q159" s="205"/>
      <c r="R159" s="205"/>
      <c r="S159" s="205"/>
      <c r="T159" s="205"/>
      <c r="U159" s="205"/>
    </row>
    <row r="160" spans="1:21" ht="12.75" customHeight="1">
      <c r="A160" s="142"/>
      <c r="B160" s="205"/>
      <c r="C160" s="205"/>
      <c r="D160" s="205"/>
      <c r="E160" s="205"/>
      <c r="F160" s="205"/>
      <c r="G160" s="205"/>
      <c r="H160" s="205"/>
      <c r="I160" s="205"/>
      <c r="J160" s="205"/>
      <c r="K160" s="205"/>
      <c r="L160" s="205"/>
      <c r="M160" s="205"/>
      <c r="N160" s="205"/>
      <c r="O160" s="205"/>
      <c r="P160" s="205"/>
      <c r="Q160" s="205"/>
      <c r="R160" s="205"/>
      <c r="S160" s="205"/>
      <c r="T160" s="205"/>
      <c r="U160" s="205"/>
    </row>
    <row r="161" spans="1:21" ht="12.75" customHeight="1">
      <c r="A161" s="142"/>
      <c r="B161" s="205"/>
      <c r="C161" s="205"/>
      <c r="D161" s="205"/>
      <c r="E161" s="205"/>
      <c r="F161" s="205"/>
      <c r="G161" s="205"/>
      <c r="H161" s="205"/>
      <c r="I161" s="205"/>
      <c r="J161" s="205"/>
      <c r="K161" s="205"/>
      <c r="L161" s="205"/>
      <c r="M161" s="205"/>
      <c r="N161" s="205"/>
      <c r="O161" s="205"/>
      <c r="P161" s="205"/>
      <c r="Q161" s="205"/>
      <c r="R161" s="205"/>
      <c r="S161" s="205"/>
      <c r="T161" s="205"/>
      <c r="U161" s="205"/>
    </row>
    <row r="162" spans="1:21" ht="12.75" customHeight="1">
      <c r="A162" s="142"/>
      <c r="B162" s="205"/>
      <c r="C162" s="205"/>
      <c r="D162" s="205"/>
      <c r="E162" s="205"/>
      <c r="F162" s="205"/>
      <c r="G162" s="205"/>
      <c r="H162" s="20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</row>
    <row r="163" spans="1:21" ht="12.75" customHeight="1">
      <c r="A163" s="142"/>
      <c r="B163" s="205"/>
      <c r="C163" s="205"/>
      <c r="D163" s="205"/>
      <c r="E163" s="205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</row>
    <row r="164" spans="1:21" ht="12.75" customHeight="1">
      <c r="A164" s="142"/>
      <c r="B164" s="205"/>
      <c r="C164" s="205"/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5"/>
      <c r="R164" s="205"/>
      <c r="S164" s="205"/>
      <c r="T164" s="205"/>
      <c r="U164" s="205"/>
    </row>
    <row r="165" spans="1:21" ht="12.75" customHeight="1">
      <c r="A165" s="142"/>
      <c r="B165" s="205"/>
      <c r="C165" s="205"/>
      <c r="D165" s="205"/>
      <c r="E165" s="205"/>
      <c r="F165" s="205"/>
      <c r="G165" s="205"/>
      <c r="H165" s="205"/>
      <c r="I165" s="205"/>
      <c r="J165" s="205"/>
      <c r="K165" s="205"/>
      <c r="L165" s="205"/>
      <c r="M165" s="205"/>
      <c r="N165" s="205"/>
      <c r="O165" s="205"/>
      <c r="P165" s="205"/>
      <c r="Q165" s="205"/>
      <c r="R165" s="205"/>
      <c r="S165" s="205"/>
      <c r="T165" s="205"/>
      <c r="U165" s="205"/>
    </row>
    <row r="166" spans="1:21" ht="12.75" customHeight="1">
      <c r="A166" s="142"/>
      <c r="B166" s="205"/>
      <c r="C166" s="205"/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05"/>
      <c r="Q166" s="205"/>
      <c r="R166" s="205"/>
      <c r="S166" s="205"/>
      <c r="T166" s="205"/>
      <c r="U166" s="205"/>
    </row>
    <row r="167" spans="1:21" ht="12.75" customHeight="1">
      <c r="A167" s="142"/>
      <c r="B167" s="205"/>
      <c r="C167" s="205"/>
      <c r="D167" s="205"/>
      <c r="E167" s="205"/>
      <c r="F167" s="205"/>
      <c r="G167" s="205"/>
      <c r="H167" s="205"/>
      <c r="I167" s="205"/>
      <c r="J167" s="205"/>
      <c r="K167" s="205"/>
      <c r="L167" s="205"/>
      <c r="M167" s="205"/>
      <c r="N167" s="205"/>
      <c r="O167" s="205"/>
      <c r="P167" s="205"/>
      <c r="Q167" s="205"/>
      <c r="R167" s="205"/>
      <c r="S167" s="205"/>
      <c r="T167" s="205"/>
      <c r="U167" s="205"/>
    </row>
    <row r="168" spans="1:21" ht="12.75" customHeight="1">
      <c r="A168" s="142"/>
      <c r="B168" s="205"/>
      <c r="C168" s="205"/>
      <c r="D168" s="205"/>
      <c r="E168" s="205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  <c r="Q168" s="205"/>
      <c r="R168" s="205"/>
      <c r="S168" s="205"/>
      <c r="T168" s="205"/>
      <c r="U168" s="205"/>
    </row>
    <row r="169" spans="1:21" ht="12.75" customHeight="1">
      <c r="A169" s="142"/>
      <c r="B169" s="205"/>
      <c r="C169" s="205"/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205"/>
      <c r="Q169" s="205"/>
      <c r="R169" s="205"/>
      <c r="S169" s="205"/>
      <c r="T169" s="205"/>
      <c r="U169" s="205"/>
    </row>
    <row r="170" spans="1:21" ht="12.75" customHeight="1">
      <c r="A170" s="142"/>
      <c r="B170" s="205"/>
      <c r="C170" s="205"/>
      <c r="D170" s="205"/>
      <c r="E170" s="205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205"/>
      <c r="Q170" s="205"/>
      <c r="R170" s="205"/>
      <c r="S170" s="205"/>
      <c r="T170" s="205"/>
      <c r="U170" s="205"/>
    </row>
    <row r="171" spans="1:21" ht="12.75" customHeight="1">
      <c r="A171" s="142"/>
      <c r="B171" s="205"/>
      <c r="C171" s="205"/>
      <c r="D171" s="205"/>
      <c r="E171" s="205"/>
      <c r="F171" s="205"/>
      <c r="G171" s="205"/>
      <c r="H171" s="205"/>
      <c r="I171" s="205"/>
      <c r="J171" s="205"/>
      <c r="K171" s="205"/>
      <c r="L171" s="205"/>
      <c r="M171" s="205"/>
      <c r="N171" s="205"/>
      <c r="O171" s="205"/>
      <c r="P171" s="205"/>
      <c r="Q171" s="205"/>
      <c r="R171" s="205"/>
      <c r="S171" s="205"/>
      <c r="T171" s="205"/>
      <c r="U171" s="205"/>
    </row>
    <row r="172" spans="1:21" ht="12.75" customHeight="1">
      <c r="A172" s="142"/>
      <c r="B172" s="205"/>
      <c r="C172" s="205"/>
      <c r="D172" s="205"/>
      <c r="E172" s="205"/>
      <c r="F172" s="205"/>
      <c r="G172" s="205"/>
      <c r="H172" s="205"/>
      <c r="I172" s="205"/>
      <c r="J172" s="205"/>
      <c r="K172" s="205"/>
      <c r="L172" s="205"/>
      <c r="M172" s="205"/>
      <c r="N172" s="205"/>
      <c r="O172" s="205"/>
      <c r="P172" s="205"/>
      <c r="Q172" s="205"/>
      <c r="R172" s="205"/>
      <c r="S172" s="205"/>
      <c r="T172" s="205"/>
      <c r="U172" s="205"/>
    </row>
    <row r="173" spans="1:21" ht="12.75" customHeight="1">
      <c r="A173" s="142"/>
      <c r="B173" s="205"/>
      <c r="C173" s="205"/>
      <c r="D173" s="205"/>
      <c r="E173" s="205"/>
      <c r="F173" s="205"/>
      <c r="G173" s="205"/>
      <c r="H173" s="205"/>
      <c r="I173" s="205"/>
      <c r="J173" s="205"/>
      <c r="K173" s="205"/>
      <c r="L173" s="205"/>
      <c r="M173" s="205"/>
      <c r="N173" s="205"/>
      <c r="O173" s="205"/>
      <c r="P173" s="205"/>
      <c r="Q173" s="205"/>
      <c r="R173" s="205"/>
      <c r="S173" s="205"/>
      <c r="T173" s="205"/>
      <c r="U173" s="205"/>
    </row>
    <row r="174" spans="1:21" ht="12.75" customHeight="1">
      <c r="A174" s="142"/>
      <c r="B174" s="205"/>
      <c r="C174" s="205"/>
      <c r="D174" s="205"/>
      <c r="E174" s="205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205"/>
      <c r="Q174" s="205"/>
      <c r="R174" s="205"/>
      <c r="S174" s="205"/>
      <c r="T174" s="205"/>
      <c r="U174" s="205"/>
    </row>
    <row r="175" spans="1:21" ht="12.75" customHeight="1">
      <c r="A175" s="142"/>
      <c r="B175" s="205"/>
      <c r="C175" s="205"/>
      <c r="D175" s="205"/>
      <c r="E175" s="205"/>
      <c r="F175" s="205"/>
      <c r="G175" s="205"/>
      <c r="H175" s="205"/>
      <c r="I175" s="205"/>
      <c r="J175" s="205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5"/>
    </row>
    <row r="176" spans="1:21" ht="12.75" customHeight="1">
      <c r="A176" s="142"/>
      <c r="B176" s="205"/>
      <c r="C176" s="205"/>
      <c r="D176" s="205"/>
      <c r="E176" s="205"/>
      <c r="F176" s="205"/>
      <c r="G176" s="205"/>
      <c r="H176" s="205"/>
      <c r="I176" s="205"/>
      <c r="J176" s="205"/>
      <c r="K176" s="205"/>
      <c r="L176" s="205"/>
      <c r="M176" s="205"/>
      <c r="N176" s="205"/>
      <c r="O176" s="205"/>
      <c r="P176" s="205"/>
      <c r="Q176" s="205"/>
      <c r="R176" s="205"/>
      <c r="S176" s="205"/>
      <c r="T176" s="205"/>
      <c r="U176" s="205"/>
    </row>
    <row r="177" spans="1:21" ht="12.75" customHeight="1">
      <c r="A177" s="142"/>
      <c r="B177" s="205"/>
      <c r="C177" s="205"/>
      <c r="D177" s="205"/>
      <c r="E177" s="205"/>
      <c r="F177" s="205"/>
      <c r="G177" s="205"/>
      <c r="H177" s="205"/>
      <c r="I177" s="205"/>
      <c r="J177" s="205"/>
      <c r="K177" s="205"/>
      <c r="L177" s="205"/>
      <c r="M177" s="205"/>
      <c r="N177" s="205"/>
      <c r="O177" s="205"/>
      <c r="P177" s="205"/>
      <c r="Q177" s="205"/>
      <c r="R177" s="205"/>
      <c r="S177" s="205"/>
      <c r="T177" s="205"/>
      <c r="U177" s="205"/>
    </row>
    <row r="178" spans="1:21" ht="12.75" customHeight="1">
      <c r="A178" s="142"/>
      <c r="B178" s="205"/>
      <c r="C178" s="205"/>
      <c r="D178" s="205"/>
      <c r="E178" s="205"/>
      <c r="F178" s="205"/>
      <c r="G178" s="205"/>
      <c r="H178" s="205"/>
      <c r="I178" s="205"/>
      <c r="J178" s="205"/>
      <c r="K178" s="205"/>
      <c r="L178" s="205"/>
      <c r="M178" s="205"/>
      <c r="N178" s="205"/>
      <c r="O178" s="205"/>
      <c r="P178" s="205"/>
      <c r="Q178" s="205"/>
      <c r="R178" s="205"/>
      <c r="S178" s="205"/>
      <c r="T178" s="205"/>
      <c r="U178" s="205"/>
    </row>
    <row r="179" spans="1:21" ht="12.75" customHeight="1">
      <c r="A179" s="142"/>
      <c r="B179" s="205"/>
      <c r="C179" s="205"/>
      <c r="D179" s="205"/>
      <c r="E179" s="205"/>
      <c r="F179" s="205"/>
      <c r="G179" s="205"/>
      <c r="H179" s="205"/>
      <c r="I179" s="205"/>
      <c r="J179" s="205"/>
      <c r="K179" s="205"/>
      <c r="L179" s="205"/>
      <c r="M179" s="205"/>
      <c r="N179" s="205"/>
      <c r="O179" s="205"/>
      <c r="P179" s="205"/>
      <c r="Q179" s="205"/>
      <c r="R179" s="205"/>
      <c r="S179" s="205"/>
      <c r="T179" s="205"/>
      <c r="U179" s="205"/>
    </row>
    <row r="180" spans="1:21" ht="12.75" customHeight="1">
      <c r="A180" s="142"/>
      <c r="B180" s="205"/>
      <c r="C180" s="205"/>
      <c r="D180" s="205"/>
      <c r="E180" s="205"/>
      <c r="F180" s="205"/>
      <c r="G180" s="205"/>
      <c r="H180" s="205"/>
      <c r="I180" s="205"/>
      <c r="J180" s="205"/>
      <c r="K180" s="205"/>
      <c r="L180" s="205"/>
      <c r="M180" s="205"/>
      <c r="N180" s="205"/>
      <c r="O180" s="205"/>
      <c r="P180" s="205"/>
      <c r="Q180" s="205"/>
      <c r="R180" s="205"/>
      <c r="S180" s="205"/>
      <c r="T180" s="205"/>
      <c r="U180" s="205"/>
    </row>
    <row r="181" spans="1:21" ht="12.75" customHeight="1">
      <c r="A181" s="142"/>
      <c r="B181" s="205"/>
      <c r="C181" s="205"/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5"/>
      <c r="P181" s="205"/>
      <c r="Q181" s="205"/>
      <c r="R181" s="205"/>
      <c r="S181" s="205"/>
      <c r="T181" s="205"/>
      <c r="U181" s="205"/>
    </row>
    <row r="182" spans="1:21" ht="12.75" customHeight="1">
      <c r="A182" s="142"/>
      <c r="B182" s="205"/>
      <c r="C182" s="205"/>
      <c r="D182" s="205"/>
      <c r="E182" s="205"/>
      <c r="F182" s="205"/>
      <c r="G182" s="205"/>
      <c r="H182" s="205"/>
      <c r="I182" s="205"/>
      <c r="J182" s="205"/>
      <c r="K182" s="205"/>
      <c r="L182" s="205"/>
      <c r="M182" s="205"/>
      <c r="N182" s="205"/>
      <c r="O182" s="205"/>
      <c r="P182" s="205"/>
      <c r="Q182" s="205"/>
      <c r="R182" s="205"/>
      <c r="S182" s="205"/>
      <c r="T182" s="205"/>
      <c r="U182" s="205"/>
    </row>
    <row r="183" spans="1:21" ht="12.75" customHeight="1">
      <c r="A183" s="142"/>
      <c r="B183" s="205"/>
      <c r="C183" s="205"/>
      <c r="D183" s="205"/>
      <c r="E183" s="205"/>
      <c r="F183" s="205"/>
      <c r="G183" s="205"/>
      <c r="H183" s="205"/>
      <c r="I183" s="205"/>
      <c r="J183" s="205"/>
      <c r="K183" s="205"/>
      <c r="L183" s="205"/>
      <c r="M183" s="205"/>
      <c r="N183" s="205"/>
      <c r="O183" s="205"/>
      <c r="P183" s="205"/>
      <c r="Q183" s="205"/>
      <c r="R183" s="205"/>
      <c r="S183" s="205"/>
      <c r="T183" s="205"/>
      <c r="U183" s="205"/>
    </row>
    <row r="184" spans="1:21" ht="12.75" customHeight="1">
      <c r="A184" s="142"/>
      <c r="B184" s="205"/>
      <c r="C184" s="205"/>
      <c r="D184" s="205"/>
      <c r="E184" s="205"/>
      <c r="F184" s="205"/>
      <c r="G184" s="205"/>
      <c r="H184" s="205"/>
      <c r="I184" s="205"/>
      <c r="J184" s="205"/>
      <c r="K184" s="205"/>
      <c r="L184" s="205"/>
      <c r="M184" s="205"/>
      <c r="N184" s="205"/>
      <c r="O184" s="205"/>
      <c r="P184" s="205"/>
      <c r="Q184" s="205"/>
      <c r="R184" s="205"/>
      <c r="S184" s="205"/>
      <c r="T184" s="205"/>
      <c r="U184" s="205"/>
    </row>
    <row r="185" spans="1:21" ht="12.75" customHeight="1">
      <c r="A185" s="142"/>
      <c r="B185" s="205"/>
      <c r="C185" s="205"/>
      <c r="D185" s="205"/>
      <c r="E185" s="205"/>
      <c r="F185" s="205"/>
      <c r="G185" s="205"/>
      <c r="H185" s="205"/>
      <c r="I185" s="205"/>
      <c r="J185" s="205"/>
      <c r="K185" s="205"/>
      <c r="L185" s="205"/>
      <c r="M185" s="205"/>
      <c r="N185" s="205"/>
      <c r="O185" s="205"/>
      <c r="P185" s="205"/>
      <c r="Q185" s="205"/>
      <c r="R185" s="205"/>
      <c r="S185" s="205"/>
      <c r="T185" s="205"/>
      <c r="U185" s="205"/>
    </row>
    <row r="186" spans="1:21" ht="12.75" customHeight="1">
      <c r="A186" s="142"/>
      <c r="B186" s="205"/>
      <c r="C186" s="205"/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5"/>
      <c r="Q186" s="205"/>
      <c r="R186" s="205"/>
      <c r="S186" s="205"/>
      <c r="T186" s="205"/>
      <c r="U186" s="205"/>
    </row>
    <row r="187" spans="1:21" ht="12.75" customHeight="1">
      <c r="A187" s="142"/>
      <c r="B187" s="205"/>
      <c r="C187" s="205"/>
      <c r="D187" s="205"/>
      <c r="E187" s="205"/>
      <c r="F187" s="205"/>
      <c r="G187" s="205"/>
      <c r="H187" s="205"/>
      <c r="I187" s="205"/>
      <c r="J187" s="205"/>
      <c r="K187" s="205"/>
      <c r="L187" s="205"/>
      <c r="M187" s="205"/>
      <c r="N187" s="205"/>
      <c r="O187" s="205"/>
      <c r="P187" s="205"/>
      <c r="Q187" s="205"/>
      <c r="R187" s="205"/>
      <c r="S187" s="205"/>
      <c r="T187" s="205"/>
      <c r="U187" s="205"/>
    </row>
    <row r="188" spans="1:21" ht="12.75" customHeight="1">
      <c r="A188" s="142"/>
      <c r="B188" s="205"/>
      <c r="C188" s="205"/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5"/>
      <c r="S188" s="205"/>
      <c r="T188" s="205"/>
      <c r="U188" s="205"/>
    </row>
    <row r="189" spans="1:21" ht="12.75" customHeight="1">
      <c r="A189" s="142"/>
      <c r="B189" s="205"/>
      <c r="C189" s="205"/>
      <c r="D189" s="205"/>
      <c r="E189" s="205"/>
      <c r="F189" s="205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</row>
    <row r="190" spans="1:21" ht="12.75" customHeight="1">
      <c r="A190" s="142"/>
      <c r="B190" s="205"/>
      <c r="C190" s="205"/>
      <c r="D190" s="205"/>
      <c r="E190" s="205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205"/>
      <c r="S190" s="205"/>
      <c r="T190" s="205"/>
      <c r="U190" s="205"/>
    </row>
    <row r="191" spans="1:21" ht="12.75" customHeight="1">
      <c r="A191" s="142"/>
      <c r="B191" s="205"/>
      <c r="C191" s="205"/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5"/>
      <c r="R191" s="205"/>
      <c r="S191" s="205"/>
      <c r="T191" s="205"/>
      <c r="U191" s="205"/>
    </row>
    <row r="192" spans="1:21" ht="12.75" customHeight="1">
      <c r="A192" s="142"/>
      <c r="B192" s="205"/>
      <c r="C192" s="205"/>
      <c r="D192" s="205"/>
      <c r="E192" s="205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</row>
    <row r="193" spans="1:21" ht="12.75" customHeight="1">
      <c r="A193" s="142"/>
      <c r="B193" s="205"/>
      <c r="C193" s="205"/>
      <c r="D193" s="205"/>
      <c r="E193" s="205"/>
      <c r="F193" s="205"/>
      <c r="G193" s="205"/>
      <c r="H193" s="205"/>
      <c r="I193" s="205"/>
      <c r="J193" s="205"/>
      <c r="K193" s="205"/>
      <c r="L193" s="205"/>
      <c r="M193" s="205"/>
      <c r="N193" s="205"/>
      <c r="O193" s="205"/>
      <c r="P193" s="205"/>
      <c r="Q193" s="205"/>
      <c r="R193" s="205"/>
      <c r="S193" s="205"/>
      <c r="T193" s="205"/>
      <c r="U193" s="205"/>
    </row>
    <row r="194" spans="1:21" ht="12.75" customHeight="1">
      <c r="A194" s="142"/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</row>
    <row r="195" spans="1:21" ht="12.75" customHeight="1">
      <c r="A195" s="142"/>
      <c r="B195" s="205"/>
      <c r="C195" s="205"/>
      <c r="D195" s="205"/>
      <c r="E195" s="205"/>
      <c r="F195" s="205"/>
      <c r="G195" s="205"/>
      <c r="H195" s="205"/>
      <c r="I195" s="205"/>
      <c r="J195" s="205"/>
      <c r="K195" s="205"/>
      <c r="L195" s="205"/>
      <c r="M195" s="205"/>
      <c r="N195" s="205"/>
      <c r="O195" s="205"/>
      <c r="P195" s="205"/>
      <c r="Q195" s="205"/>
      <c r="R195" s="205"/>
      <c r="S195" s="205"/>
      <c r="T195" s="205"/>
      <c r="U195" s="205"/>
    </row>
    <row r="196" spans="1:21" ht="12.75" customHeight="1">
      <c r="A196" s="142"/>
      <c r="B196" s="205"/>
      <c r="C196" s="205"/>
      <c r="D196" s="205"/>
      <c r="E196" s="205"/>
      <c r="F196" s="205"/>
      <c r="G196" s="205"/>
      <c r="H196" s="205"/>
      <c r="I196" s="205"/>
      <c r="J196" s="205"/>
      <c r="K196" s="205"/>
      <c r="L196" s="205"/>
      <c r="M196" s="205"/>
      <c r="N196" s="205"/>
      <c r="O196" s="205"/>
      <c r="P196" s="205"/>
      <c r="Q196" s="205"/>
      <c r="R196" s="205"/>
      <c r="S196" s="205"/>
      <c r="T196" s="205"/>
      <c r="U196" s="205"/>
    </row>
    <row r="197" spans="1:21" ht="12.75" customHeight="1">
      <c r="A197" s="142"/>
      <c r="B197" s="205"/>
      <c r="C197" s="205"/>
      <c r="D197" s="205"/>
      <c r="E197" s="205"/>
      <c r="F197" s="205"/>
      <c r="G197" s="205"/>
      <c r="H197" s="205"/>
      <c r="I197" s="205"/>
      <c r="J197" s="205"/>
      <c r="K197" s="205"/>
      <c r="L197" s="205"/>
      <c r="M197" s="205"/>
      <c r="N197" s="205"/>
      <c r="O197" s="205"/>
      <c r="P197" s="205"/>
      <c r="Q197" s="205"/>
      <c r="R197" s="205"/>
      <c r="S197" s="205"/>
      <c r="T197" s="205"/>
      <c r="U197" s="205"/>
    </row>
    <row r="198" spans="1:21" ht="12.75" customHeight="1">
      <c r="A198" s="142"/>
      <c r="B198" s="205"/>
      <c r="C198" s="205"/>
      <c r="D198" s="205"/>
      <c r="E198" s="205"/>
      <c r="F198" s="205"/>
      <c r="G198" s="205"/>
      <c r="H198" s="205"/>
      <c r="I198" s="205"/>
      <c r="J198" s="205"/>
      <c r="K198" s="205"/>
      <c r="L198" s="205"/>
      <c r="M198" s="205"/>
      <c r="N198" s="205"/>
      <c r="O198" s="205"/>
      <c r="P198" s="205"/>
      <c r="Q198" s="205"/>
      <c r="R198" s="205"/>
      <c r="S198" s="205"/>
      <c r="T198" s="205"/>
      <c r="U198" s="205"/>
    </row>
    <row r="199" spans="1:21" ht="12.75" customHeight="1">
      <c r="A199" s="142"/>
      <c r="B199" s="205"/>
      <c r="C199" s="205"/>
      <c r="D199" s="205"/>
      <c r="E199" s="205"/>
      <c r="F199" s="205"/>
      <c r="G199" s="205"/>
      <c r="H199" s="205"/>
      <c r="I199" s="205"/>
      <c r="J199" s="205"/>
      <c r="K199" s="205"/>
      <c r="L199" s="205"/>
      <c r="M199" s="205"/>
      <c r="N199" s="205"/>
      <c r="O199" s="205"/>
      <c r="P199" s="205"/>
      <c r="Q199" s="205"/>
      <c r="R199" s="205"/>
      <c r="S199" s="205"/>
      <c r="T199" s="205"/>
      <c r="U199" s="205"/>
    </row>
    <row r="200" spans="1:21" ht="12.75" customHeight="1">
      <c r="A200" s="142"/>
      <c r="B200" s="205"/>
      <c r="C200" s="205"/>
      <c r="D200" s="205"/>
      <c r="E200" s="205"/>
      <c r="F200" s="205"/>
      <c r="G200" s="205"/>
      <c r="H200" s="205"/>
      <c r="I200" s="205"/>
      <c r="J200" s="205"/>
      <c r="K200" s="205"/>
      <c r="L200" s="205"/>
      <c r="M200" s="205"/>
      <c r="N200" s="205"/>
      <c r="O200" s="205"/>
      <c r="P200" s="205"/>
      <c r="Q200" s="205"/>
      <c r="R200" s="205"/>
      <c r="S200" s="205"/>
      <c r="T200" s="205"/>
      <c r="U200" s="205"/>
    </row>
    <row r="201" spans="1:21" ht="12.75" customHeight="1">
      <c r="A201" s="142"/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O201" s="205"/>
      <c r="P201" s="205"/>
      <c r="Q201" s="205"/>
      <c r="R201" s="205"/>
      <c r="S201" s="205"/>
      <c r="T201" s="205"/>
      <c r="U201" s="205"/>
    </row>
    <row r="202" spans="1:21" ht="12.75" customHeight="1">
      <c r="A202" s="142"/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</row>
    <row r="203" spans="1:21" ht="12.75" customHeight="1">
      <c r="A203" s="142"/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</row>
    <row r="204" spans="1:21" ht="12.75" customHeight="1">
      <c r="A204" s="142"/>
      <c r="B204" s="205"/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</row>
    <row r="205" spans="1:21" ht="12.75" customHeight="1">
      <c r="A205" s="142"/>
      <c r="B205" s="205"/>
      <c r="C205" s="205"/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</row>
    <row r="206" spans="1:21" ht="12.75" customHeight="1">
      <c r="A206" s="142"/>
      <c r="B206" s="205"/>
      <c r="C206" s="205"/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</row>
    <row r="207" spans="1:21" ht="12.75" customHeight="1">
      <c r="A207" s="142"/>
      <c r="B207" s="205"/>
      <c r="C207" s="205"/>
      <c r="D207" s="205"/>
      <c r="E207" s="205"/>
      <c r="F207" s="205"/>
      <c r="G207" s="205"/>
      <c r="H207" s="205"/>
      <c r="I207" s="205"/>
      <c r="J207" s="205"/>
      <c r="K207" s="205"/>
      <c r="L207" s="205"/>
      <c r="M207" s="205"/>
      <c r="N207" s="205"/>
      <c r="O207" s="205"/>
      <c r="P207" s="205"/>
      <c r="Q207" s="205"/>
      <c r="R207" s="205"/>
      <c r="S207" s="205"/>
      <c r="T207" s="205"/>
      <c r="U207" s="205"/>
    </row>
    <row r="208" spans="1:21" ht="12.75" customHeight="1">
      <c r="A208" s="142"/>
      <c r="B208" s="205"/>
      <c r="C208" s="205"/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5"/>
      <c r="T208" s="205"/>
      <c r="U208" s="205"/>
    </row>
    <row r="209" spans="1:21" ht="12.75" customHeight="1">
      <c r="A209" s="142"/>
      <c r="B209" s="205"/>
      <c r="C209" s="205"/>
      <c r="D209" s="205"/>
      <c r="E209" s="205"/>
      <c r="F209" s="205"/>
      <c r="G209" s="205"/>
      <c r="H209" s="20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5"/>
      <c r="T209" s="205"/>
      <c r="U209" s="205"/>
    </row>
    <row r="210" spans="1:21" ht="12.75" customHeight="1">
      <c r="A210" s="142"/>
      <c r="B210" s="205"/>
      <c r="C210" s="205"/>
      <c r="D210" s="205"/>
      <c r="E210" s="205"/>
      <c r="F210" s="205"/>
      <c r="G210" s="205"/>
      <c r="H210" s="20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5"/>
      <c r="T210" s="205"/>
      <c r="U210" s="205"/>
    </row>
    <row r="211" spans="1:21" ht="12.75" customHeight="1">
      <c r="A211" s="142"/>
      <c r="B211" s="205"/>
      <c r="C211" s="205"/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</row>
    <row r="212" spans="1:21" ht="12.75" customHeight="1">
      <c r="A212" s="142"/>
      <c r="B212" s="205"/>
      <c r="C212" s="205"/>
      <c r="D212" s="205"/>
      <c r="E212" s="205"/>
      <c r="F212" s="205"/>
      <c r="G212" s="205"/>
      <c r="H212" s="20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5"/>
      <c r="T212" s="205"/>
      <c r="U212" s="205"/>
    </row>
    <row r="213" spans="1:21" ht="12.75" customHeight="1">
      <c r="A213" s="142"/>
      <c r="B213" s="205"/>
      <c r="C213" s="205"/>
      <c r="D213" s="205"/>
      <c r="E213" s="205"/>
      <c r="F213" s="205"/>
      <c r="G213" s="205"/>
      <c r="H213" s="205"/>
      <c r="I213" s="205"/>
      <c r="J213" s="205"/>
      <c r="K213" s="205"/>
      <c r="L213" s="205"/>
      <c r="M213" s="205"/>
      <c r="N213" s="205"/>
      <c r="O213" s="205"/>
      <c r="P213" s="205"/>
      <c r="Q213" s="205"/>
      <c r="R213" s="205"/>
      <c r="S213" s="205"/>
      <c r="T213" s="205"/>
      <c r="U213" s="205"/>
    </row>
    <row r="214" spans="1:21" ht="12.75" customHeight="1">
      <c r="A214" s="142"/>
      <c r="B214" s="205"/>
      <c r="C214" s="205"/>
      <c r="D214" s="205"/>
      <c r="E214" s="205"/>
      <c r="F214" s="205"/>
      <c r="G214" s="205"/>
      <c r="H214" s="205"/>
      <c r="I214" s="205"/>
      <c r="J214" s="205"/>
      <c r="K214" s="205"/>
      <c r="L214" s="205"/>
      <c r="M214" s="205"/>
      <c r="N214" s="205"/>
      <c r="O214" s="205"/>
      <c r="P214" s="205"/>
      <c r="Q214" s="205"/>
      <c r="R214" s="205"/>
      <c r="S214" s="205"/>
      <c r="T214" s="205"/>
      <c r="U214" s="205"/>
    </row>
    <row r="215" spans="1:21" ht="12.75" customHeight="1">
      <c r="A215" s="142"/>
      <c r="B215" s="205"/>
      <c r="C215" s="205"/>
      <c r="D215" s="205"/>
      <c r="E215" s="205"/>
      <c r="F215" s="205"/>
      <c r="G215" s="205"/>
      <c r="H215" s="205"/>
      <c r="I215" s="205"/>
      <c r="J215" s="205"/>
      <c r="K215" s="205"/>
      <c r="L215" s="205"/>
      <c r="M215" s="205"/>
      <c r="N215" s="205"/>
      <c r="O215" s="205"/>
      <c r="P215" s="205"/>
      <c r="Q215" s="205"/>
      <c r="R215" s="205"/>
      <c r="S215" s="205"/>
      <c r="T215" s="205"/>
      <c r="U215" s="205"/>
    </row>
    <row r="216" spans="1:21" ht="12.75" customHeight="1">
      <c r="A216" s="142"/>
      <c r="B216" s="205"/>
      <c r="C216" s="205"/>
      <c r="D216" s="205"/>
      <c r="E216" s="205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5"/>
      <c r="Q216" s="205"/>
      <c r="R216" s="205"/>
      <c r="S216" s="205"/>
      <c r="T216" s="205"/>
      <c r="U216" s="205"/>
    </row>
    <row r="217" spans="1:21" ht="12.75" customHeight="1">
      <c r="A217" s="142"/>
      <c r="B217" s="205"/>
      <c r="C217" s="205"/>
      <c r="D217" s="205"/>
      <c r="E217" s="205"/>
      <c r="F217" s="205"/>
      <c r="G217" s="205"/>
      <c r="H217" s="205"/>
      <c r="I217" s="205"/>
      <c r="J217" s="205"/>
      <c r="K217" s="205"/>
      <c r="L217" s="205"/>
      <c r="M217" s="205"/>
      <c r="N217" s="205"/>
      <c r="O217" s="205"/>
      <c r="P217" s="205"/>
      <c r="Q217" s="205"/>
      <c r="R217" s="205"/>
      <c r="S217" s="205"/>
      <c r="T217" s="205"/>
      <c r="U217" s="205"/>
    </row>
    <row r="218" spans="1:21" ht="12.75" customHeight="1">
      <c r="A218" s="142"/>
      <c r="B218" s="205"/>
      <c r="C218" s="205"/>
      <c r="D218" s="205"/>
      <c r="E218" s="205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5"/>
      <c r="Q218" s="205"/>
      <c r="R218" s="205"/>
      <c r="S218" s="205"/>
      <c r="T218" s="205"/>
      <c r="U218" s="205"/>
    </row>
    <row r="219" spans="1:21" ht="12.75" customHeight="1">
      <c r="A219" s="142"/>
      <c r="B219" s="205"/>
      <c r="C219" s="205"/>
      <c r="D219" s="205"/>
      <c r="E219" s="205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205"/>
    </row>
    <row r="220" spans="1:21" ht="12.75" customHeight="1">
      <c r="A220" s="142"/>
      <c r="B220" s="205"/>
      <c r="C220" s="205"/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</row>
    <row r="221" spans="1:21" ht="12.75" customHeight="1">
      <c r="A221" s="142"/>
      <c r="B221" s="205"/>
      <c r="C221" s="205"/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5"/>
      <c r="Q221" s="205"/>
      <c r="R221" s="205"/>
      <c r="S221" s="205"/>
      <c r="T221" s="205"/>
      <c r="U221" s="205"/>
    </row>
    <row r="222" spans="1:21" ht="12.75" customHeight="1">
      <c r="A222" s="142"/>
      <c r="B222" s="205"/>
      <c r="C222" s="205"/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5"/>
      <c r="Q222" s="205"/>
      <c r="R222" s="205"/>
      <c r="S222" s="205"/>
      <c r="T222" s="205"/>
      <c r="U222" s="205"/>
    </row>
    <row r="223" spans="1:21" ht="12.75" customHeight="1">
      <c r="A223" s="142"/>
      <c r="B223" s="205"/>
      <c r="C223" s="205"/>
      <c r="D223" s="205"/>
      <c r="E223" s="205"/>
      <c r="F223" s="205"/>
      <c r="G223" s="205"/>
      <c r="H223" s="205"/>
      <c r="I223" s="205"/>
      <c r="J223" s="205"/>
      <c r="K223" s="205"/>
      <c r="L223" s="205"/>
      <c r="M223" s="205"/>
      <c r="N223" s="205"/>
      <c r="O223" s="205"/>
      <c r="P223" s="205"/>
      <c r="Q223" s="205"/>
      <c r="R223" s="205"/>
      <c r="S223" s="205"/>
      <c r="T223" s="205"/>
      <c r="U223" s="205"/>
    </row>
    <row r="224" spans="1:21" ht="12.75" customHeight="1">
      <c r="A224" s="142"/>
      <c r="B224" s="205"/>
      <c r="C224" s="205"/>
      <c r="D224" s="205"/>
      <c r="E224" s="205"/>
      <c r="F224" s="205"/>
      <c r="G224" s="205"/>
      <c r="H224" s="205"/>
      <c r="I224" s="205"/>
      <c r="J224" s="205"/>
      <c r="K224" s="205"/>
      <c r="L224" s="205"/>
      <c r="M224" s="205"/>
      <c r="N224" s="205"/>
      <c r="O224" s="205"/>
      <c r="P224" s="205"/>
      <c r="Q224" s="205"/>
      <c r="R224" s="205"/>
      <c r="S224" s="205"/>
      <c r="T224" s="205"/>
      <c r="U224" s="205"/>
    </row>
    <row r="225" spans="1:21" ht="12.75" customHeight="1">
      <c r="A225" s="142"/>
      <c r="B225" s="205"/>
      <c r="C225" s="205"/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</row>
    <row r="226" spans="1:21" ht="12.75" customHeight="1">
      <c r="A226" s="142"/>
      <c r="B226" s="205"/>
      <c r="C226" s="205"/>
      <c r="D226" s="205"/>
      <c r="E226" s="205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5"/>
      <c r="Q226" s="205"/>
      <c r="R226" s="205"/>
      <c r="S226" s="205"/>
      <c r="T226" s="205"/>
      <c r="U226" s="205"/>
    </row>
    <row r="227" spans="1:21" ht="12.75" customHeight="1">
      <c r="A227" s="142"/>
      <c r="B227" s="205"/>
      <c r="C227" s="205"/>
      <c r="D227" s="205"/>
      <c r="E227" s="205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</row>
    <row r="228" spans="1:21" ht="12.75" customHeight="1">
      <c r="A228" s="142"/>
      <c r="B228" s="205"/>
      <c r="C228" s="205"/>
      <c r="D228" s="205"/>
      <c r="E228" s="205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5"/>
      <c r="R228" s="205"/>
      <c r="S228" s="205"/>
      <c r="T228" s="205"/>
      <c r="U228" s="205"/>
    </row>
    <row r="229" spans="1:21" ht="12.75" customHeight="1">
      <c r="A229" s="142"/>
      <c r="B229" s="205"/>
      <c r="C229" s="205"/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</row>
    <row r="230" spans="1:21" ht="12.75" customHeight="1">
      <c r="A230" s="142"/>
      <c r="B230" s="205"/>
      <c r="C230" s="205"/>
      <c r="D230" s="205"/>
      <c r="E230" s="205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</row>
    <row r="231" spans="1:21" ht="12.75" customHeight="1">
      <c r="A231" s="142"/>
      <c r="B231" s="205"/>
      <c r="C231" s="205"/>
      <c r="D231" s="205"/>
      <c r="E231" s="205"/>
      <c r="F231" s="205"/>
      <c r="G231" s="205"/>
      <c r="H231" s="205"/>
      <c r="I231" s="205"/>
      <c r="J231" s="205"/>
      <c r="K231" s="205"/>
      <c r="L231" s="205"/>
      <c r="M231" s="205"/>
      <c r="N231" s="205"/>
      <c r="O231" s="205"/>
      <c r="P231" s="205"/>
      <c r="Q231" s="205"/>
      <c r="R231" s="205"/>
      <c r="S231" s="205"/>
      <c r="T231" s="205"/>
      <c r="U231" s="205"/>
    </row>
    <row r="232" spans="1:21" ht="12.75" customHeight="1">
      <c r="A232" s="142"/>
      <c r="B232" s="205"/>
      <c r="C232" s="205"/>
      <c r="D232" s="205"/>
      <c r="E232" s="205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</row>
    <row r="233" spans="1:21" ht="12.75" customHeight="1">
      <c r="A233" s="142"/>
      <c r="B233" s="205"/>
      <c r="C233" s="205"/>
      <c r="D233" s="205"/>
      <c r="E233" s="205"/>
      <c r="F233" s="205"/>
      <c r="G233" s="205"/>
      <c r="H233" s="205"/>
      <c r="I233" s="205"/>
      <c r="J233" s="205"/>
      <c r="K233" s="205"/>
      <c r="L233" s="205"/>
      <c r="M233" s="205"/>
      <c r="N233" s="205"/>
      <c r="O233" s="205"/>
      <c r="P233" s="205"/>
      <c r="Q233" s="205"/>
      <c r="R233" s="205"/>
      <c r="S233" s="205"/>
      <c r="T233" s="205"/>
      <c r="U233" s="205"/>
    </row>
    <row r="234" spans="1:21" ht="12.75" customHeight="1">
      <c r="A234" s="142"/>
      <c r="B234" s="205"/>
      <c r="C234" s="205"/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5"/>
      <c r="Q234" s="205"/>
      <c r="R234" s="205"/>
      <c r="S234" s="205"/>
      <c r="T234" s="205"/>
      <c r="U234" s="205"/>
    </row>
    <row r="235" spans="1:21" ht="12.75" customHeight="1">
      <c r="A235" s="142"/>
      <c r="B235" s="205"/>
      <c r="C235" s="205"/>
      <c r="D235" s="205"/>
      <c r="E235" s="205"/>
      <c r="F235" s="205"/>
      <c r="G235" s="205"/>
      <c r="H235" s="205"/>
      <c r="I235" s="205"/>
      <c r="J235" s="205"/>
      <c r="K235" s="205"/>
      <c r="L235" s="205"/>
      <c r="M235" s="205"/>
      <c r="N235" s="205"/>
      <c r="O235" s="205"/>
      <c r="P235" s="205"/>
      <c r="Q235" s="205"/>
      <c r="R235" s="205"/>
      <c r="S235" s="205"/>
      <c r="T235" s="205"/>
      <c r="U235" s="205"/>
    </row>
    <row r="236" spans="1:21" ht="12.75" customHeight="1">
      <c r="A236" s="142"/>
      <c r="B236" s="205"/>
      <c r="C236" s="205"/>
      <c r="D236" s="205"/>
      <c r="E236" s="205"/>
      <c r="F236" s="205"/>
      <c r="G236" s="205"/>
      <c r="H236" s="205"/>
      <c r="I236" s="205"/>
      <c r="J236" s="205"/>
      <c r="K236" s="205"/>
      <c r="L236" s="205"/>
      <c r="M236" s="205"/>
      <c r="N236" s="205"/>
      <c r="O236" s="205"/>
      <c r="P236" s="205"/>
      <c r="Q236" s="205"/>
      <c r="R236" s="205"/>
      <c r="S236" s="205"/>
      <c r="T236" s="205"/>
      <c r="U236" s="205"/>
    </row>
    <row r="237" spans="1:21" ht="12.75" customHeight="1">
      <c r="A237" s="142"/>
      <c r="B237" s="205"/>
      <c r="C237" s="205"/>
      <c r="D237" s="205"/>
      <c r="E237" s="205"/>
      <c r="F237" s="205"/>
      <c r="G237" s="205"/>
      <c r="H237" s="205"/>
      <c r="I237" s="205"/>
      <c r="J237" s="205"/>
      <c r="K237" s="205"/>
      <c r="L237" s="205"/>
      <c r="M237" s="205"/>
      <c r="N237" s="205"/>
      <c r="O237" s="205"/>
      <c r="P237" s="205"/>
      <c r="Q237" s="205"/>
      <c r="R237" s="205"/>
      <c r="S237" s="205"/>
      <c r="T237" s="205"/>
      <c r="U237" s="205"/>
    </row>
    <row r="238" spans="1:21" ht="12.75" customHeight="1">
      <c r="A238" s="142"/>
      <c r="B238" s="205"/>
      <c r="C238" s="205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5"/>
      <c r="Q238" s="205"/>
      <c r="R238" s="205"/>
      <c r="S238" s="205"/>
      <c r="T238" s="205"/>
      <c r="U238" s="205"/>
    </row>
    <row r="239" spans="1:21" ht="12.75" customHeight="1">
      <c r="A239" s="142"/>
      <c r="B239" s="205"/>
      <c r="C239" s="205"/>
      <c r="D239" s="205"/>
      <c r="E239" s="205"/>
      <c r="F239" s="205"/>
      <c r="G239" s="205"/>
      <c r="H239" s="205"/>
      <c r="I239" s="205"/>
      <c r="J239" s="205"/>
      <c r="K239" s="205"/>
      <c r="L239" s="205"/>
      <c r="M239" s="205"/>
      <c r="N239" s="205"/>
      <c r="O239" s="205"/>
      <c r="P239" s="205"/>
      <c r="Q239" s="205"/>
      <c r="R239" s="205"/>
      <c r="S239" s="205"/>
      <c r="T239" s="205"/>
      <c r="U239" s="205"/>
    </row>
    <row r="240" spans="1:21" ht="12.75" customHeight="1">
      <c r="A240" s="142"/>
      <c r="B240" s="205"/>
      <c r="C240" s="205"/>
      <c r="D240" s="205"/>
      <c r="E240" s="205"/>
      <c r="F240" s="205"/>
      <c r="G240" s="205"/>
      <c r="H240" s="205"/>
      <c r="I240" s="205"/>
      <c r="J240" s="205"/>
      <c r="K240" s="205"/>
      <c r="L240" s="205"/>
      <c r="M240" s="205"/>
      <c r="N240" s="205"/>
      <c r="O240" s="205"/>
      <c r="P240" s="205"/>
      <c r="Q240" s="205"/>
      <c r="R240" s="205"/>
      <c r="S240" s="205"/>
      <c r="T240" s="205"/>
      <c r="U240" s="205"/>
    </row>
    <row r="241" spans="1:21" ht="12.75" customHeight="1">
      <c r="A241" s="142"/>
      <c r="B241" s="205"/>
      <c r="C241" s="205"/>
      <c r="D241" s="205"/>
      <c r="E241" s="205"/>
      <c r="F241" s="205"/>
      <c r="G241" s="205"/>
      <c r="H241" s="205"/>
      <c r="I241" s="205"/>
      <c r="J241" s="205"/>
      <c r="K241" s="205"/>
      <c r="L241" s="205"/>
      <c r="M241" s="205"/>
      <c r="N241" s="205"/>
      <c r="O241" s="205"/>
      <c r="P241" s="205"/>
      <c r="Q241" s="205"/>
      <c r="R241" s="205"/>
      <c r="S241" s="205"/>
      <c r="T241" s="205"/>
      <c r="U241" s="205"/>
    </row>
    <row r="242" spans="1:21" ht="12.75" customHeight="1">
      <c r="A242" s="142"/>
      <c r="B242" s="205"/>
      <c r="C242" s="205"/>
      <c r="D242" s="205"/>
      <c r="E242" s="205"/>
      <c r="F242" s="205"/>
      <c r="G242" s="205"/>
      <c r="H242" s="205"/>
      <c r="I242" s="205"/>
      <c r="J242" s="205"/>
      <c r="K242" s="205"/>
      <c r="L242" s="205"/>
      <c r="M242" s="205"/>
      <c r="N242" s="205"/>
      <c r="O242" s="205"/>
      <c r="P242" s="205"/>
      <c r="Q242" s="205"/>
      <c r="R242" s="205"/>
      <c r="S242" s="205"/>
      <c r="T242" s="205"/>
      <c r="U242" s="205"/>
    </row>
    <row r="243" spans="1:21" ht="12.75" customHeight="1">
      <c r="A243" s="142"/>
      <c r="B243" s="205"/>
      <c r="C243" s="205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5"/>
      <c r="Q243" s="205"/>
      <c r="R243" s="205"/>
      <c r="S243" s="205"/>
      <c r="T243" s="205"/>
      <c r="U243" s="205"/>
    </row>
    <row r="244" spans="1:21" ht="12.75" customHeight="1">
      <c r="A244" s="142"/>
      <c r="B244" s="205"/>
      <c r="C244" s="205"/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5"/>
      <c r="Q244" s="205"/>
      <c r="R244" s="205"/>
      <c r="S244" s="205"/>
      <c r="T244" s="205"/>
      <c r="U244" s="205"/>
    </row>
    <row r="245" spans="1:21" ht="12.75" customHeight="1">
      <c r="A245" s="142"/>
      <c r="B245" s="205"/>
      <c r="C245" s="205"/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5"/>
      <c r="Q245" s="205"/>
      <c r="R245" s="205"/>
      <c r="S245" s="205"/>
      <c r="T245" s="205"/>
      <c r="U245" s="205"/>
    </row>
    <row r="246" spans="1:21" ht="12.75" customHeight="1">
      <c r="A246" s="142"/>
      <c r="B246" s="205"/>
      <c r="C246" s="205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5"/>
      <c r="R246" s="205"/>
      <c r="S246" s="205"/>
      <c r="T246" s="205"/>
      <c r="U246" s="205"/>
    </row>
    <row r="247" spans="1:21" ht="12.75" customHeight="1">
      <c r="A247" s="142"/>
      <c r="B247" s="205"/>
      <c r="C247" s="205"/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5"/>
      <c r="Q247" s="205"/>
      <c r="R247" s="205"/>
      <c r="S247" s="205"/>
      <c r="T247" s="205"/>
      <c r="U247" s="205"/>
    </row>
    <row r="248" spans="1:21" ht="12.75" customHeight="1">
      <c r="A248" s="142"/>
      <c r="B248" s="205"/>
      <c r="C248" s="205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5"/>
      <c r="Q248" s="205"/>
      <c r="R248" s="205"/>
      <c r="S248" s="205"/>
      <c r="T248" s="205"/>
      <c r="U248" s="205"/>
    </row>
    <row r="249" spans="1:21" ht="12.75" customHeight="1">
      <c r="A249" s="142"/>
      <c r="B249" s="205"/>
      <c r="C249" s="205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5"/>
      <c r="Q249" s="205"/>
      <c r="R249" s="205"/>
      <c r="S249" s="205"/>
      <c r="T249" s="205"/>
      <c r="U249" s="205"/>
    </row>
    <row r="250" spans="1:21" ht="12.75" customHeight="1">
      <c r="A250" s="142"/>
      <c r="B250" s="205"/>
      <c r="C250" s="205"/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5"/>
      <c r="Q250" s="205"/>
      <c r="R250" s="205"/>
      <c r="S250" s="205"/>
      <c r="T250" s="205"/>
      <c r="U250" s="205"/>
    </row>
    <row r="251" spans="1:21" ht="12.75" customHeight="1">
      <c r="A251" s="142"/>
      <c r="B251" s="205"/>
      <c r="C251" s="205"/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5"/>
      <c r="Q251" s="205"/>
      <c r="R251" s="205"/>
      <c r="S251" s="205"/>
      <c r="T251" s="205"/>
      <c r="U251" s="205"/>
    </row>
    <row r="252" spans="1:21" ht="12.75" customHeight="1">
      <c r="A252" s="142"/>
      <c r="B252" s="205"/>
      <c r="C252" s="205"/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5"/>
      <c r="Q252" s="205"/>
      <c r="R252" s="205"/>
      <c r="S252" s="205"/>
      <c r="T252" s="205"/>
      <c r="U252" s="205"/>
    </row>
    <row r="253" spans="1:21" ht="12.75" customHeight="1">
      <c r="A253" s="142"/>
      <c r="B253" s="205"/>
      <c r="C253" s="205"/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5"/>
      <c r="Q253" s="205"/>
      <c r="R253" s="205"/>
      <c r="S253" s="205"/>
      <c r="T253" s="205"/>
      <c r="U253" s="205"/>
    </row>
    <row r="254" spans="1:21" ht="12.75" customHeight="1">
      <c r="A254" s="142"/>
      <c r="B254" s="205"/>
      <c r="C254" s="205"/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5"/>
      <c r="Q254" s="205"/>
      <c r="R254" s="205"/>
      <c r="S254" s="205"/>
      <c r="T254" s="205"/>
      <c r="U254" s="205"/>
    </row>
    <row r="255" spans="1:21" ht="12.75" customHeight="1">
      <c r="A255" s="142"/>
      <c r="B255" s="205"/>
      <c r="C255" s="205"/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5"/>
      <c r="Q255" s="205"/>
      <c r="R255" s="205"/>
      <c r="S255" s="205"/>
      <c r="T255" s="205"/>
      <c r="U255" s="205"/>
    </row>
    <row r="256" spans="1:21" ht="12.75" customHeight="1">
      <c r="A256" s="142"/>
      <c r="B256" s="205"/>
      <c r="C256" s="205"/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5"/>
      <c r="Q256" s="205"/>
      <c r="R256" s="205"/>
      <c r="S256" s="205"/>
      <c r="T256" s="205"/>
      <c r="U256" s="205"/>
    </row>
    <row r="257" spans="1:21" ht="12.75" customHeight="1">
      <c r="A257" s="142"/>
      <c r="B257" s="205"/>
      <c r="C257" s="205"/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5"/>
      <c r="Q257" s="205"/>
      <c r="R257" s="205"/>
      <c r="S257" s="205"/>
      <c r="T257" s="205"/>
      <c r="U257" s="205"/>
    </row>
    <row r="258" spans="1:21" ht="12.75" customHeight="1">
      <c r="A258" s="142"/>
      <c r="B258" s="205"/>
      <c r="C258" s="205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5"/>
      <c r="Q258" s="205"/>
      <c r="R258" s="205"/>
      <c r="S258" s="205"/>
      <c r="T258" s="205"/>
      <c r="U258" s="205"/>
    </row>
    <row r="259" spans="1:21" ht="12.75" customHeight="1">
      <c r="A259" s="142"/>
      <c r="B259" s="205"/>
      <c r="C259" s="205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</row>
    <row r="260" spans="1:21" ht="12.75" customHeight="1">
      <c r="A260" s="142"/>
      <c r="B260" s="205"/>
      <c r="C260" s="205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5"/>
      <c r="Q260" s="205"/>
      <c r="R260" s="205"/>
      <c r="S260" s="205"/>
      <c r="T260" s="205"/>
      <c r="U260" s="205"/>
    </row>
    <row r="261" spans="1:21" ht="12.75" customHeight="1">
      <c r="A261" s="142"/>
      <c r="B261" s="205"/>
      <c r="C261" s="205"/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5"/>
      <c r="Q261" s="205"/>
      <c r="R261" s="205"/>
      <c r="S261" s="205"/>
      <c r="T261" s="205"/>
      <c r="U261" s="205"/>
    </row>
    <row r="262" spans="1:21" ht="12.75" customHeight="1">
      <c r="A262" s="142"/>
      <c r="B262" s="205"/>
      <c r="C262" s="205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5"/>
      <c r="Q262" s="205"/>
      <c r="R262" s="205"/>
      <c r="S262" s="205"/>
      <c r="T262" s="205"/>
      <c r="U262" s="205"/>
    </row>
    <row r="263" spans="1:21" ht="12.75" customHeight="1">
      <c r="A263" s="142"/>
      <c r="B263" s="205"/>
      <c r="C263" s="205"/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5"/>
      <c r="Q263" s="205"/>
      <c r="R263" s="205"/>
      <c r="S263" s="205"/>
      <c r="T263" s="205"/>
      <c r="U263" s="205"/>
    </row>
    <row r="264" spans="1:21" ht="12.75" customHeight="1">
      <c r="A264" s="142"/>
      <c r="B264" s="205"/>
      <c r="C264" s="205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5"/>
      <c r="Q264" s="205"/>
      <c r="R264" s="205"/>
      <c r="S264" s="205"/>
      <c r="T264" s="205"/>
      <c r="U264" s="205"/>
    </row>
    <row r="265" spans="1:21" ht="12.75" customHeight="1">
      <c r="A265" s="142"/>
      <c r="B265" s="205"/>
      <c r="C265" s="205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5"/>
      <c r="Q265" s="205"/>
      <c r="R265" s="205"/>
      <c r="S265" s="205"/>
      <c r="T265" s="205"/>
      <c r="U265" s="205"/>
    </row>
    <row r="266" spans="1:21" ht="12.75" customHeight="1">
      <c r="A266" s="142"/>
      <c r="B266" s="205"/>
      <c r="C266" s="205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5"/>
      <c r="Q266" s="205"/>
      <c r="R266" s="205"/>
      <c r="S266" s="205"/>
      <c r="T266" s="205"/>
      <c r="U266" s="205"/>
    </row>
    <row r="267" spans="1:21" ht="12.75" customHeight="1">
      <c r="A267" s="142"/>
      <c r="B267" s="205"/>
      <c r="C267" s="205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5"/>
      <c r="Q267" s="205"/>
      <c r="R267" s="205"/>
      <c r="S267" s="205"/>
      <c r="T267" s="205"/>
      <c r="U267" s="205"/>
    </row>
    <row r="268" spans="1:21" ht="12.75" customHeight="1">
      <c r="A268" s="142"/>
      <c r="B268" s="205"/>
      <c r="C268" s="205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5"/>
      <c r="Q268" s="205"/>
      <c r="R268" s="205"/>
      <c r="S268" s="205"/>
      <c r="T268" s="205"/>
      <c r="U268" s="205"/>
    </row>
    <row r="269" spans="1:21" ht="12.75" customHeight="1">
      <c r="A269" s="142"/>
      <c r="B269" s="205"/>
      <c r="C269" s="205"/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  <c r="N269" s="205"/>
      <c r="O269" s="205"/>
      <c r="P269" s="205"/>
      <c r="Q269" s="205"/>
      <c r="R269" s="205"/>
      <c r="S269" s="205"/>
      <c r="T269" s="205"/>
      <c r="U269" s="205"/>
    </row>
    <row r="270" spans="1:21" ht="12.75" customHeight="1">
      <c r="A270" s="142"/>
      <c r="B270" s="205"/>
      <c r="C270" s="205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5"/>
      <c r="Q270" s="205"/>
      <c r="R270" s="205"/>
      <c r="S270" s="205"/>
      <c r="T270" s="205"/>
      <c r="U270" s="205"/>
    </row>
    <row r="271" spans="1:21" ht="12.75" customHeight="1">
      <c r="A271" s="142"/>
      <c r="B271" s="205"/>
      <c r="C271" s="205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5"/>
      <c r="Q271" s="205"/>
      <c r="R271" s="205"/>
      <c r="S271" s="205"/>
      <c r="T271" s="205"/>
      <c r="U271" s="205"/>
    </row>
    <row r="272" spans="1:21" ht="12.75" customHeight="1">
      <c r="A272" s="142"/>
      <c r="B272" s="205"/>
      <c r="C272" s="205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</row>
    <row r="273" spans="1:21" ht="12.75" customHeight="1">
      <c r="A273" s="142"/>
      <c r="B273" s="205"/>
      <c r="C273" s="205"/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</row>
    <row r="274" spans="1:21" ht="12.75" customHeight="1">
      <c r="A274" s="142"/>
      <c r="B274" s="205"/>
      <c r="C274" s="205"/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</row>
    <row r="275" spans="1:21" ht="12.75" customHeight="1">
      <c r="A275" s="142"/>
      <c r="B275" s="205"/>
      <c r="C275" s="205"/>
      <c r="D275" s="205"/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</row>
    <row r="276" spans="1:21" ht="12.75" customHeight="1">
      <c r="A276" s="142"/>
      <c r="B276" s="205"/>
      <c r="C276" s="205"/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</row>
    <row r="277" spans="1:21" ht="12.75" customHeight="1">
      <c r="A277" s="142"/>
      <c r="B277" s="205"/>
      <c r="C277" s="205"/>
      <c r="D277" s="205"/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5"/>
      <c r="Q277" s="205"/>
      <c r="R277" s="205"/>
      <c r="S277" s="205"/>
      <c r="T277" s="205"/>
      <c r="U277" s="205"/>
    </row>
    <row r="278" spans="1:21" ht="12.75" customHeight="1">
      <c r="A278" s="142"/>
      <c r="B278" s="205"/>
      <c r="C278" s="205"/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5"/>
      <c r="Q278" s="205"/>
      <c r="R278" s="205"/>
      <c r="S278" s="205"/>
      <c r="T278" s="205"/>
      <c r="U278" s="205"/>
    </row>
    <row r="279" spans="1:21" ht="12.75" customHeight="1">
      <c r="A279" s="142"/>
      <c r="B279" s="205"/>
      <c r="C279" s="205"/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  <c r="N279" s="205"/>
      <c r="O279" s="205"/>
      <c r="P279" s="205"/>
      <c r="Q279" s="205"/>
      <c r="R279" s="205"/>
      <c r="S279" s="205"/>
      <c r="T279" s="205"/>
      <c r="U279" s="205"/>
    </row>
    <row r="280" spans="1:21" ht="12.75" customHeight="1">
      <c r="A280" s="142"/>
      <c r="B280" s="205"/>
      <c r="C280" s="205"/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  <c r="N280" s="205"/>
      <c r="O280" s="205"/>
      <c r="P280" s="205"/>
      <c r="Q280" s="205"/>
      <c r="R280" s="205"/>
      <c r="S280" s="205"/>
      <c r="T280" s="205"/>
      <c r="U280" s="205"/>
    </row>
    <row r="281" spans="1:21" ht="12.75" customHeight="1">
      <c r="A281" s="142"/>
      <c r="B281" s="205"/>
      <c r="C281" s="205"/>
      <c r="D281" s="205"/>
      <c r="E281" s="205"/>
      <c r="F281" s="205"/>
      <c r="G281" s="205"/>
      <c r="H281" s="205"/>
      <c r="I281" s="205"/>
      <c r="J281" s="205"/>
      <c r="K281" s="205"/>
      <c r="L281" s="205"/>
      <c r="M281" s="205"/>
      <c r="N281" s="205"/>
      <c r="O281" s="205"/>
      <c r="P281" s="205"/>
      <c r="Q281" s="205"/>
      <c r="R281" s="205"/>
      <c r="S281" s="205"/>
      <c r="T281" s="205"/>
      <c r="U281" s="205"/>
    </row>
    <row r="282" spans="1:21" ht="12.75" customHeight="1">
      <c r="A282" s="142"/>
      <c r="B282" s="205"/>
      <c r="C282" s="205"/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05"/>
      <c r="P282" s="205"/>
      <c r="Q282" s="205"/>
      <c r="R282" s="205"/>
      <c r="S282" s="205"/>
      <c r="T282" s="205"/>
      <c r="U282" s="205"/>
    </row>
    <row r="283" spans="1:21" ht="12.75" customHeight="1">
      <c r="A283" s="142"/>
      <c r="B283" s="205"/>
      <c r="C283" s="205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5"/>
      <c r="Q283" s="205"/>
      <c r="R283" s="205"/>
      <c r="S283" s="205"/>
      <c r="T283" s="205"/>
      <c r="U283" s="205"/>
    </row>
    <row r="284" spans="1:21" ht="12.75" customHeight="1">
      <c r="A284" s="142"/>
      <c r="B284" s="205"/>
      <c r="C284" s="205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5"/>
      <c r="Q284" s="205"/>
      <c r="R284" s="205"/>
      <c r="S284" s="205"/>
      <c r="T284" s="205"/>
      <c r="U284" s="205"/>
    </row>
    <row r="285" spans="1:21" ht="12.75" customHeight="1">
      <c r="A285" s="142"/>
      <c r="B285" s="205"/>
      <c r="C285" s="205"/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5"/>
      <c r="Q285" s="205"/>
      <c r="R285" s="205"/>
      <c r="S285" s="205"/>
      <c r="T285" s="205"/>
      <c r="U285" s="205"/>
    </row>
    <row r="286" spans="1:21" ht="12.75" customHeight="1">
      <c r="A286" s="142"/>
      <c r="B286" s="205"/>
      <c r="C286" s="205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5"/>
      <c r="R286" s="205"/>
      <c r="S286" s="205"/>
      <c r="T286" s="205"/>
      <c r="U286" s="205"/>
    </row>
    <row r="287" spans="1:21" ht="12.75" customHeight="1">
      <c r="A287" s="142"/>
      <c r="B287" s="205"/>
      <c r="C287" s="205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</row>
    <row r="288" spans="1:21" ht="12.75" customHeight="1">
      <c r="A288" s="142"/>
      <c r="B288" s="205"/>
      <c r="C288" s="205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</row>
    <row r="289" spans="1:21" ht="12.75" customHeight="1">
      <c r="A289" s="142"/>
      <c r="B289" s="205"/>
      <c r="C289" s="205"/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5"/>
      <c r="Q289" s="205"/>
      <c r="R289" s="205"/>
      <c r="S289" s="205"/>
      <c r="T289" s="205"/>
      <c r="U289" s="205"/>
    </row>
    <row r="290" spans="1:21" ht="12.75" customHeight="1">
      <c r="A290" s="142"/>
      <c r="B290" s="205"/>
      <c r="C290" s="205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5"/>
      <c r="Q290" s="205"/>
      <c r="R290" s="205"/>
      <c r="S290" s="205"/>
      <c r="T290" s="205"/>
      <c r="U290" s="205"/>
    </row>
    <row r="291" spans="1:21" ht="12.75" customHeight="1">
      <c r="A291" s="142"/>
      <c r="B291" s="205"/>
      <c r="C291" s="205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5"/>
      <c r="Q291" s="205"/>
      <c r="R291" s="205"/>
      <c r="S291" s="205"/>
      <c r="T291" s="205"/>
      <c r="U291" s="205"/>
    </row>
    <row r="292" spans="1:21" ht="12.75" customHeight="1">
      <c r="A292" s="142"/>
      <c r="B292" s="205"/>
      <c r="C292" s="205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5"/>
      <c r="Q292" s="205"/>
      <c r="R292" s="205"/>
      <c r="S292" s="205"/>
      <c r="T292" s="205"/>
      <c r="U292" s="205"/>
    </row>
    <row r="293" spans="1:21" ht="12.75" customHeight="1">
      <c r="A293" s="142"/>
      <c r="B293" s="205"/>
      <c r="C293" s="205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5"/>
      <c r="Q293" s="205"/>
      <c r="R293" s="205"/>
      <c r="S293" s="205"/>
      <c r="T293" s="205"/>
      <c r="U293" s="205"/>
    </row>
    <row r="294" spans="1:21" ht="12.75" customHeight="1">
      <c r="A294" s="142"/>
      <c r="B294" s="205"/>
      <c r="C294" s="205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5"/>
      <c r="Q294" s="205"/>
      <c r="R294" s="205"/>
      <c r="S294" s="205"/>
      <c r="T294" s="205"/>
      <c r="U294" s="205"/>
    </row>
    <row r="295" spans="1:21" ht="12.75" customHeight="1">
      <c r="A295" s="142"/>
      <c r="B295" s="205"/>
      <c r="C295" s="205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5"/>
      <c r="Q295" s="205"/>
      <c r="R295" s="205"/>
      <c r="S295" s="205"/>
      <c r="T295" s="205"/>
      <c r="U295" s="205"/>
    </row>
    <row r="296" spans="1:21" ht="12.75" customHeight="1">
      <c r="A296" s="142"/>
      <c r="B296" s="205"/>
      <c r="C296" s="205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5"/>
      <c r="Q296" s="205"/>
      <c r="R296" s="205"/>
      <c r="S296" s="205"/>
      <c r="T296" s="205"/>
      <c r="U296" s="205"/>
    </row>
    <row r="297" spans="1:21" ht="12.75" customHeight="1">
      <c r="A297" s="142"/>
      <c r="B297" s="205"/>
      <c r="C297" s="205"/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  <c r="N297" s="205"/>
      <c r="O297" s="205"/>
      <c r="P297" s="205"/>
      <c r="Q297" s="205"/>
      <c r="R297" s="205"/>
      <c r="S297" s="205"/>
      <c r="T297" s="205"/>
      <c r="U297" s="205"/>
    </row>
    <row r="298" spans="1:21" ht="12.75" customHeight="1">
      <c r="A298" s="142"/>
      <c r="B298" s="205"/>
      <c r="C298" s="205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5"/>
      <c r="Q298" s="205"/>
      <c r="R298" s="205"/>
      <c r="S298" s="205"/>
      <c r="T298" s="205"/>
      <c r="U298" s="205"/>
    </row>
    <row r="299" spans="1:21" ht="12.75" customHeight="1">
      <c r="A299" s="142"/>
      <c r="B299" s="205"/>
      <c r="C299" s="205"/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  <c r="N299" s="205"/>
      <c r="O299" s="205"/>
      <c r="P299" s="205"/>
      <c r="Q299" s="205"/>
      <c r="R299" s="205"/>
      <c r="S299" s="205"/>
      <c r="T299" s="205"/>
      <c r="U299" s="205"/>
    </row>
    <row r="300" spans="1:21" ht="12.75" customHeight="1">
      <c r="A300" s="142"/>
      <c r="B300" s="205"/>
      <c r="C300" s="205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5"/>
      <c r="Q300" s="205"/>
      <c r="R300" s="205"/>
      <c r="S300" s="205"/>
      <c r="T300" s="205"/>
      <c r="U300" s="205"/>
    </row>
    <row r="301" spans="1:21" ht="12.75" customHeight="1">
      <c r="A301" s="142"/>
      <c r="B301" s="205"/>
      <c r="C301" s="205"/>
      <c r="D301" s="205"/>
      <c r="E301" s="205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5"/>
      <c r="Q301" s="205"/>
      <c r="R301" s="205"/>
      <c r="S301" s="205"/>
      <c r="T301" s="205"/>
      <c r="U301" s="205"/>
    </row>
    <row r="302" spans="1:21" ht="12.75" customHeight="1">
      <c r="A302" s="142"/>
      <c r="B302" s="205"/>
      <c r="C302" s="205"/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5"/>
      <c r="Q302" s="205"/>
      <c r="R302" s="205"/>
      <c r="S302" s="205"/>
      <c r="T302" s="205"/>
      <c r="U302" s="205"/>
    </row>
    <row r="303" spans="1:21" ht="12.75" customHeight="1">
      <c r="A303" s="142"/>
      <c r="B303" s="205"/>
      <c r="C303" s="205"/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5"/>
      <c r="Q303" s="205"/>
      <c r="R303" s="205"/>
      <c r="S303" s="205"/>
      <c r="T303" s="205"/>
      <c r="U303" s="205"/>
    </row>
    <row r="304" spans="1:21" ht="12.75" customHeight="1">
      <c r="A304" s="142"/>
      <c r="B304" s="205"/>
      <c r="C304" s="205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205"/>
      <c r="S304" s="205"/>
      <c r="T304" s="205"/>
      <c r="U304" s="205"/>
    </row>
    <row r="305" spans="1:21" ht="12.75" customHeight="1">
      <c r="A305" s="142"/>
      <c r="B305" s="205"/>
      <c r="C305" s="205"/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5"/>
      <c r="Q305" s="205"/>
      <c r="R305" s="205"/>
      <c r="S305" s="205"/>
      <c r="T305" s="205"/>
      <c r="U305" s="205"/>
    </row>
    <row r="306" spans="1:21" ht="12.75" customHeight="1">
      <c r="A306" s="142"/>
      <c r="B306" s="205"/>
      <c r="C306" s="205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5"/>
      <c r="Q306" s="205"/>
      <c r="R306" s="205"/>
      <c r="S306" s="205"/>
      <c r="T306" s="205"/>
      <c r="U306" s="205"/>
    </row>
    <row r="307" spans="1:21" ht="12.75" customHeight="1">
      <c r="A307" s="142"/>
      <c r="B307" s="205"/>
      <c r="C307" s="205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5"/>
      <c r="Q307" s="205"/>
      <c r="R307" s="205"/>
      <c r="S307" s="205"/>
      <c r="T307" s="205"/>
      <c r="U307" s="205"/>
    </row>
    <row r="308" spans="1:21" ht="12.75" customHeight="1">
      <c r="A308" s="142"/>
      <c r="B308" s="205"/>
      <c r="C308" s="205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5"/>
      <c r="Q308" s="205"/>
      <c r="R308" s="205"/>
      <c r="S308" s="205"/>
      <c r="T308" s="205"/>
      <c r="U308" s="205"/>
    </row>
    <row r="309" spans="1:21" ht="12.75" customHeight="1">
      <c r="A309" s="142"/>
      <c r="B309" s="205"/>
      <c r="C309" s="205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5"/>
      <c r="Q309" s="205"/>
      <c r="R309" s="205"/>
      <c r="S309" s="205"/>
      <c r="T309" s="205"/>
      <c r="U309" s="205"/>
    </row>
    <row r="310" spans="1:21" ht="12.75" customHeight="1">
      <c r="A310" s="142"/>
      <c r="B310" s="205"/>
      <c r="C310" s="205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5"/>
      <c r="Q310" s="205"/>
      <c r="R310" s="205"/>
      <c r="S310" s="205"/>
      <c r="T310" s="205"/>
      <c r="U310" s="205"/>
    </row>
    <row r="311" spans="1:21" ht="12.75" customHeight="1">
      <c r="A311" s="142"/>
      <c r="B311" s="205"/>
      <c r="C311" s="205"/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5"/>
      <c r="Q311" s="205"/>
      <c r="R311" s="205"/>
      <c r="S311" s="205"/>
      <c r="T311" s="205"/>
      <c r="U311" s="205"/>
    </row>
    <row r="312" spans="1:21" ht="12.75" customHeight="1">
      <c r="A312" s="142"/>
      <c r="B312" s="205"/>
      <c r="C312" s="205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5"/>
      <c r="Q312" s="205"/>
      <c r="R312" s="205"/>
      <c r="S312" s="205"/>
      <c r="T312" s="205"/>
      <c r="U312" s="205"/>
    </row>
    <row r="313" spans="1:21" ht="12.75" customHeight="1">
      <c r="A313" s="142"/>
      <c r="B313" s="205"/>
      <c r="C313" s="205"/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5"/>
      <c r="Q313" s="205"/>
      <c r="R313" s="205"/>
      <c r="S313" s="205"/>
      <c r="T313" s="205"/>
      <c r="U313" s="205"/>
    </row>
    <row r="314" spans="1:21" ht="12.75" customHeight="1">
      <c r="A314" s="142"/>
      <c r="B314" s="205"/>
      <c r="C314" s="205"/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</row>
    <row r="315" spans="1:21" ht="12.75" customHeight="1">
      <c r="A315" s="142"/>
      <c r="B315" s="205"/>
      <c r="C315" s="205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</row>
    <row r="316" spans="1:21" ht="12.75" customHeight="1">
      <c r="A316" s="142"/>
      <c r="B316" s="205"/>
      <c r="C316" s="205"/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</row>
    <row r="317" spans="1:21" ht="12.75" customHeight="1">
      <c r="A317" s="142"/>
      <c r="B317" s="205"/>
      <c r="C317" s="205"/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</row>
    <row r="318" spans="1:21" ht="12.75" customHeight="1">
      <c r="A318" s="142"/>
      <c r="B318" s="205"/>
      <c r="C318" s="205"/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</row>
    <row r="319" spans="1:21" ht="12.75" customHeight="1">
      <c r="A319" s="142"/>
      <c r="B319" s="205"/>
      <c r="C319" s="205"/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5"/>
      <c r="Q319" s="205"/>
      <c r="R319" s="205"/>
      <c r="S319" s="205"/>
      <c r="T319" s="205"/>
      <c r="U319" s="205"/>
    </row>
    <row r="320" spans="1:21" ht="12.75" customHeight="1">
      <c r="A320" s="142"/>
      <c r="B320" s="205"/>
      <c r="C320" s="205"/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5"/>
      <c r="Q320" s="205"/>
      <c r="R320" s="205"/>
      <c r="S320" s="205"/>
      <c r="T320" s="205"/>
      <c r="U320" s="205"/>
    </row>
    <row r="321" spans="1:21" ht="12.75" customHeight="1">
      <c r="A321" s="142"/>
      <c r="B321" s="205"/>
      <c r="C321" s="205"/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5"/>
      <c r="Q321" s="205"/>
      <c r="R321" s="205"/>
      <c r="S321" s="205"/>
      <c r="T321" s="205"/>
      <c r="U321" s="205"/>
    </row>
    <row r="322" spans="1:21" ht="12.75" customHeight="1">
      <c r="A322" s="142"/>
      <c r="B322" s="205"/>
      <c r="C322" s="205"/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5"/>
      <c r="Q322" s="205"/>
      <c r="R322" s="205"/>
      <c r="S322" s="205"/>
      <c r="T322" s="205"/>
      <c r="U322" s="205"/>
    </row>
    <row r="323" spans="1:21" ht="12.75" customHeight="1">
      <c r="A323" s="142"/>
      <c r="B323" s="205"/>
      <c r="C323" s="205"/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  <c r="N323" s="205"/>
      <c r="O323" s="205"/>
      <c r="P323" s="205"/>
      <c r="Q323" s="205"/>
      <c r="R323" s="205"/>
      <c r="S323" s="205"/>
      <c r="T323" s="205"/>
      <c r="U323" s="205"/>
    </row>
    <row r="324" spans="1:21" ht="12.75" customHeight="1">
      <c r="A324" s="142"/>
      <c r="B324" s="205"/>
      <c r="C324" s="205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5"/>
      <c r="Q324" s="205"/>
      <c r="R324" s="205"/>
      <c r="S324" s="205"/>
      <c r="T324" s="205"/>
      <c r="U324" s="205"/>
    </row>
    <row r="325" spans="1:21" ht="12.75" customHeight="1">
      <c r="A325" s="142"/>
      <c r="B325" s="205"/>
      <c r="C325" s="205"/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  <c r="N325" s="205"/>
      <c r="O325" s="205"/>
      <c r="P325" s="205"/>
      <c r="Q325" s="205"/>
      <c r="R325" s="205"/>
      <c r="S325" s="205"/>
      <c r="T325" s="205"/>
      <c r="U325" s="205"/>
    </row>
    <row r="326" spans="1:21" ht="12.75" customHeight="1">
      <c r="A326" s="142"/>
      <c r="B326" s="205"/>
      <c r="C326" s="205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5"/>
      <c r="Q326" s="205"/>
      <c r="R326" s="205"/>
      <c r="S326" s="205"/>
      <c r="T326" s="205"/>
      <c r="U326" s="205"/>
    </row>
    <row r="327" spans="1:21" ht="12.75" customHeight="1">
      <c r="A327" s="142"/>
      <c r="B327" s="205"/>
      <c r="C327" s="205"/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05"/>
      <c r="Q327" s="205"/>
      <c r="R327" s="205"/>
      <c r="S327" s="205"/>
      <c r="T327" s="205"/>
      <c r="U327" s="205"/>
    </row>
    <row r="328" spans="1:21" ht="12.75" customHeight="1">
      <c r="A328" s="142"/>
      <c r="B328" s="205"/>
      <c r="C328" s="205"/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5"/>
      <c r="Q328" s="205"/>
      <c r="R328" s="205"/>
      <c r="S328" s="205"/>
      <c r="T328" s="205"/>
      <c r="U328" s="205"/>
    </row>
    <row r="329" spans="1:21" ht="12.75" customHeight="1">
      <c r="A329" s="142"/>
      <c r="B329" s="205"/>
      <c r="C329" s="205"/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205"/>
      <c r="Q329" s="205"/>
      <c r="R329" s="205"/>
      <c r="S329" s="205"/>
      <c r="T329" s="205"/>
      <c r="U329" s="205"/>
    </row>
    <row r="330" spans="1:21" ht="12.75" customHeight="1">
      <c r="A330" s="142"/>
      <c r="B330" s="205"/>
      <c r="C330" s="205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5"/>
      <c r="Q330" s="205"/>
      <c r="R330" s="205"/>
      <c r="S330" s="205"/>
      <c r="T330" s="205"/>
      <c r="U330" s="205"/>
    </row>
    <row r="331" spans="1:21" ht="12.75" customHeight="1">
      <c r="A331" s="142"/>
      <c r="B331" s="205"/>
      <c r="C331" s="205"/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5"/>
      <c r="Q331" s="205"/>
      <c r="R331" s="205"/>
      <c r="S331" s="205"/>
      <c r="T331" s="205"/>
      <c r="U331" s="205"/>
    </row>
    <row r="332" spans="1:21" ht="12.75" customHeight="1">
      <c r="A332" s="142"/>
      <c r="B332" s="205"/>
      <c r="C332" s="205"/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5"/>
      <c r="Q332" s="205"/>
      <c r="R332" s="205"/>
      <c r="S332" s="205"/>
      <c r="T332" s="205"/>
      <c r="U332" s="205"/>
    </row>
    <row r="333" spans="1:21" ht="12.75" customHeight="1">
      <c r="A333" s="142"/>
      <c r="B333" s="205"/>
      <c r="C333" s="205"/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5"/>
      <c r="Q333" s="205"/>
      <c r="R333" s="205"/>
      <c r="S333" s="205"/>
      <c r="T333" s="205"/>
      <c r="U333" s="205"/>
    </row>
    <row r="334" spans="1:21" ht="12.75" customHeight="1">
      <c r="A334" s="142"/>
      <c r="B334" s="205"/>
      <c r="C334" s="205"/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5"/>
      <c r="R334" s="205"/>
      <c r="S334" s="205"/>
      <c r="T334" s="205"/>
      <c r="U334" s="205"/>
    </row>
    <row r="335" spans="1:21" ht="12.75" customHeight="1">
      <c r="A335" s="142"/>
      <c r="B335" s="205"/>
      <c r="C335" s="205"/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</row>
    <row r="336" spans="1:21" ht="12.75" customHeight="1">
      <c r="A336" s="142"/>
      <c r="B336" s="205"/>
      <c r="C336" s="205"/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5"/>
      <c r="Q336" s="205"/>
      <c r="R336" s="205"/>
      <c r="S336" s="205"/>
      <c r="T336" s="205"/>
      <c r="U336" s="205"/>
    </row>
    <row r="337" spans="1:21" ht="12.75" customHeight="1">
      <c r="A337" s="142"/>
      <c r="B337" s="205"/>
      <c r="C337" s="205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5"/>
      <c r="Q337" s="205"/>
      <c r="R337" s="205"/>
      <c r="S337" s="205"/>
      <c r="T337" s="205"/>
      <c r="U337" s="205"/>
    </row>
    <row r="338" spans="1:21" ht="12.75" customHeight="1">
      <c r="A338" s="142"/>
      <c r="B338" s="205"/>
      <c r="C338" s="205"/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5"/>
      <c r="Q338" s="205"/>
      <c r="R338" s="205"/>
      <c r="S338" s="205"/>
      <c r="T338" s="205"/>
      <c r="U338" s="205"/>
    </row>
    <row r="339" spans="1:21" ht="12.75" customHeight="1">
      <c r="A339" s="142"/>
      <c r="B339" s="205"/>
      <c r="C339" s="205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05"/>
      <c r="Q339" s="205"/>
      <c r="R339" s="205"/>
      <c r="S339" s="205"/>
      <c r="T339" s="205"/>
      <c r="U339" s="205"/>
    </row>
    <row r="340" spans="1:21" ht="12.75" customHeight="1">
      <c r="A340" s="142"/>
      <c r="B340" s="205"/>
      <c r="C340" s="205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5"/>
      <c r="Q340" s="205"/>
      <c r="R340" s="205"/>
      <c r="S340" s="205"/>
      <c r="T340" s="205"/>
      <c r="U340" s="205"/>
    </row>
    <row r="341" spans="1:21" ht="12.75" customHeight="1">
      <c r="A341" s="142"/>
      <c r="B341" s="205"/>
      <c r="C341" s="205"/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5"/>
      <c r="O341" s="205"/>
      <c r="P341" s="205"/>
      <c r="Q341" s="205"/>
      <c r="R341" s="205"/>
      <c r="S341" s="205"/>
      <c r="T341" s="205"/>
      <c r="U341" s="205"/>
    </row>
    <row r="342" spans="1:21" ht="12.75" customHeight="1">
      <c r="A342" s="142"/>
      <c r="B342" s="205"/>
      <c r="C342" s="205"/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5"/>
      <c r="Q342" s="205"/>
      <c r="R342" s="205"/>
      <c r="S342" s="205"/>
      <c r="T342" s="205"/>
      <c r="U342" s="205"/>
    </row>
    <row r="343" spans="1:21" ht="12.75" customHeight="1">
      <c r="A343" s="142"/>
      <c r="B343" s="205"/>
      <c r="C343" s="205"/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5"/>
      <c r="Q343" s="205"/>
      <c r="R343" s="205"/>
      <c r="S343" s="205"/>
      <c r="T343" s="205"/>
      <c r="U343" s="205"/>
    </row>
    <row r="344" spans="1:21" ht="12.75" customHeight="1">
      <c r="A344" s="142"/>
      <c r="B344" s="205"/>
      <c r="C344" s="205"/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</row>
    <row r="345" spans="1:21" ht="12.75" customHeight="1">
      <c r="A345" s="142"/>
      <c r="B345" s="205"/>
      <c r="C345" s="205"/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5"/>
      <c r="Q345" s="205"/>
      <c r="R345" s="205"/>
      <c r="S345" s="205"/>
      <c r="T345" s="205"/>
      <c r="U345" s="205"/>
    </row>
    <row r="346" spans="1:21" ht="12.75" customHeight="1">
      <c r="A346" s="142"/>
      <c r="B346" s="205"/>
      <c r="C346" s="205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5"/>
      <c r="Q346" s="205"/>
      <c r="R346" s="205"/>
      <c r="S346" s="205"/>
      <c r="T346" s="205"/>
      <c r="U346" s="205"/>
    </row>
    <row r="347" spans="1:21" ht="12.75" customHeight="1">
      <c r="A347" s="142"/>
      <c r="B347" s="205"/>
      <c r="C347" s="205"/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5"/>
      <c r="Q347" s="205"/>
      <c r="R347" s="205"/>
      <c r="S347" s="205"/>
      <c r="T347" s="205"/>
      <c r="U347" s="205"/>
    </row>
    <row r="348" spans="1:21" ht="12.75" customHeight="1">
      <c r="A348" s="142"/>
      <c r="B348" s="205"/>
      <c r="C348" s="205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5"/>
      <c r="Q348" s="205"/>
      <c r="R348" s="205"/>
      <c r="S348" s="205"/>
      <c r="T348" s="205"/>
      <c r="U348" s="205"/>
    </row>
    <row r="349" spans="1:21" ht="12.75" customHeight="1">
      <c r="A349" s="142"/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</row>
    <row r="350" spans="1:21" ht="12.75" customHeight="1">
      <c r="A350" s="142"/>
      <c r="B350" s="205"/>
      <c r="C350" s="205"/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5"/>
      <c r="Q350" s="205"/>
      <c r="R350" s="205"/>
      <c r="S350" s="205"/>
      <c r="T350" s="205"/>
      <c r="U350" s="205"/>
    </row>
    <row r="351" spans="1:21" ht="12.75" customHeight="1">
      <c r="A351" s="142"/>
      <c r="B351" s="205"/>
      <c r="C351" s="205"/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5"/>
      <c r="Q351" s="205"/>
      <c r="R351" s="205"/>
      <c r="S351" s="205"/>
      <c r="T351" s="205"/>
      <c r="U351" s="205"/>
    </row>
    <row r="352" spans="1:21" ht="12.75" customHeight="1">
      <c r="A352" s="142"/>
      <c r="B352" s="205"/>
      <c r="C352" s="205"/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5"/>
      <c r="Q352" s="205"/>
      <c r="R352" s="205"/>
      <c r="S352" s="205"/>
      <c r="T352" s="205"/>
      <c r="U352" s="205"/>
    </row>
    <row r="353" spans="1:21" ht="12.75" customHeight="1">
      <c r="A353" s="142"/>
      <c r="B353" s="205"/>
      <c r="C353" s="205"/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205"/>
      <c r="Q353" s="205"/>
      <c r="R353" s="205"/>
      <c r="S353" s="205"/>
      <c r="T353" s="205"/>
      <c r="U353" s="205"/>
    </row>
    <row r="354" spans="1:21" ht="12.75" customHeight="1">
      <c r="A354" s="142"/>
      <c r="B354" s="205"/>
      <c r="C354" s="205"/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5"/>
      <c r="Q354" s="205"/>
      <c r="R354" s="205"/>
      <c r="S354" s="205"/>
      <c r="T354" s="205"/>
      <c r="U354" s="205"/>
    </row>
    <row r="355" spans="1:21" ht="12.75" customHeight="1">
      <c r="A355" s="142"/>
      <c r="B355" s="205"/>
      <c r="C355" s="205"/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5"/>
      <c r="Q355" s="205"/>
      <c r="R355" s="205"/>
      <c r="S355" s="205"/>
      <c r="T355" s="205"/>
      <c r="U355" s="205"/>
    </row>
    <row r="356" spans="1:21" ht="12.75" customHeight="1">
      <c r="A356" s="142"/>
      <c r="B356" s="205"/>
      <c r="C356" s="205"/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  <c r="N356" s="205"/>
      <c r="O356" s="205"/>
      <c r="P356" s="205"/>
      <c r="Q356" s="205"/>
      <c r="R356" s="205"/>
      <c r="S356" s="205"/>
      <c r="T356" s="205"/>
      <c r="U356" s="205"/>
    </row>
    <row r="357" spans="1:21" ht="12.75" customHeight="1">
      <c r="A357" s="142"/>
      <c r="B357" s="205"/>
      <c r="C357" s="205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5"/>
      <c r="Q357" s="205"/>
      <c r="R357" s="205"/>
      <c r="S357" s="205"/>
      <c r="T357" s="205"/>
      <c r="U357" s="205"/>
    </row>
    <row r="358" spans="1:21" ht="12.75" customHeight="1">
      <c r="A358" s="142"/>
      <c r="B358" s="205"/>
      <c r="C358" s="205"/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5"/>
      <c r="Q358" s="205"/>
      <c r="R358" s="205"/>
      <c r="S358" s="205"/>
      <c r="T358" s="205"/>
      <c r="U358" s="205"/>
    </row>
    <row r="359" spans="1:21" ht="12.75" customHeight="1">
      <c r="A359" s="142"/>
      <c r="B359" s="205"/>
      <c r="C359" s="205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5"/>
      <c r="Q359" s="205"/>
      <c r="R359" s="205"/>
      <c r="S359" s="205"/>
      <c r="T359" s="205"/>
      <c r="U359" s="205"/>
    </row>
    <row r="360" spans="1:21" ht="12.75" customHeight="1">
      <c r="A360" s="142"/>
      <c r="B360" s="205"/>
      <c r="C360" s="205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5"/>
      <c r="Q360" s="205"/>
      <c r="R360" s="205"/>
      <c r="S360" s="205"/>
      <c r="T360" s="205"/>
      <c r="U360" s="205"/>
    </row>
    <row r="361" spans="1:21" ht="12.75" customHeight="1">
      <c r="A361" s="142"/>
      <c r="B361" s="205"/>
      <c r="C361" s="205"/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5"/>
      <c r="Q361" s="205"/>
      <c r="R361" s="205"/>
      <c r="S361" s="205"/>
      <c r="T361" s="205"/>
      <c r="U361" s="205"/>
    </row>
    <row r="362" spans="1:21" ht="12.75" customHeight="1">
      <c r="A362" s="142"/>
      <c r="B362" s="205"/>
      <c r="C362" s="205"/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5"/>
      <c r="Q362" s="205"/>
      <c r="R362" s="205"/>
      <c r="S362" s="205"/>
      <c r="T362" s="205"/>
      <c r="U362" s="205"/>
    </row>
    <row r="363" spans="1:21" ht="12.75" customHeight="1">
      <c r="A363" s="142"/>
      <c r="B363" s="205"/>
      <c r="C363" s="205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5"/>
      <c r="Q363" s="205"/>
      <c r="R363" s="205"/>
      <c r="S363" s="205"/>
      <c r="T363" s="205"/>
      <c r="U363" s="205"/>
    </row>
    <row r="364" spans="1:21" ht="12.75" customHeight="1">
      <c r="A364" s="142"/>
      <c r="B364" s="205"/>
      <c r="C364" s="205"/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5"/>
      <c r="Q364" s="205"/>
      <c r="R364" s="205"/>
      <c r="S364" s="205"/>
      <c r="T364" s="205"/>
      <c r="U364" s="205"/>
    </row>
    <row r="365" spans="1:21" ht="12.75" customHeight="1">
      <c r="A365" s="142"/>
      <c r="B365" s="205"/>
      <c r="C365" s="205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5"/>
      <c r="Q365" s="205"/>
      <c r="R365" s="205"/>
      <c r="S365" s="205"/>
      <c r="T365" s="205"/>
      <c r="U365" s="205"/>
    </row>
    <row r="366" spans="1:21" ht="12.75" customHeight="1">
      <c r="A366" s="142"/>
      <c r="B366" s="205"/>
      <c r="C366" s="205"/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5"/>
      <c r="Q366" s="205"/>
      <c r="R366" s="205"/>
      <c r="S366" s="205"/>
      <c r="T366" s="205"/>
      <c r="U366" s="205"/>
    </row>
    <row r="367" spans="1:21" ht="12.75" customHeight="1">
      <c r="A367" s="142"/>
      <c r="B367" s="205"/>
      <c r="C367" s="205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5"/>
      <c r="Q367" s="205"/>
      <c r="R367" s="205"/>
      <c r="S367" s="205"/>
      <c r="T367" s="205"/>
      <c r="U367" s="205"/>
    </row>
    <row r="368" spans="1:21" ht="12.75" customHeight="1">
      <c r="A368" s="142"/>
      <c r="B368" s="205"/>
      <c r="C368" s="205"/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205"/>
      <c r="Q368" s="205"/>
      <c r="R368" s="205"/>
      <c r="S368" s="205"/>
      <c r="T368" s="205"/>
      <c r="U368" s="205"/>
    </row>
    <row r="369" spans="1:21" ht="12.75" customHeight="1">
      <c r="A369" s="142"/>
      <c r="B369" s="205"/>
      <c r="C369" s="205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5"/>
      <c r="Q369" s="205"/>
      <c r="R369" s="205"/>
      <c r="S369" s="205"/>
      <c r="T369" s="205"/>
      <c r="U369" s="205"/>
    </row>
    <row r="370" spans="1:21" ht="12.75" customHeight="1">
      <c r="A370" s="142"/>
      <c r="B370" s="205"/>
      <c r="C370" s="205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5"/>
      <c r="Q370" s="205"/>
      <c r="R370" s="205"/>
      <c r="S370" s="205"/>
      <c r="T370" s="205"/>
      <c r="U370" s="205"/>
    </row>
    <row r="371" spans="1:21" ht="12.75" customHeight="1">
      <c r="A371" s="142"/>
      <c r="B371" s="205"/>
      <c r="C371" s="205"/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5"/>
      <c r="Q371" s="205"/>
      <c r="R371" s="205"/>
      <c r="S371" s="205"/>
      <c r="T371" s="205"/>
      <c r="U371" s="205"/>
    </row>
    <row r="372" spans="1:21" ht="12.75" customHeight="1">
      <c r="A372" s="142"/>
      <c r="B372" s="205"/>
      <c r="C372" s="205"/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5"/>
      <c r="Q372" s="205"/>
      <c r="R372" s="205"/>
      <c r="S372" s="205"/>
      <c r="T372" s="205"/>
      <c r="U372" s="205"/>
    </row>
    <row r="373" spans="1:21" ht="12.75" customHeight="1">
      <c r="A373" s="142"/>
      <c r="B373" s="205"/>
      <c r="C373" s="205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205"/>
      <c r="S373" s="205"/>
      <c r="T373" s="205"/>
      <c r="U373" s="205"/>
    </row>
    <row r="374" spans="1:21" ht="12.75" customHeight="1">
      <c r="A374" s="142"/>
      <c r="B374" s="205"/>
      <c r="C374" s="205"/>
      <c r="D374" s="205"/>
      <c r="E374" s="205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5"/>
      <c r="Q374" s="205"/>
      <c r="R374" s="205"/>
      <c r="S374" s="205"/>
      <c r="T374" s="205"/>
      <c r="U374" s="205"/>
    </row>
    <row r="375" spans="1:21" ht="12.75" customHeight="1">
      <c r="A375" s="142"/>
      <c r="B375" s="205"/>
      <c r="C375" s="205"/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  <c r="N375" s="205"/>
      <c r="O375" s="205"/>
      <c r="P375" s="205"/>
      <c r="Q375" s="205"/>
      <c r="R375" s="205"/>
      <c r="S375" s="205"/>
      <c r="T375" s="205"/>
      <c r="U375" s="205"/>
    </row>
    <row r="376" spans="1:21" ht="12.75" customHeight="1">
      <c r="A376" s="142"/>
      <c r="B376" s="205"/>
      <c r="C376" s="205"/>
      <c r="D376" s="205"/>
      <c r="E376" s="205"/>
      <c r="F376" s="205"/>
      <c r="G376" s="205"/>
      <c r="H376" s="205"/>
      <c r="I376" s="205"/>
      <c r="J376" s="205"/>
      <c r="K376" s="205"/>
      <c r="L376" s="205"/>
      <c r="M376" s="205"/>
      <c r="N376" s="205"/>
      <c r="O376" s="205"/>
      <c r="P376" s="205"/>
      <c r="Q376" s="205"/>
      <c r="R376" s="205"/>
      <c r="S376" s="205"/>
      <c r="T376" s="205"/>
      <c r="U376" s="205"/>
    </row>
    <row r="377" spans="1:21" ht="12.75" customHeight="1">
      <c r="A377" s="142"/>
      <c r="B377" s="205"/>
      <c r="C377" s="205"/>
      <c r="D377" s="205"/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5"/>
      <c r="Q377" s="205"/>
      <c r="R377" s="205"/>
      <c r="S377" s="205"/>
      <c r="T377" s="205"/>
      <c r="U377" s="205"/>
    </row>
    <row r="378" spans="1:21" ht="12.75" customHeight="1">
      <c r="A378" s="142"/>
      <c r="B378" s="205"/>
      <c r="C378" s="205"/>
      <c r="D378" s="205"/>
      <c r="E378" s="205"/>
      <c r="F378" s="205"/>
      <c r="G378" s="205"/>
      <c r="H378" s="205"/>
      <c r="I378" s="205"/>
      <c r="J378" s="205"/>
      <c r="K378" s="205"/>
      <c r="L378" s="205"/>
      <c r="M378" s="205"/>
      <c r="N378" s="205"/>
      <c r="O378" s="205"/>
      <c r="P378" s="205"/>
      <c r="Q378" s="205"/>
      <c r="R378" s="205"/>
      <c r="S378" s="205"/>
      <c r="T378" s="205"/>
      <c r="U378" s="205"/>
    </row>
    <row r="379" spans="1:21" ht="12.75" customHeight="1">
      <c r="A379" s="142"/>
      <c r="B379" s="205"/>
      <c r="C379" s="205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5"/>
      <c r="Q379" s="205"/>
      <c r="R379" s="205"/>
      <c r="S379" s="205"/>
      <c r="T379" s="205"/>
      <c r="U379" s="205"/>
    </row>
    <row r="380" spans="1:21" ht="12.75" customHeight="1">
      <c r="A380" s="142"/>
      <c r="B380" s="205"/>
      <c r="C380" s="205"/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  <c r="N380" s="205"/>
      <c r="O380" s="205"/>
      <c r="P380" s="205"/>
      <c r="Q380" s="205"/>
      <c r="R380" s="205"/>
      <c r="S380" s="205"/>
      <c r="T380" s="205"/>
      <c r="U380" s="205"/>
    </row>
    <row r="381" spans="1:21" ht="12.75" customHeight="1">
      <c r="A381" s="142"/>
      <c r="B381" s="205"/>
      <c r="C381" s="205"/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  <c r="N381" s="205"/>
      <c r="O381" s="205"/>
      <c r="P381" s="205"/>
      <c r="Q381" s="205"/>
      <c r="R381" s="205"/>
      <c r="S381" s="205"/>
      <c r="T381" s="205"/>
      <c r="U381" s="205"/>
    </row>
    <row r="382" spans="1:21" ht="12.75" customHeight="1">
      <c r="A382" s="142"/>
      <c r="B382" s="205"/>
      <c r="C382" s="205"/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05"/>
      <c r="O382" s="205"/>
      <c r="P382" s="205"/>
      <c r="Q382" s="205"/>
      <c r="R382" s="205"/>
      <c r="S382" s="205"/>
      <c r="T382" s="205"/>
      <c r="U382" s="205"/>
    </row>
    <row r="383" spans="1:21" ht="12.75" customHeight="1">
      <c r="A383" s="142"/>
      <c r="B383" s="205"/>
      <c r="C383" s="205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5"/>
      <c r="Q383" s="205"/>
      <c r="R383" s="205"/>
      <c r="S383" s="205"/>
      <c r="T383" s="205"/>
      <c r="U383" s="205"/>
    </row>
    <row r="384" spans="1:21" ht="12.75" customHeight="1">
      <c r="A384" s="142"/>
      <c r="B384" s="205"/>
      <c r="C384" s="205"/>
      <c r="D384" s="205"/>
      <c r="E384" s="205"/>
      <c r="F384" s="205"/>
      <c r="G384" s="205"/>
      <c r="H384" s="205"/>
      <c r="I384" s="205"/>
      <c r="J384" s="205"/>
      <c r="K384" s="205"/>
      <c r="L384" s="205"/>
      <c r="M384" s="205"/>
      <c r="N384" s="205"/>
      <c r="O384" s="205"/>
      <c r="P384" s="205"/>
      <c r="Q384" s="205"/>
      <c r="R384" s="205"/>
      <c r="S384" s="205"/>
      <c r="T384" s="205"/>
      <c r="U384" s="205"/>
    </row>
    <row r="385" spans="1:21" ht="12.75" customHeight="1">
      <c r="A385" s="142"/>
      <c r="B385" s="205"/>
      <c r="C385" s="205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5"/>
      <c r="Q385" s="205"/>
      <c r="R385" s="205"/>
      <c r="S385" s="205"/>
      <c r="T385" s="205"/>
      <c r="U385" s="205"/>
    </row>
    <row r="386" spans="1:21" ht="12.75" customHeight="1">
      <c r="A386" s="142"/>
      <c r="B386" s="205"/>
      <c r="C386" s="205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5"/>
      <c r="Q386" s="205"/>
      <c r="R386" s="205"/>
      <c r="S386" s="205"/>
      <c r="T386" s="205"/>
      <c r="U386" s="205"/>
    </row>
    <row r="387" spans="1:21" ht="12.75" customHeight="1">
      <c r="A387" s="142"/>
      <c r="B387" s="205"/>
      <c r="C387" s="205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5"/>
      <c r="Q387" s="205"/>
      <c r="R387" s="205"/>
      <c r="S387" s="205"/>
      <c r="T387" s="205"/>
      <c r="U387" s="205"/>
    </row>
    <row r="388" spans="1:21" ht="12.75" customHeight="1">
      <c r="A388" s="142"/>
      <c r="B388" s="205"/>
      <c r="C388" s="205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5"/>
      <c r="Q388" s="205"/>
      <c r="R388" s="205"/>
      <c r="S388" s="205"/>
      <c r="T388" s="205"/>
      <c r="U388" s="205"/>
    </row>
    <row r="389" spans="1:21" ht="12.75" customHeight="1">
      <c r="A389" s="142"/>
      <c r="B389" s="205"/>
      <c r="C389" s="205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5"/>
      <c r="S389" s="205"/>
      <c r="T389" s="205"/>
      <c r="U389" s="205"/>
    </row>
    <row r="390" spans="1:21" ht="12.75" customHeight="1">
      <c r="A390" s="142"/>
      <c r="B390" s="205"/>
      <c r="C390" s="205"/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</row>
    <row r="391" spans="1:21" ht="12.75" customHeight="1">
      <c r="A391" s="142"/>
      <c r="B391" s="205"/>
      <c r="C391" s="205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</row>
    <row r="392" spans="1:21" ht="12.75" customHeight="1">
      <c r="A392" s="142"/>
      <c r="B392" s="205"/>
      <c r="C392" s="205"/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</row>
    <row r="393" spans="1:21" ht="12.75" customHeight="1">
      <c r="A393" s="142"/>
      <c r="B393" s="205"/>
      <c r="C393" s="205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</row>
    <row r="394" spans="1:21" ht="12.75" customHeight="1">
      <c r="A394" s="142"/>
      <c r="B394" s="205"/>
      <c r="C394" s="205"/>
      <c r="D394" s="205"/>
      <c r="E394" s="205"/>
      <c r="F394" s="205"/>
      <c r="G394" s="205"/>
      <c r="H394" s="205"/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</row>
    <row r="395" spans="1:21" ht="12.75" customHeight="1">
      <c r="A395" s="142"/>
      <c r="B395" s="205"/>
      <c r="C395" s="205"/>
      <c r="D395" s="205"/>
      <c r="E395" s="205"/>
      <c r="F395" s="205"/>
      <c r="G395" s="205"/>
      <c r="H395" s="205"/>
      <c r="I395" s="205"/>
      <c r="J395" s="205"/>
      <c r="K395" s="205"/>
      <c r="L395" s="205"/>
      <c r="M395" s="205"/>
      <c r="N395" s="205"/>
      <c r="O395" s="205"/>
      <c r="P395" s="205"/>
      <c r="Q395" s="205"/>
      <c r="R395" s="205"/>
      <c r="S395" s="205"/>
      <c r="T395" s="205"/>
      <c r="U395" s="205"/>
    </row>
    <row r="396" spans="1:21" ht="12.75" customHeight="1">
      <c r="A396" s="142"/>
      <c r="B396" s="205"/>
      <c r="C396" s="205"/>
      <c r="D396" s="205"/>
      <c r="E396" s="205"/>
      <c r="F396" s="205"/>
      <c r="G396" s="205"/>
      <c r="H396" s="205"/>
      <c r="I396" s="205"/>
      <c r="J396" s="205"/>
      <c r="K396" s="205"/>
      <c r="L396" s="205"/>
      <c r="M396" s="205"/>
      <c r="N396" s="205"/>
      <c r="O396" s="205"/>
      <c r="P396" s="205"/>
      <c r="Q396" s="205"/>
      <c r="R396" s="205"/>
      <c r="S396" s="205"/>
      <c r="T396" s="205"/>
      <c r="U396" s="205"/>
    </row>
    <row r="397" spans="1:21" ht="12.75" customHeight="1">
      <c r="A397" s="142"/>
      <c r="B397" s="205"/>
      <c r="C397" s="205"/>
      <c r="D397" s="205"/>
      <c r="E397" s="205"/>
      <c r="F397" s="205"/>
      <c r="G397" s="205"/>
      <c r="H397" s="205"/>
      <c r="I397" s="205"/>
      <c r="J397" s="205"/>
      <c r="K397" s="205"/>
      <c r="L397" s="205"/>
      <c r="M397" s="205"/>
      <c r="N397" s="205"/>
      <c r="O397" s="205"/>
      <c r="P397" s="205"/>
      <c r="Q397" s="205"/>
      <c r="R397" s="205"/>
      <c r="S397" s="205"/>
      <c r="T397" s="205"/>
      <c r="U397" s="205"/>
    </row>
    <row r="398" spans="1:21" ht="12.75" customHeight="1">
      <c r="A398" s="142"/>
      <c r="B398" s="205"/>
      <c r="C398" s="205"/>
      <c r="D398" s="205"/>
      <c r="E398" s="205"/>
      <c r="F398" s="205"/>
      <c r="G398" s="205"/>
      <c r="H398" s="205"/>
      <c r="I398" s="205"/>
      <c r="J398" s="205"/>
      <c r="K398" s="205"/>
      <c r="L398" s="205"/>
      <c r="M398" s="205"/>
      <c r="N398" s="205"/>
      <c r="O398" s="205"/>
      <c r="P398" s="205"/>
      <c r="Q398" s="205"/>
      <c r="R398" s="205"/>
      <c r="S398" s="205"/>
      <c r="T398" s="205"/>
      <c r="U398" s="205"/>
    </row>
    <row r="399" spans="1:21" ht="12.75" customHeight="1">
      <c r="A399" s="142"/>
      <c r="B399" s="205"/>
      <c r="C399" s="205"/>
      <c r="D399" s="205"/>
      <c r="E399" s="205"/>
      <c r="F399" s="205"/>
      <c r="G399" s="205"/>
      <c r="H399" s="205"/>
      <c r="I399" s="205"/>
      <c r="J399" s="205"/>
      <c r="K399" s="205"/>
      <c r="L399" s="205"/>
      <c r="M399" s="205"/>
      <c r="N399" s="205"/>
      <c r="O399" s="205"/>
      <c r="P399" s="205"/>
      <c r="Q399" s="205"/>
      <c r="R399" s="205"/>
      <c r="S399" s="205"/>
      <c r="T399" s="205"/>
      <c r="U399" s="205"/>
    </row>
    <row r="400" spans="1:21" ht="12.75" customHeight="1">
      <c r="A400" s="142"/>
      <c r="B400" s="205"/>
      <c r="C400" s="205"/>
      <c r="D400" s="205"/>
      <c r="E400" s="205"/>
      <c r="F400" s="205"/>
      <c r="G400" s="205"/>
      <c r="H400" s="205"/>
      <c r="I400" s="205"/>
      <c r="J400" s="205"/>
      <c r="K400" s="205"/>
      <c r="L400" s="205"/>
      <c r="M400" s="205"/>
      <c r="N400" s="205"/>
      <c r="O400" s="205"/>
      <c r="P400" s="205"/>
      <c r="Q400" s="205"/>
      <c r="R400" s="205"/>
      <c r="S400" s="205"/>
      <c r="T400" s="205"/>
      <c r="U400" s="205"/>
    </row>
    <row r="401" spans="1:21" ht="12.75" customHeight="1">
      <c r="A401" s="142"/>
      <c r="B401" s="205"/>
      <c r="C401" s="205"/>
      <c r="D401" s="205"/>
      <c r="E401" s="205"/>
      <c r="F401" s="205"/>
      <c r="G401" s="205"/>
      <c r="H401" s="205"/>
      <c r="I401" s="205"/>
      <c r="J401" s="205"/>
      <c r="K401" s="205"/>
      <c r="L401" s="205"/>
      <c r="M401" s="205"/>
      <c r="N401" s="205"/>
      <c r="O401" s="205"/>
      <c r="P401" s="205"/>
      <c r="Q401" s="205"/>
      <c r="R401" s="205"/>
      <c r="S401" s="205"/>
      <c r="T401" s="205"/>
      <c r="U401" s="205"/>
    </row>
    <row r="402" spans="1:21" ht="12.75" customHeight="1">
      <c r="A402" s="142"/>
      <c r="B402" s="205"/>
      <c r="C402" s="205"/>
      <c r="D402" s="205"/>
      <c r="E402" s="205"/>
      <c r="F402" s="205"/>
      <c r="G402" s="205"/>
      <c r="H402" s="205"/>
      <c r="I402" s="205"/>
      <c r="J402" s="205"/>
      <c r="K402" s="205"/>
      <c r="L402" s="205"/>
      <c r="M402" s="205"/>
      <c r="N402" s="205"/>
      <c r="O402" s="205"/>
      <c r="P402" s="205"/>
      <c r="Q402" s="205"/>
      <c r="R402" s="205"/>
      <c r="S402" s="205"/>
      <c r="T402" s="205"/>
      <c r="U402" s="205"/>
    </row>
    <row r="403" spans="1:21" ht="12.75" customHeight="1">
      <c r="A403" s="142"/>
      <c r="B403" s="205"/>
      <c r="C403" s="205"/>
      <c r="D403" s="205"/>
      <c r="E403" s="205"/>
      <c r="F403" s="205"/>
      <c r="G403" s="205"/>
      <c r="H403" s="205"/>
      <c r="I403" s="205"/>
      <c r="J403" s="205"/>
      <c r="K403" s="205"/>
      <c r="L403" s="205"/>
      <c r="M403" s="205"/>
      <c r="N403" s="205"/>
      <c r="O403" s="205"/>
      <c r="P403" s="205"/>
      <c r="Q403" s="205"/>
      <c r="R403" s="205"/>
      <c r="S403" s="205"/>
      <c r="T403" s="205"/>
      <c r="U403" s="205"/>
    </row>
    <row r="404" spans="1:21" ht="12.75" customHeight="1">
      <c r="A404" s="142"/>
      <c r="B404" s="205"/>
      <c r="C404" s="205"/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  <c r="N404" s="205"/>
      <c r="O404" s="205"/>
      <c r="P404" s="205"/>
      <c r="Q404" s="205"/>
      <c r="R404" s="205"/>
      <c r="S404" s="205"/>
      <c r="T404" s="205"/>
      <c r="U404" s="205"/>
    </row>
    <row r="405" spans="1:21" ht="12.75" customHeight="1">
      <c r="A405" s="142"/>
      <c r="B405" s="205"/>
      <c r="C405" s="205"/>
      <c r="D405" s="205"/>
      <c r="E405" s="205"/>
      <c r="F405" s="205"/>
      <c r="G405" s="205"/>
      <c r="H405" s="205"/>
      <c r="I405" s="205"/>
      <c r="J405" s="205"/>
      <c r="K405" s="205"/>
      <c r="L405" s="205"/>
      <c r="M405" s="205"/>
      <c r="N405" s="205"/>
      <c r="O405" s="205"/>
      <c r="P405" s="205"/>
      <c r="Q405" s="205"/>
      <c r="R405" s="205"/>
      <c r="S405" s="205"/>
      <c r="T405" s="205"/>
      <c r="U405" s="205"/>
    </row>
    <row r="406" spans="1:21" ht="12.75" customHeight="1">
      <c r="A406" s="142"/>
      <c r="B406" s="205"/>
      <c r="C406" s="205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  <c r="N406" s="205"/>
      <c r="O406" s="205"/>
      <c r="P406" s="205"/>
      <c r="Q406" s="205"/>
      <c r="R406" s="205"/>
      <c r="S406" s="205"/>
      <c r="T406" s="205"/>
      <c r="U406" s="205"/>
    </row>
    <row r="407" spans="1:21" ht="12.75" customHeight="1">
      <c r="A407" s="142"/>
      <c r="B407" s="205"/>
      <c r="C407" s="205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5"/>
      <c r="Q407" s="205"/>
      <c r="R407" s="205"/>
      <c r="S407" s="205"/>
      <c r="T407" s="205"/>
      <c r="U407" s="205"/>
    </row>
    <row r="408" spans="1:21" ht="12.75" customHeight="1">
      <c r="A408" s="142"/>
      <c r="B408" s="205"/>
      <c r="C408" s="205"/>
      <c r="D408" s="205"/>
      <c r="E408" s="205"/>
      <c r="F408" s="205"/>
      <c r="G408" s="205"/>
      <c r="H408" s="205"/>
      <c r="I408" s="205"/>
      <c r="J408" s="205"/>
      <c r="K408" s="205"/>
      <c r="L408" s="205"/>
      <c r="M408" s="205"/>
      <c r="N408" s="205"/>
      <c r="O408" s="205"/>
      <c r="P408" s="205"/>
      <c r="Q408" s="205"/>
      <c r="R408" s="205"/>
      <c r="S408" s="205"/>
      <c r="T408" s="205"/>
      <c r="U408" s="205"/>
    </row>
    <row r="409" spans="1:21" ht="12.75" customHeight="1">
      <c r="A409" s="142"/>
      <c r="B409" s="205"/>
      <c r="C409" s="205"/>
      <c r="D409" s="205"/>
      <c r="E409" s="205"/>
      <c r="F409" s="205"/>
      <c r="G409" s="205"/>
      <c r="H409" s="205"/>
      <c r="I409" s="205"/>
      <c r="J409" s="205"/>
      <c r="K409" s="205"/>
      <c r="L409" s="205"/>
      <c r="M409" s="205"/>
      <c r="N409" s="205"/>
      <c r="O409" s="205"/>
      <c r="P409" s="205"/>
      <c r="Q409" s="205"/>
      <c r="R409" s="205"/>
      <c r="S409" s="205"/>
      <c r="T409" s="205"/>
      <c r="U409" s="205"/>
    </row>
    <row r="410" spans="1:21" ht="12.75" customHeight="1">
      <c r="A410" s="142"/>
      <c r="B410" s="205"/>
      <c r="C410" s="205"/>
      <c r="D410" s="205"/>
      <c r="E410" s="205"/>
      <c r="F410" s="205"/>
      <c r="G410" s="205"/>
      <c r="H410" s="205"/>
      <c r="I410" s="205"/>
      <c r="J410" s="205"/>
      <c r="K410" s="205"/>
      <c r="L410" s="205"/>
      <c r="M410" s="205"/>
      <c r="N410" s="205"/>
      <c r="O410" s="205"/>
      <c r="P410" s="205"/>
      <c r="Q410" s="205"/>
      <c r="R410" s="205"/>
      <c r="S410" s="205"/>
      <c r="T410" s="205"/>
      <c r="U410" s="205"/>
    </row>
    <row r="411" spans="1:21" ht="12.75" customHeight="1">
      <c r="A411" s="142"/>
      <c r="B411" s="205"/>
      <c r="C411" s="205"/>
      <c r="D411" s="205"/>
      <c r="E411" s="205"/>
      <c r="F411" s="205"/>
      <c r="G411" s="205"/>
      <c r="H411" s="205"/>
      <c r="I411" s="205"/>
      <c r="J411" s="205"/>
      <c r="K411" s="205"/>
      <c r="L411" s="205"/>
      <c r="M411" s="205"/>
      <c r="N411" s="205"/>
      <c r="O411" s="205"/>
      <c r="P411" s="205"/>
      <c r="Q411" s="205"/>
      <c r="R411" s="205"/>
      <c r="S411" s="205"/>
      <c r="T411" s="205"/>
      <c r="U411" s="205"/>
    </row>
    <row r="412" spans="1:21" ht="12.75" customHeight="1">
      <c r="A412" s="142"/>
      <c r="B412" s="205"/>
      <c r="C412" s="205"/>
      <c r="D412" s="205"/>
      <c r="E412" s="205"/>
      <c r="F412" s="205"/>
      <c r="G412" s="205"/>
      <c r="H412" s="205"/>
      <c r="I412" s="205"/>
      <c r="J412" s="205"/>
      <c r="K412" s="205"/>
      <c r="L412" s="205"/>
      <c r="M412" s="205"/>
      <c r="N412" s="205"/>
      <c r="O412" s="205"/>
      <c r="P412" s="205"/>
      <c r="Q412" s="205"/>
      <c r="R412" s="205"/>
      <c r="S412" s="205"/>
      <c r="T412" s="205"/>
      <c r="U412" s="205"/>
    </row>
    <row r="413" spans="1:21" ht="12.75" customHeight="1">
      <c r="A413" s="142"/>
      <c r="B413" s="205"/>
      <c r="C413" s="205"/>
      <c r="D413" s="205"/>
      <c r="E413" s="205"/>
      <c r="F413" s="205"/>
      <c r="G413" s="205"/>
      <c r="H413" s="205"/>
      <c r="I413" s="205"/>
      <c r="J413" s="205"/>
      <c r="K413" s="205"/>
      <c r="L413" s="205"/>
      <c r="M413" s="205"/>
      <c r="N413" s="205"/>
      <c r="O413" s="205"/>
      <c r="P413" s="205"/>
      <c r="Q413" s="205"/>
      <c r="R413" s="205"/>
      <c r="S413" s="205"/>
      <c r="T413" s="205"/>
      <c r="U413" s="205"/>
    </row>
    <row r="414" spans="1:21" ht="12.75" customHeight="1">
      <c r="A414" s="142"/>
      <c r="B414" s="205"/>
      <c r="C414" s="205"/>
      <c r="D414" s="205"/>
      <c r="E414" s="205"/>
      <c r="F414" s="205"/>
      <c r="G414" s="205"/>
      <c r="H414" s="205"/>
      <c r="I414" s="205"/>
      <c r="J414" s="205"/>
      <c r="K414" s="205"/>
      <c r="L414" s="205"/>
      <c r="M414" s="205"/>
      <c r="N414" s="205"/>
      <c r="O414" s="205"/>
      <c r="P414" s="205"/>
      <c r="Q414" s="205"/>
      <c r="R414" s="205"/>
      <c r="S414" s="205"/>
      <c r="T414" s="205"/>
      <c r="U414" s="205"/>
    </row>
    <row r="415" spans="1:21" ht="12.75" customHeight="1">
      <c r="A415" s="142"/>
      <c r="B415" s="205"/>
      <c r="C415" s="205"/>
      <c r="D415" s="205"/>
      <c r="E415" s="205"/>
      <c r="F415" s="205"/>
      <c r="G415" s="205"/>
      <c r="H415" s="205"/>
      <c r="I415" s="205"/>
      <c r="J415" s="205"/>
      <c r="K415" s="205"/>
      <c r="L415" s="205"/>
      <c r="M415" s="205"/>
      <c r="N415" s="205"/>
      <c r="O415" s="205"/>
      <c r="P415" s="205"/>
      <c r="Q415" s="205"/>
      <c r="R415" s="205"/>
      <c r="S415" s="205"/>
      <c r="T415" s="205"/>
      <c r="U415" s="205"/>
    </row>
    <row r="416" spans="1:21" ht="12.75" customHeight="1">
      <c r="A416" s="142"/>
      <c r="B416" s="205"/>
      <c r="C416" s="205"/>
      <c r="D416" s="205"/>
      <c r="E416" s="205"/>
      <c r="F416" s="205"/>
      <c r="G416" s="205"/>
      <c r="H416" s="205"/>
      <c r="I416" s="205"/>
      <c r="J416" s="205"/>
      <c r="K416" s="205"/>
      <c r="L416" s="205"/>
      <c r="M416" s="205"/>
      <c r="N416" s="205"/>
      <c r="O416" s="205"/>
      <c r="P416" s="205"/>
      <c r="Q416" s="205"/>
      <c r="R416" s="205"/>
      <c r="S416" s="205"/>
      <c r="T416" s="205"/>
      <c r="U416" s="205"/>
    </row>
    <row r="417" spans="1:21" ht="12.75" customHeight="1">
      <c r="A417" s="142"/>
      <c r="B417" s="205"/>
      <c r="C417" s="205"/>
      <c r="D417" s="205"/>
      <c r="E417" s="205"/>
      <c r="F417" s="205"/>
      <c r="G417" s="205"/>
      <c r="H417" s="205"/>
      <c r="I417" s="205"/>
      <c r="J417" s="205"/>
      <c r="K417" s="205"/>
      <c r="L417" s="205"/>
      <c r="M417" s="205"/>
      <c r="N417" s="205"/>
      <c r="O417" s="205"/>
      <c r="P417" s="205"/>
      <c r="Q417" s="205"/>
      <c r="R417" s="205"/>
      <c r="S417" s="205"/>
      <c r="T417" s="205"/>
      <c r="U417" s="205"/>
    </row>
    <row r="418" spans="1:21" ht="12.75" customHeight="1">
      <c r="A418" s="142"/>
      <c r="B418" s="205"/>
      <c r="C418" s="205"/>
      <c r="D418" s="205"/>
      <c r="E418" s="205"/>
      <c r="F418" s="205"/>
      <c r="G418" s="205"/>
      <c r="H418" s="205"/>
      <c r="I418" s="205"/>
      <c r="J418" s="205"/>
      <c r="K418" s="205"/>
      <c r="L418" s="205"/>
      <c r="M418" s="205"/>
      <c r="N418" s="205"/>
      <c r="O418" s="205"/>
      <c r="P418" s="205"/>
      <c r="Q418" s="205"/>
      <c r="R418" s="205"/>
      <c r="S418" s="205"/>
      <c r="T418" s="205"/>
      <c r="U418" s="205"/>
    </row>
    <row r="419" spans="1:21" ht="12.75" customHeight="1">
      <c r="A419" s="142"/>
      <c r="B419" s="205"/>
      <c r="C419" s="205"/>
      <c r="D419" s="205"/>
      <c r="E419" s="205"/>
      <c r="F419" s="205"/>
      <c r="G419" s="205"/>
      <c r="H419" s="205"/>
      <c r="I419" s="205"/>
      <c r="J419" s="205"/>
      <c r="K419" s="205"/>
      <c r="L419" s="205"/>
      <c r="M419" s="205"/>
      <c r="N419" s="205"/>
      <c r="O419" s="205"/>
      <c r="P419" s="205"/>
      <c r="Q419" s="205"/>
      <c r="R419" s="205"/>
      <c r="S419" s="205"/>
      <c r="T419" s="205"/>
      <c r="U419" s="205"/>
    </row>
    <row r="420" spans="1:21" ht="12.75" customHeight="1">
      <c r="A420" s="142"/>
      <c r="B420" s="205"/>
      <c r="C420" s="205"/>
      <c r="D420" s="205"/>
      <c r="E420" s="205"/>
      <c r="F420" s="205"/>
      <c r="G420" s="205"/>
      <c r="H420" s="205"/>
      <c r="I420" s="205"/>
      <c r="J420" s="205"/>
      <c r="K420" s="205"/>
      <c r="L420" s="205"/>
      <c r="M420" s="205"/>
      <c r="N420" s="205"/>
      <c r="O420" s="205"/>
      <c r="P420" s="205"/>
      <c r="Q420" s="205"/>
      <c r="R420" s="205"/>
      <c r="S420" s="205"/>
      <c r="T420" s="205"/>
      <c r="U420" s="205"/>
    </row>
    <row r="421" spans="1:21" ht="12.75" customHeight="1">
      <c r="A421" s="142"/>
      <c r="B421" s="205"/>
      <c r="C421" s="205"/>
      <c r="D421" s="205"/>
      <c r="E421" s="205"/>
      <c r="F421" s="205"/>
      <c r="G421" s="205"/>
      <c r="H421" s="205"/>
      <c r="I421" s="205"/>
      <c r="J421" s="205"/>
      <c r="K421" s="205"/>
      <c r="L421" s="205"/>
      <c r="M421" s="205"/>
      <c r="N421" s="205"/>
      <c r="O421" s="205"/>
      <c r="P421" s="205"/>
      <c r="Q421" s="205"/>
      <c r="R421" s="205"/>
      <c r="S421" s="205"/>
      <c r="T421" s="205"/>
      <c r="U421" s="205"/>
    </row>
    <row r="422" spans="1:21" ht="12.75" customHeight="1">
      <c r="A422" s="142"/>
      <c r="B422" s="205"/>
      <c r="C422" s="205"/>
      <c r="D422" s="205"/>
      <c r="E422" s="205"/>
      <c r="F422" s="205"/>
      <c r="G422" s="205"/>
      <c r="H422" s="205"/>
      <c r="I422" s="205"/>
      <c r="J422" s="205"/>
      <c r="K422" s="205"/>
      <c r="L422" s="205"/>
      <c r="M422" s="205"/>
      <c r="N422" s="205"/>
      <c r="O422" s="205"/>
      <c r="P422" s="205"/>
      <c r="Q422" s="205"/>
      <c r="R422" s="205"/>
      <c r="S422" s="205"/>
      <c r="T422" s="205"/>
      <c r="U422" s="205"/>
    </row>
    <row r="423" spans="1:21" ht="12.75" customHeight="1">
      <c r="A423" s="142"/>
      <c r="B423" s="205"/>
      <c r="C423" s="205"/>
      <c r="D423" s="205"/>
      <c r="E423" s="205"/>
      <c r="F423" s="205"/>
      <c r="G423" s="205"/>
      <c r="H423" s="205"/>
      <c r="I423" s="205"/>
      <c r="J423" s="205"/>
      <c r="K423" s="205"/>
      <c r="L423" s="205"/>
      <c r="M423" s="205"/>
      <c r="N423" s="205"/>
      <c r="O423" s="205"/>
      <c r="P423" s="205"/>
      <c r="Q423" s="205"/>
      <c r="R423" s="205"/>
      <c r="S423" s="205"/>
      <c r="T423" s="205"/>
      <c r="U423" s="205"/>
    </row>
    <row r="424" spans="1:21" ht="12.75" customHeight="1">
      <c r="A424" s="142"/>
      <c r="B424" s="205"/>
      <c r="C424" s="205"/>
      <c r="D424" s="205"/>
      <c r="E424" s="205"/>
      <c r="F424" s="205"/>
      <c r="G424" s="205"/>
      <c r="H424" s="205"/>
      <c r="I424" s="205"/>
      <c r="J424" s="205"/>
      <c r="K424" s="205"/>
      <c r="L424" s="205"/>
      <c r="M424" s="205"/>
      <c r="N424" s="205"/>
      <c r="O424" s="205"/>
      <c r="P424" s="205"/>
      <c r="Q424" s="205"/>
      <c r="R424" s="205"/>
      <c r="S424" s="205"/>
      <c r="T424" s="205"/>
      <c r="U424" s="205"/>
    </row>
    <row r="425" spans="1:21" ht="12.75" customHeight="1">
      <c r="A425" s="142"/>
      <c r="B425" s="205"/>
      <c r="C425" s="205"/>
      <c r="D425" s="205"/>
      <c r="E425" s="205"/>
      <c r="F425" s="205"/>
      <c r="G425" s="205"/>
      <c r="H425" s="205"/>
      <c r="I425" s="205"/>
      <c r="J425" s="205"/>
      <c r="K425" s="205"/>
      <c r="L425" s="205"/>
      <c r="M425" s="205"/>
      <c r="N425" s="205"/>
      <c r="O425" s="205"/>
      <c r="P425" s="205"/>
      <c r="Q425" s="205"/>
      <c r="R425" s="205"/>
      <c r="S425" s="205"/>
      <c r="T425" s="205"/>
      <c r="U425" s="205"/>
    </row>
    <row r="426" spans="1:21" ht="12.75" customHeight="1">
      <c r="A426" s="142"/>
      <c r="B426" s="205"/>
      <c r="C426" s="205"/>
      <c r="D426" s="205"/>
      <c r="E426" s="205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</row>
    <row r="427" spans="1:21" ht="12.75" customHeight="1">
      <c r="A427" s="142"/>
      <c r="B427" s="205"/>
      <c r="C427" s="205"/>
      <c r="D427" s="205"/>
      <c r="E427" s="205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</row>
    <row r="428" spans="1:21" ht="12.75" customHeight="1">
      <c r="A428" s="142"/>
      <c r="B428" s="205"/>
      <c r="C428" s="205"/>
      <c r="D428" s="205"/>
      <c r="E428" s="205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</row>
    <row r="429" spans="1:21" ht="12.75" customHeight="1">
      <c r="A429" s="142"/>
      <c r="B429" s="205"/>
      <c r="C429" s="205"/>
      <c r="D429" s="205"/>
      <c r="E429" s="205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</row>
    <row r="430" spans="1:21" ht="12.75" customHeight="1">
      <c r="A430" s="142"/>
      <c r="B430" s="205"/>
      <c r="C430" s="205"/>
      <c r="D430" s="205"/>
      <c r="E430" s="205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</row>
    <row r="431" spans="1:21" ht="12.75" customHeight="1">
      <c r="A431" s="142"/>
      <c r="B431" s="205"/>
      <c r="C431" s="205"/>
      <c r="D431" s="205"/>
      <c r="E431" s="205"/>
      <c r="F431" s="205"/>
      <c r="G431" s="205"/>
      <c r="H431" s="205"/>
      <c r="I431" s="205"/>
      <c r="J431" s="205"/>
      <c r="K431" s="205"/>
      <c r="L431" s="205"/>
      <c r="M431" s="205"/>
      <c r="N431" s="205"/>
      <c r="O431" s="205"/>
      <c r="P431" s="205"/>
      <c r="Q431" s="205"/>
      <c r="R431" s="205"/>
      <c r="S431" s="205"/>
      <c r="T431" s="205"/>
      <c r="U431" s="205"/>
    </row>
    <row r="432" spans="1:21" ht="12.75" customHeight="1">
      <c r="A432" s="142"/>
      <c r="B432" s="205"/>
      <c r="C432" s="205"/>
      <c r="D432" s="205"/>
      <c r="E432" s="205"/>
      <c r="F432" s="205"/>
      <c r="G432" s="205"/>
      <c r="H432" s="205"/>
      <c r="I432" s="205"/>
      <c r="J432" s="205"/>
      <c r="K432" s="205"/>
      <c r="L432" s="205"/>
      <c r="M432" s="205"/>
      <c r="N432" s="205"/>
      <c r="O432" s="205"/>
      <c r="P432" s="205"/>
      <c r="Q432" s="205"/>
      <c r="R432" s="205"/>
      <c r="S432" s="205"/>
      <c r="T432" s="205"/>
      <c r="U432" s="205"/>
    </row>
    <row r="433" spans="1:21" ht="12.75" customHeight="1">
      <c r="A433" s="142"/>
      <c r="B433" s="205"/>
      <c r="C433" s="205"/>
      <c r="D433" s="205"/>
      <c r="E433" s="205"/>
      <c r="F433" s="205"/>
      <c r="G433" s="205"/>
      <c r="H433" s="205"/>
      <c r="I433" s="205"/>
      <c r="J433" s="205"/>
      <c r="K433" s="205"/>
      <c r="L433" s="205"/>
      <c r="M433" s="205"/>
      <c r="N433" s="205"/>
      <c r="O433" s="205"/>
      <c r="P433" s="205"/>
      <c r="Q433" s="205"/>
      <c r="R433" s="205"/>
      <c r="S433" s="205"/>
      <c r="T433" s="205"/>
      <c r="U433" s="205"/>
    </row>
    <row r="434" spans="1:21" ht="12.75" customHeight="1">
      <c r="A434" s="142"/>
      <c r="B434" s="205"/>
      <c r="C434" s="205"/>
      <c r="D434" s="205"/>
      <c r="E434" s="205"/>
      <c r="F434" s="205"/>
      <c r="G434" s="205"/>
      <c r="H434" s="205"/>
      <c r="I434" s="205"/>
      <c r="J434" s="205"/>
      <c r="K434" s="205"/>
      <c r="L434" s="205"/>
      <c r="M434" s="205"/>
      <c r="N434" s="205"/>
      <c r="O434" s="205"/>
      <c r="P434" s="205"/>
      <c r="Q434" s="205"/>
      <c r="R434" s="205"/>
      <c r="S434" s="205"/>
      <c r="T434" s="205"/>
      <c r="U434" s="205"/>
    </row>
    <row r="435" spans="1:21" ht="12.75" customHeight="1">
      <c r="A435" s="142"/>
      <c r="B435" s="205"/>
      <c r="C435" s="205"/>
      <c r="D435" s="205"/>
      <c r="E435" s="205"/>
      <c r="F435" s="205"/>
      <c r="G435" s="205"/>
      <c r="H435" s="205"/>
      <c r="I435" s="205"/>
      <c r="J435" s="205"/>
      <c r="K435" s="205"/>
      <c r="L435" s="205"/>
      <c r="M435" s="205"/>
      <c r="N435" s="205"/>
      <c r="O435" s="205"/>
      <c r="P435" s="205"/>
      <c r="Q435" s="205"/>
      <c r="R435" s="205"/>
      <c r="S435" s="205"/>
      <c r="T435" s="205"/>
      <c r="U435" s="205"/>
    </row>
    <row r="436" spans="1:21" ht="12.75" customHeight="1">
      <c r="A436" s="142"/>
      <c r="B436" s="205"/>
      <c r="C436" s="205"/>
      <c r="D436" s="205"/>
      <c r="E436" s="205"/>
      <c r="F436" s="205"/>
      <c r="G436" s="205"/>
      <c r="H436" s="205"/>
      <c r="I436" s="205"/>
      <c r="J436" s="205"/>
      <c r="K436" s="205"/>
      <c r="L436" s="205"/>
      <c r="M436" s="205"/>
      <c r="N436" s="205"/>
      <c r="O436" s="205"/>
      <c r="P436" s="205"/>
      <c r="Q436" s="205"/>
      <c r="R436" s="205"/>
      <c r="S436" s="205"/>
      <c r="T436" s="205"/>
      <c r="U436" s="205"/>
    </row>
    <row r="437" spans="1:21" ht="12.75" customHeight="1">
      <c r="A437" s="142"/>
      <c r="B437" s="205"/>
      <c r="C437" s="205"/>
      <c r="D437" s="205"/>
      <c r="E437" s="205"/>
      <c r="F437" s="205"/>
      <c r="G437" s="205"/>
      <c r="H437" s="205"/>
      <c r="I437" s="205"/>
      <c r="J437" s="205"/>
      <c r="K437" s="205"/>
      <c r="L437" s="205"/>
      <c r="M437" s="205"/>
      <c r="N437" s="205"/>
      <c r="O437" s="205"/>
      <c r="P437" s="205"/>
      <c r="Q437" s="205"/>
      <c r="R437" s="205"/>
      <c r="S437" s="205"/>
      <c r="T437" s="205"/>
      <c r="U437" s="205"/>
    </row>
    <row r="438" spans="1:21" ht="12.75" customHeight="1">
      <c r="A438" s="142"/>
      <c r="B438" s="205"/>
      <c r="C438" s="205"/>
      <c r="D438" s="205"/>
      <c r="E438" s="205"/>
      <c r="F438" s="205"/>
      <c r="G438" s="205"/>
      <c r="H438" s="205"/>
      <c r="I438" s="205"/>
      <c r="J438" s="205"/>
      <c r="K438" s="205"/>
      <c r="L438" s="205"/>
      <c r="M438" s="205"/>
      <c r="N438" s="205"/>
      <c r="O438" s="205"/>
      <c r="P438" s="205"/>
      <c r="Q438" s="205"/>
      <c r="R438" s="205"/>
      <c r="S438" s="205"/>
      <c r="T438" s="205"/>
      <c r="U438" s="205"/>
    </row>
    <row r="439" spans="1:21" ht="12.75" customHeight="1">
      <c r="A439" s="142"/>
      <c r="B439" s="205"/>
      <c r="C439" s="205"/>
      <c r="D439" s="205"/>
      <c r="E439" s="205"/>
      <c r="F439" s="205"/>
      <c r="G439" s="205"/>
      <c r="H439" s="205"/>
      <c r="I439" s="205"/>
      <c r="J439" s="205"/>
      <c r="K439" s="205"/>
      <c r="L439" s="205"/>
      <c r="M439" s="205"/>
      <c r="N439" s="205"/>
      <c r="O439" s="205"/>
      <c r="P439" s="205"/>
      <c r="Q439" s="205"/>
      <c r="R439" s="205"/>
      <c r="S439" s="205"/>
      <c r="T439" s="205"/>
      <c r="U439" s="205"/>
    </row>
    <row r="440" spans="1:21" ht="12.75" customHeight="1">
      <c r="A440" s="142"/>
      <c r="B440" s="205"/>
      <c r="C440" s="205"/>
      <c r="D440" s="205"/>
      <c r="E440" s="205"/>
      <c r="F440" s="205"/>
      <c r="G440" s="205"/>
      <c r="H440" s="205"/>
      <c r="I440" s="205"/>
      <c r="J440" s="205"/>
      <c r="K440" s="205"/>
      <c r="L440" s="205"/>
      <c r="M440" s="205"/>
      <c r="N440" s="205"/>
      <c r="O440" s="205"/>
      <c r="P440" s="205"/>
      <c r="Q440" s="205"/>
      <c r="R440" s="205"/>
      <c r="S440" s="205"/>
      <c r="T440" s="205"/>
      <c r="U440" s="205"/>
    </row>
    <row r="441" spans="1:21" ht="12.75" customHeight="1">
      <c r="A441" s="142"/>
      <c r="B441" s="205"/>
      <c r="C441" s="205"/>
      <c r="D441" s="205"/>
      <c r="E441" s="205"/>
      <c r="F441" s="205"/>
      <c r="G441" s="205"/>
      <c r="H441" s="205"/>
      <c r="I441" s="205"/>
      <c r="J441" s="205"/>
      <c r="K441" s="205"/>
      <c r="L441" s="205"/>
      <c r="M441" s="205"/>
      <c r="N441" s="205"/>
      <c r="O441" s="205"/>
      <c r="P441" s="205"/>
      <c r="Q441" s="205"/>
      <c r="R441" s="205"/>
      <c r="S441" s="205"/>
      <c r="T441" s="205"/>
      <c r="U441" s="205"/>
    </row>
    <row r="442" spans="1:21" ht="12.75" customHeight="1">
      <c r="A442" s="142"/>
      <c r="B442" s="205"/>
      <c r="C442" s="205"/>
      <c r="D442" s="205"/>
      <c r="E442" s="205"/>
      <c r="F442" s="205"/>
      <c r="G442" s="205"/>
      <c r="H442" s="205"/>
      <c r="I442" s="205"/>
      <c r="J442" s="205"/>
      <c r="K442" s="205"/>
      <c r="L442" s="205"/>
      <c r="M442" s="205"/>
      <c r="N442" s="205"/>
      <c r="O442" s="205"/>
      <c r="P442" s="205"/>
      <c r="Q442" s="205"/>
      <c r="R442" s="205"/>
      <c r="S442" s="205"/>
      <c r="T442" s="205"/>
      <c r="U442" s="205"/>
    </row>
    <row r="443" spans="1:21" ht="12.75" customHeight="1">
      <c r="A443" s="142"/>
      <c r="B443" s="205"/>
      <c r="C443" s="205"/>
      <c r="D443" s="205"/>
      <c r="E443" s="205"/>
      <c r="F443" s="205"/>
      <c r="G443" s="205"/>
      <c r="H443" s="205"/>
      <c r="I443" s="205"/>
      <c r="J443" s="205"/>
      <c r="K443" s="205"/>
      <c r="L443" s="205"/>
      <c r="M443" s="205"/>
      <c r="N443" s="205"/>
      <c r="O443" s="205"/>
      <c r="P443" s="205"/>
      <c r="Q443" s="205"/>
      <c r="R443" s="205"/>
      <c r="S443" s="205"/>
      <c r="T443" s="205"/>
      <c r="U443" s="205"/>
    </row>
    <row r="444" spans="1:21" ht="12.75" customHeight="1">
      <c r="A444" s="142"/>
      <c r="B444" s="205"/>
      <c r="C444" s="205"/>
      <c r="D444" s="205"/>
      <c r="E444" s="205"/>
      <c r="F444" s="205"/>
      <c r="G444" s="205"/>
      <c r="H444" s="205"/>
      <c r="I444" s="205"/>
      <c r="J444" s="205"/>
      <c r="K444" s="205"/>
      <c r="L444" s="205"/>
      <c r="M444" s="205"/>
      <c r="N444" s="205"/>
      <c r="O444" s="205"/>
      <c r="P444" s="205"/>
      <c r="Q444" s="205"/>
      <c r="R444" s="205"/>
      <c r="S444" s="205"/>
      <c r="T444" s="205"/>
      <c r="U444" s="205"/>
    </row>
    <row r="445" spans="1:21" ht="12.75" customHeight="1">
      <c r="A445" s="142"/>
      <c r="B445" s="205"/>
      <c r="C445" s="205"/>
      <c r="D445" s="205"/>
      <c r="E445" s="205"/>
      <c r="F445" s="205"/>
      <c r="G445" s="205"/>
      <c r="H445" s="205"/>
      <c r="I445" s="205"/>
      <c r="J445" s="205"/>
      <c r="K445" s="205"/>
      <c r="L445" s="205"/>
      <c r="M445" s="205"/>
      <c r="N445" s="205"/>
      <c r="O445" s="205"/>
      <c r="P445" s="205"/>
      <c r="Q445" s="205"/>
      <c r="R445" s="205"/>
      <c r="S445" s="205"/>
      <c r="T445" s="205"/>
      <c r="U445" s="205"/>
    </row>
    <row r="446" spans="1:21" ht="12.75" customHeight="1">
      <c r="A446" s="142"/>
      <c r="B446" s="205"/>
      <c r="C446" s="205"/>
      <c r="D446" s="205"/>
      <c r="E446" s="205"/>
      <c r="F446" s="205"/>
      <c r="G446" s="205"/>
      <c r="H446" s="205"/>
      <c r="I446" s="205"/>
      <c r="J446" s="205"/>
      <c r="K446" s="205"/>
      <c r="L446" s="205"/>
      <c r="M446" s="205"/>
      <c r="N446" s="205"/>
      <c r="O446" s="205"/>
      <c r="P446" s="205"/>
      <c r="Q446" s="205"/>
      <c r="R446" s="205"/>
      <c r="S446" s="205"/>
      <c r="T446" s="205"/>
      <c r="U446" s="205"/>
    </row>
    <row r="447" spans="1:21" ht="12.75" customHeight="1">
      <c r="A447" s="142"/>
      <c r="B447" s="205"/>
      <c r="C447" s="205"/>
      <c r="D447" s="205"/>
      <c r="E447" s="205"/>
      <c r="F447" s="205"/>
      <c r="G447" s="205"/>
      <c r="H447" s="205"/>
      <c r="I447" s="205"/>
      <c r="J447" s="205"/>
      <c r="K447" s="205"/>
      <c r="L447" s="205"/>
      <c r="M447" s="205"/>
      <c r="N447" s="205"/>
      <c r="O447" s="205"/>
      <c r="P447" s="205"/>
      <c r="Q447" s="205"/>
      <c r="R447" s="205"/>
      <c r="S447" s="205"/>
      <c r="T447" s="205"/>
      <c r="U447" s="205"/>
    </row>
    <row r="448" spans="1:21" ht="12.75" customHeight="1">
      <c r="A448" s="142"/>
      <c r="B448" s="205"/>
      <c r="C448" s="205"/>
      <c r="D448" s="205"/>
      <c r="E448" s="205"/>
      <c r="F448" s="205"/>
      <c r="G448" s="205"/>
      <c r="H448" s="205"/>
      <c r="I448" s="205"/>
      <c r="J448" s="205"/>
      <c r="K448" s="205"/>
      <c r="L448" s="205"/>
      <c r="M448" s="205"/>
      <c r="N448" s="205"/>
      <c r="O448" s="205"/>
      <c r="P448" s="205"/>
      <c r="Q448" s="205"/>
      <c r="R448" s="205"/>
      <c r="S448" s="205"/>
      <c r="T448" s="205"/>
      <c r="U448" s="205"/>
    </row>
    <row r="449" spans="1:21" ht="12.75" customHeight="1">
      <c r="A449" s="142"/>
      <c r="B449" s="205"/>
      <c r="C449" s="205"/>
      <c r="D449" s="205"/>
      <c r="E449" s="205"/>
      <c r="F449" s="205"/>
      <c r="G449" s="205"/>
      <c r="H449" s="205"/>
      <c r="I449" s="205"/>
      <c r="J449" s="205"/>
      <c r="K449" s="205"/>
      <c r="L449" s="205"/>
      <c r="M449" s="205"/>
      <c r="N449" s="205"/>
      <c r="O449" s="205"/>
      <c r="P449" s="205"/>
      <c r="Q449" s="205"/>
      <c r="R449" s="205"/>
      <c r="S449" s="205"/>
      <c r="T449" s="205"/>
      <c r="U449" s="205"/>
    </row>
    <row r="450" spans="1:21" ht="12.75" customHeight="1">
      <c r="A450" s="142"/>
      <c r="B450" s="205"/>
      <c r="C450" s="205"/>
      <c r="D450" s="205"/>
      <c r="E450" s="205"/>
      <c r="F450" s="205"/>
      <c r="G450" s="205"/>
      <c r="H450" s="205"/>
      <c r="I450" s="205"/>
      <c r="J450" s="205"/>
      <c r="K450" s="205"/>
      <c r="L450" s="205"/>
      <c r="M450" s="205"/>
      <c r="N450" s="205"/>
      <c r="O450" s="205"/>
      <c r="P450" s="205"/>
      <c r="Q450" s="205"/>
      <c r="R450" s="205"/>
      <c r="S450" s="205"/>
      <c r="T450" s="205"/>
      <c r="U450" s="205"/>
    </row>
    <row r="451" spans="1:21" ht="12.75" customHeight="1">
      <c r="A451" s="142"/>
      <c r="B451" s="205"/>
      <c r="C451" s="205"/>
      <c r="D451" s="205"/>
      <c r="E451" s="205"/>
      <c r="F451" s="205"/>
      <c r="G451" s="205"/>
      <c r="H451" s="205"/>
      <c r="I451" s="205"/>
      <c r="J451" s="205"/>
      <c r="K451" s="205"/>
      <c r="L451" s="205"/>
      <c r="M451" s="205"/>
      <c r="N451" s="205"/>
      <c r="O451" s="205"/>
      <c r="P451" s="205"/>
      <c r="Q451" s="205"/>
      <c r="R451" s="205"/>
      <c r="S451" s="205"/>
      <c r="T451" s="205"/>
      <c r="U451" s="205"/>
    </row>
    <row r="452" spans="1:21" ht="12.75" customHeight="1">
      <c r="A452" s="142"/>
      <c r="B452" s="205"/>
      <c r="C452" s="205"/>
      <c r="D452" s="205"/>
      <c r="E452" s="205"/>
      <c r="F452" s="205"/>
      <c r="G452" s="205"/>
      <c r="H452" s="205"/>
      <c r="I452" s="205"/>
      <c r="J452" s="205"/>
      <c r="K452" s="205"/>
      <c r="L452" s="205"/>
      <c r="M452" s="205"/>
      <c r="N452" s="205"/>
      <c r="O452" s="205"/>
      <c r="P452" s="205"/>
      <c r="Q452" s="205"/>
      <c r="R452" s="205"/>
      <c r="S452" s="205"/>
      <c r="T452" s="205"/>
      <c r="U452" s="205"/>
    </row>
    <row r="453" spans="1:21" ht="12.75" customHeight="1">
      <c r="A453" s="142"/>
      <c r="B453" s="205"/>
      <c r="C453" s="205"/>
      <c r="D453" s="205"/>
      <c r="E453" s="205"/>
      <c r="F453" s="205"/>
      <c r="G453" s="205"/>
      <c r="H453" s="205"/>
      <c r="I453" s="205"/>
      <c r="J453" s="205"/>
      <c r="K453" s="205"/>
      <c r="L453" s="205"/>
      <c r="M453" s="205"/>
      <c r="N453" s="205"/>
      <c r="O453" s="205"/>
      <c r="P453" s="205"/>
      <c r="Q453" s="205"/>
      <c r="R453" s="205"/>
      <c r="S453" s="205"/>
      <c r="T453" s="205"/>
      <c r="U453" s="205"/>
    </row>
    <row r="454" spans="1:21" ht="12.75" customHeight="1">
      <c r="A454" s="142"/>
      <c r="B454" s="205"/>
      <c r="C454" s="205"/>
      <c r="D454" s="205"/>
      <c r="E454" s="205"/>
      <c r="F454" s="205"/>
      <c r="G454" s="205"/>
      <c r="H454" s="205"/>
      <c r="I454" s="205"/>
      <c r="J454" s="205"/>
      <c r="K454" s="205"/>
      <c r="L454" s="205"/>
      <c r="M454" s="205"/>
      <c r="N454" s="205"/>
      <c r="O454" s="205"/>
      <c r="P454" s="205"/>
      <c r="Q454" s="205"/>
      <c r="R454" s="205"/>
      <c r="S454" s="205"/>
      <c r="T454" s="205"/>
      <c r="U454" s="205"/>
    </row>
    <row r="455" spans="1:21" ht="12.75" customHeight="1">
      <c r="A455" s="142"/>
      <c r="B455" s="205"/>
      <c r="C455" s="205"/>
      <c r="D455" s="205"/>
      <c r="E455" s="205"/>
      <c r="F455" s="205"/>
      <c r="G455" s="205"/>
      <c r="H455" s="205"/>
      <c r="I455" s="205"/>
      <c r="J455" s="205"/>
      <c r="K455" s="205"/>
      <c r="L455" s="205"/>
      <c r="M455" s="205"/>
      <c r="N455" s="205"/>
      <c r="O455" s="205"/>
      <c r="P455" s="205"/>
      <c r="Q455" s="205"/>
      <c r="R455" s="205"/>
      <c r="S455" s="205"/>
      <c r="T455" s="205"/>
      <c r="U455" s="205"/>
    </row>
    <row r="456" spans="1:21" ht="12.75" customHeight="1">
      <c r="A456" s="142"/>
      <c r="B456" s="205"/>
      <c r="C456" s="205"/>
      <c r="D456" s="205"/>
      <c r="E456" s="205"/>
      <c r="F456" s="205"/>
      <c r="G456" s="205"/>
      <c r="H456" s="205"/>
      <c r="I456" s="205"/>
      <c r="J456" s="205"/>
      <c r="K456" s="205"/>
      <c r="L456" s="205"/>
      <c r="M456" s="205"/>
      <c r="N456" s="205"/>
      <c r="O456" s="205"/>
      <c r="P456" s="205"/>
      <c r="Q456" s="205"/>
      <c r="R456" s="205"/>
      <c r="S456" s="205"/>
      <c r="T456" s="205"/>
      <c r="U456" s="205"/>
    </row>
    <row r="457" spans="1:21" ht="12.75" customHeight="1">
      <c r="A457" s="142"/>
      <c r="B457" s="205"/>
      <c r="C457" s="205"/>
      <c r="D457" s="205"/>
      <c r="E457" s="205"/>
      <c r="F457" s="205"/>
      <c r="G457" s="205"/>
      <c r="H457" s="205"/>
      <c r="I457" s="205"/>
      <c r="J457" s="205"/>
      <c r="K457" s="205"/>
      <c r="L457" s="205"/>
      <c r="M457" s="205"/>
      <c r="N457" s="205"/>
      <c r="O457" s="205"/>
      <c r="P457" s="205"/>
      <c r="Q457" s="205"/>
      <c r="R457" s="205"/>
      <c r="S457" s="205"/>
      <c r="T457" s="205"/>
      <c r="U457" s="205"/>
    </row>
    <row r="458" spans="1:21" ht="12.75" customHeight="1">
      <c r="A458" s="142"/>
      <c r="B458" s="205"/>
      <c r="C458" s="205"/>
      <c r="D458" s="205"/>
      <c r="E458" s="205"/>
      <c r="F458" s="205"/>
      <c r="G458" s="205"/>
      <c r="H458" s="205"/>
      <c r="I458" s="205"/>
      <c r="J458" s="205"/>
      <c r="K458" s="205"/>
      <c r="L458" s="205"/>
      <c r="M458" s="205"/>
      <c r="N458" s="205"/>
      <c r="O458" s="205"/>
      <c r="P458" s="205"/>
      <c r="Q458" s="205"/>
      <c r="R458" s="205"/>
      <c r="S458" s="205"/>
      <c r="T458" s="205"/>
      <c r="U458" s="205"/>
    </row>
    <row r="459" spans="1:21" ht="12.75" customHeight="1">
      <c r="A459" s="142"/>
      <c r="B459" s="205"/>
      <c r="C459" s="205"/>
      <c r="D459" s="205"/>
      <c r="E459" s="205"/>
      <c r="F459" s="205"/>
      <c r="G459" s="205"/>
      <c r="H459" s="205"/>
      <c r="I459" s="205"/>
      <c r="J459" s="205"/>
      <c r="K459" s="205"/>
      <c r="L459" s="205"/>
      <c r="M459" s="205"/>
      <c r="N459" s="205"/>
      <c r="O459" s="205"/>
      <c r="P459" s="205"/>
      <c r="Q459" s="205"/>
      <c r="R459" s="205"/>
      <c r="S459" s="205"/>
      <c r="T459" s="205"/>
      <c r="U459" s="205"/>
    </row>
    <row r="460" spans="1:21" ht="12.75" customHeight="1">
      <c r="A460" s="142"/>
      <c r="B460" s="205"/>
      <c r="C460" s="205"/>
      <c r="D460" s="205"/>
      <c r="E460" s="205"/>
      <c r="F460" s="205"/>
      <c r="G460" s="205"/>
      <c r="H460" s="205"/>
      <c r="I460" s="205"/>
      <c r="J460" s="205"/>
      <c r="K460" s="205"/>
      <c r="L460" s="205"/>
      <c r="M460" s="205"/>
      <c r="N460" s="205"/>
      <c r="O460" s="205"/>
      <c r="P460" s="205"/>
      <c r="Q460" s="205"/>
      <c r="R460" s="205"/>
      <c r="S460" s="205"/>
      <c r="T460" s="205"/>
      <c r="U460" s="205"/>
    </row>
    <row r="461" spans="1:21" ht="12.75" customHeight="1">
      <c r="A461" s="142"/>
      <c r="B461" s="205"/>
      <c r="C461" s="205"/>
      <c r="D461" s="205"/>
      <c r="E461" s="205"/>
      <c r="F461" s="205"/>
      <c r="G461" s="205"/>
      <c r="H461" s="205"/>
      <c r="I461" s="205"/>
      <c r="J461" s="205"/>
      <c r="K461" s="205"/>
      <c r="L461" s="205"/>
      <c r="M461" s="205"/>
      <c r="N461" s="205"/>
      <c r="O461" s="205"/>
      <c r="P461" s="205"/>
      <c r="Q461" s="205"/>
      <c r="R461" s="205"/>
      <c r="S461" s="205"/>
      <c r="T461" s="205"/>
      <c r="U461" s="205"/>
    </row>
    <row r="462" spans="1:21" ht="12.75" customHeight="1">
      <c r="A462" s="142"/>
      <c r="B462" s="205"/>
      <c r="C462" s="205"/>
      <c r="D462" s="205"/>
      <c r="E462" s="205"/>
      <c r="F462" s="205"/>
      <c r="G462" s="205"/>
      <c r="H462" s="205"/>
      <c r="I462" s="205"/>
      <c r="J462" s="205"/>
      <c r="K462" s="205"/>
      <c r="L462" s="205"/>
      <c r="M462" s="205"/>
      <c r="N462" s="205"/>
      <c r="O462" s="205"/>
      <c r="P462" s="205"/>
      <c r="Q462" s="205"/>
      <c r="R462" s="205"/>
      <c r="S462" s="205"/>
      <c r="T462" s="205"/>
      <c r="U462" s="205"/>
    </row>
    <row r="463" spans="1:21" ht="12.75" customHeight="1">
      <c r="A463" s="142"/>
      <c r="B463" s="205"/>
      <c r="C463" s="205"/>
      <c r="D463" s="205"/>
      <c r="E463" s="205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205"/>
      <c r="Q463" s="205"/>
      <c r="R463" s="205"/>
      <c r="S463" s="205"/>
      <c r="T463" s="205"/>
      <c r="U463" s="205"/>
    </row>
    <row r="464" spans="1:21" ht="12.75" customHeight="1">
      <c r="A464" s="142"/>
      <c r="B464" s="205"/>
      <c r="C464" s="205"/>
      <c r="D464" s="205"/>
      <c r="E464" s="205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5"/>
      <c r="Q464" s="205"/>
      <c r="R464" s="205"/>
      <c r="S464" s="205"/>
      <c r="T464" s="205"/>
      <c r="U464" s="205"/>
    </row>
    <row r="465" spans="1:21" ht="12.75" customHeight="1">
      <c r="A465" s="142"/>
      <c r="B465" s="205"/>
      <c r="C465" s="205"/>
      <c r="D465" s="205"/>
      <c r="E465" s="205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5"/>
      <c r="Q465" s="205"/>
      <c r="R465" s="205"/>
      <c r="S465" s="205"/>
      <c r="T465" s="205"/>
      <c r="U465" s="205"/>
    </row>
    <row r="466" spans="1:21" ht="12.75" customHeight="1">
      <c r="A466" s="142"/>
      <c r="B466" s="205"/>
      <c r="C466" s="205"/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205"/>
    </row>
    <row r="467" spans="1:21" ht="12.75" customHeight="1">
      <c r="A467" s="142"/>
      <c r="B467" s="205"/>
      <c r="C467" s="205"/>
      <c r="D467" s="205"/>
      <c r="E467" s="205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</row>
    <row r="468" spans="1:21" ht="12.75" customHeight="1">
      <c r="A468" s="142"/>
      <c r="B468" s="205"/>
      <c r="C468" s="205"/>
      <c r="D468" s="205"/>
      <c r="E468" s="205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5"/>
      <c r="R468" s="205"/>
      <c r="S468" s="205"/>
      <c r="T468" s="205"/>
      <c r="U468" s="205"/>
    </row>
    <row r="469" spans="1:21" ht="12.75" customHeight="1">
      <c r="A469" s="142"/>
      <c r="B469" s="205"/>
      <c r="C469" s="205"/>
      <c r="D469" s="205"/>
      <c r="E469" s="205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05"/>
      <c r="Q469" s="205"/>
      <c r="R469" s="205"/>
      <c r="S469" s="205"/>
      <c r="T469" s="205"/>
      <c r="U469" s="205"/>
    </row>
    <row r="470" spans="1:21" ht="12.75" customHeight="1">
      <c r="A470" s="142"/>
      <c r="B470" s="205"/>
      <c r="C470" s="205"/>
      <c r="D470" s="205"/>
      <c r="E470" s="205"/>
      <c r="F470" s="205"/>
      <c r="G470" s="205"/>
      <c r="H470" s="205"/>
      <c r="I470" s="205"/>
      <c r="J470" s="205"/>
      <c r="K470" s="205"/>
      <c r="L470" s="205"/>
      <c r="M470" s="205"/>
      <c r="N470" s="205"/>
      <c r="O470" s="205"/>
      <c r="P470" s="205"/>
      <c r="Q470" s="205"/>
      <c r="R470" s="205"/>
      <c r="S470" s="205"/>
      <c r="T470" s="205"/>
      <c r="U470" s="205"/>
    </row>
    <row r="471" spans="1:21" ht="12.75" customHeight="1">
      <c r="A471" s="142"/>
      <c r="B471" s="205"/>
      <c r="C471" s="205"/>
      <c r="D471" s="205"/>
      <c r="E471" s="205"/>
      <c r="F471" s="205"/>
      <c r="G471" s="205"/>
      <c r="H471" s="205"/>
      <c r="I471" s="205"/>
      <c r="J471" s="205"/>
      <c r="K471" s="205"/>
      <c r="L471" s="205"/>
      <c r="M471" s="205"/>
      <c r="N471" s="205"/>
      <c r="O471" s="205"/>
      <c r="P471" s="205"/>
      <c r="Q471" s="205"/>
      <c r="R471" s="205"/>
      <c r="S471" s="205"/>
      <c r="T471" s="205"/>
      <c r="U471" s="205"/>
    </row>
    <row r="472" spans="1:21" ht="12.75" customHeight="1">
      <c r="A472" s="142"/>
      <c r="B472" s="205"/>
      <c r="C472" s="205"/>
      <c r="D472" s="205"/>
      <c r="E472" s="205"/>
      <c r="F472" s="205"/>
      <c r="G472" s="205"/>
      <c r="H472" s="205"/>
      <c r="I472" s="205"/>
      <c r="J472" s="205"/>
      <c r="K472" s="205"/>
      <c r="L472" s="205"/>
      <c r="M472" s="205"/>
      <c r="N472" s="205"/>
      <c r="O472" s="205"/>
      <c r="P472" s="205"/>
      <c r="Q472" s="205"/>
      <c r="R472" s="205"/>
      <c r="S472" s="205"/>
      <c r="T472" s="205"/>
      <c r="U472" s="205"/>
    </row>
    <row r="473" spans="1:21" ht="12.75" customHeight="1">
      <c r="A473" s="142"/>
      <c r="B473" s="205"/>
      <c r="C473" s="205"/>
      <c r="D473" s="205"/>
      <c r="E473" s="205"/>
      <c r="F473" s="205"/>
      <c r="G473" s="205"/>
      <c r="H473" s="205"/>
      <c r="I473" s="205"/>
      <c r="J473" s="205"/>
      <c r="K473" s="205"/>
      <c r="L473" s="205"/>
      <c r="M473" s="205"/>
      <c r="N473" s="205"/>
      <c r="O473" s="205"/>
      <c r="P473" s="205"/>
      <c r="Q473" s="205"/>
      <c r="R473" s="205"/>
      <c r="S473" s="205"/>
      <c r="T473" s="205"/>
      <c r="U473" s="205"/>
    </row>
    <row r="474" spans="1:21" ht="12.75" customHeight="1">
      <c r="A474" s="142"/>
      <c r="B474" s="205"/>
      <c r="C474" s="205"/>
      <c r="D474" s="205"/>
      <c r="E474" s="205"/>
      <c r="F474" s="205"/>
      <c r="G474" s="205"/>
      <c r="H474" s="205"/>
      <c r="I474" s="205"/>
      <c r="J474" s="205"/>
      <c r="K474" s="205"/>
      <c r="L474" s="205"/>
      <c r="M474" s="205"/>
      <c r="N474" s="205"/>
      <c r="O474" s="205"/>
      <c r="P474" s="205"/>
      <c r="Q474" s="205"/>
      <c r="R474" s="205"/>
      <c r="S474" s="205"/>
      <c r="T474" s="205"/>
      <c r="U474" s="205"/>
    </row>
    <row r="475" spans="1:21" ht="12.75" customHeight="1">
      <c r="A475" s="142"/>
      <c r="B475" s="205"/>
      <c r="C475" s="205"/>
      <c r="D475" s="205"/>
      <c r="E475" s="205"/>
      <c r="F475" s="205"/>
      <c r="G475" s="205"/>
      <c r="H475" s="205"/>
      <c r="I475" s="205"/>
      <c r="J475" s="205"/>
      <c r="K475" s="205"/>
      <c r="L475" s="205"/>
      <c r="M475" s="205"/>
      <c r="N475" s="205"/>
      <c r="O475" s="205"/>
      <c r="P475" s="205"/>
      <c r="Q475" s="205"/>
      <c r="R475" s="205"/>
      <c r="S475" s="205"/>
      <c r="T475" s="205"/>
      <c r="U475" s="205"/>
    </row>
    <row r="476" spans="1:21" ht="12.75" customHeight="1">
      <c r="A476" s="142"/>
      <c r="B476" s="205"/>
      <c r="C476" s="205"/>
      <c r="D476" s="205"/>
      <c r="E476" s="205"/>
      <c r="F476" s="205"/>
      <c r="G476" s="205"/>
      <c r="H476" s="205"/>
      <c r="I476" s="205"/>
      <c r="J476" s="205"/>
      <c r="K476" s="205"/>
      <c r="L476" s="205"/>
      <c r="M476" s="205"/>
      <c r="N476" s="205"/>
      <c r="O476" s="205"/>
      <c r="P476" s="205"/>
      <c r="Q476" s="205"/>
      <c r="R476" s="205"/>
      <c r="S476" s="205"/>
      <c r="T476" s="205"/>
      <c r="U476" s="205"/>
    </row>
    <row r="477" spans="1:21" ht="12.75" customHeight="1">
      <c r="A477" s="142"/>
      <c r="B477" s="205"/>
      <c r="C477" s="205"/>
      <c r="D477" s="205"/>
      <c r="E477" s="205"/>
      <c r="F477" s="205"/>
      <c r="G477" s="205"/>
      <c r="H477" s="205"/>
      <c r="I477" s="205"/>
      <c r="J477" s="205"/>
      <c r="K477" s="205"/>
      <c r="L477" s="205"/>
      <c r="M477" s="205"/>
      <c r="N477" s="205"/>
      <c r="O477" s="205"/>
      <c r="P477" s="205"/>
      <c r="Q477" s="205"/>
      <c r="R477" s="205"/>
      <c r="S477" s="205"/>
      <c r="T477" s="205"/>
      <c r="U477" s="205"/>
    </row>
    <row r="478" spans="1:21" ht="12.75" customHeight="1">
      <c r="A478" s="142"/>
      <c r="B478" s="205"/>
      <c r="C478" s="205"/>
      <c r="D478" s="205"/>
      <c r="E478" s="205"/>
      <c r="F478" s="205"/>
      <c r="G478" s="205"/>
      <c r="H478" s="205"/>
      <c r="I478" s="205"/>
      <c r="J478" s="205"/>
      <c r="K478" s="205"/>
      <c r="L478" s="205"/>
      <c r="M478" s="205"/>
      <c r="N478" s="205"/>
      <c r="O478" s="205"/>
      <c r="P478" s="205"/>
      <c r="Q478" s="205"/>
      <c r="R478" s="205"/>
      <c r="S478" s="205"/>
      <c r="T478" s="205"/>
      <c r="U478" s="205"/>
    </row>
    <row r="479" spans="1:21" ht="12.75" customHeight="1">
      <c r="A479" s="142"/>
      <c r="B479" s="205"/>
      <c r="C479" s="205"/>
      <c r="D479" s="205"/>
      <c r="E479" s="205"/>
      <c r="F479" s="205"/>
      <c r="G479" s="205"/>
      <c r="H479" s="205"/>
      <c r="I479" s="205"/>
      <c r="J479" s="205"/>
      <c r="K479" s="205"/>
      <c r="L479" s="205"/>
      <c r="M479" s="205"/>
      <c r="N479" s="205"/>
      <c r="O479" s="205"/>
      <c r="P479" s="205"/>
      <c r="Q479" s="205"/>
      <c r="R479" s="205"/>
      <c r="S479" s="205"/>
      <c r="T479" s="205"/>
      <c r="U479" s="205"/>
    </row>
    <row r="480" spans="1:21" ht="12.75" customHeight="1">
      <c r="A480" s="142"/>
      <c r="B480" s="205"/>
      <c r="C480" s="205"/>
      <c r="D480" s="205"/>
      <c r="E480" s="205"/>
      <c r="F480" s="205"/>
      <c r="G480" s="205"/>
      <c r="H480" s="205"/>
      <c r="I480" s="205"/>
      <c r="J480" s="205"/>
      <c r="K480" s="205"/>
      <c r="L480" s="205"/>
      <c r="M480" s="205"/>
      <c r="N480" s="205"/>
      <c r="O480" s="205"/>
      <c r="P480" s="205"/>
      <c r="Q480" s="205"/>
      <c r="R480" s="205"/>
      <c r="S480" s="205"/>
      <c r="T480" s="205"/>
      <c r="U480" s="205"/>
    </row>
    <row r="481" spans="1:21" ht="12.75" customHeight="1">
      <c r="A481" s="142"/>
      <c r="B481" s="205"/>
      <c r="C481" s="205"/>
      <c r="D481" s="205"/>
      <c r="E481" s="205"/>
      <c r="F481" s="205"/>
      <c r="G481" s="205"/>
      <c r="H481" s="205"/>
      <c r="I481" s="205"/>
      <c r="J481" s="205"/>
      <c r="K481" s="205"/>
      <c r="L481" s="205"/>
      <c r="M481" s="205"/>
      <c r="N481" s="205"/>
      <c r="O481" s="205"/>
      <c r="P481" s="205"/>
      <c r="Q481" s="205"/>
      <c r="R481" s="205"/>
      <c r="S481" s="205"/>
      <c r="T481" s="205"/>
      <c r="U481" s="205"/>
    </row>
    <row r="482" spans="1:21" ht="12.75" customHeight="1">
      <c r="A482" s="142"/>
      <c r="B482" s="205"/>
      <c r="C482" s="205"/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05"/>
      <c r="Q482" s="205"/>
      <c r="R482" s="205"/>
      <c r="S482" s="205"/>
      <c r="T482" s="205"/>
      <c r="U482" s="205"/>
    </row>
    <row r="483" spans="1:21" ht="12.75" customHeight="1">
      <c r="A483" s="142"/>
      <c r="B483" s="205"/>
      <c r="C483" s="205"/>
      <c r="D483" s="205"/>
      <c r="E483" s="205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205"/>
      <c r="S483" s="205"/>
      <c r="T483" s="205"/>
      <c r="U483" s="205"/>
    </row>
    <row r="484" spans="1:21" ht="12.75" customHeight="1">
      <c r="A484" s="142"/>
      <c r="B484" s="205"/>
      <c r="C484" s="205"/>
      <c r="D484" s="205"/>
      <c r="E484" s="205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205"/>
    </row>
    <row r="485" spans="1:21" ht="12.75" customHeight="1">
      <c r="A485" s="142"/>
      <c r="B485" s="205"/>
      <c r="C485" s="205"/>
      <c r="D485" s="205"/>
      <c r="E485" s="205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205"/>
      <c r="S485" s="205"/>
      <c r="T485" s="205"/>
      <c r="U485" s="205"/>
    </row>
    <row r="486" spans="1:21" ht="12.75" customHeight="1">
      <c r="A486" s="142"/>
      <c r="B486" s="205"/>
      <c r="C486" s="205"/>
      <c r="D486" s="205"/>
      <c r="E486" s="205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</row>
    <row r="487" spans="1:21" ht="12.75" customHeight="1">
      <c r="A487" s="142"/>
      <c r="B487" s="205"/>
      <c r="C487" s="205"/>
      <c r="D487" s="205"/>
      <c r="E487" s="205"/>
      <c r="F487" s="205"/>
      <c r="G487" s="205"/>
      <c r="H487" s="205"/>
      <c r="I487" s="205"/>
      <c r="J487" s="205"/>
      <c r="K487" s="205"/>
      <c r="L487" s="205"/>
      <c r="M487" s="205"/>
      <c r="N487" s="205"/>
      <c r="O487" s="205"/>
      <c r="P487" s="205"/>
      <c r="Q487" s="205"/>
      <c r="R487" s="205"/>
      <c r="S487" s="205"/>
      <c r="T487" s="205"/>
      <c r="U487" s="205"/>
    </row>
    <row r="488" spans="1:21" ht="12.75" customHeight="1">
      <c r="A488" s="142"/>
      <c r="B488" s="205"/>
      <c r="C488" s="205"/>
      <c r="D488" s="205"/>
      <c r="E488" s="205"/>
      <c r="F488" s="205"/>
      <c r="G488" s="205"/>
      <c r="H488" s="205"/>
      <c r="I488" s="205"/>
      <c r="J488" s="205"/>
      <c r="K488" s="205"/>
      <c r="L488" s="205"/>
      <c r="M488" s="205"/>
      <c r="N488" s="205"/>
      <c r="O488" s="205"/>
      <c r="P488" s="205"/>
      <c r="Q488" s="205"/>
      <c r="R488" s="205"/>
      <c r="S488" s="205"/>
      <c r="T488" s="205"/>
      <c r="U488" s="205"/>
    </row>
    <row r="489" spans="1:21" ht="12.75" customHeight="1">
      <c r="A489" s="142"/>
      <c r="B489" s="205"/>
      <c r="C489" s="205"/>
      <c r="D489" s="205"/>
      <c r="E489" s="205"/>
      <c r="F489" s="205"/>
      <c r="G489" s="205"/>
      <c r="H489" s="205"/>
      <c r="I489" s="205"/>
      <c r="J489" s="205"/>
      <c r="K489" s="205"/>
      <c r="L489" s="205"/>
      <c r="M489" s="205"/>
      <c r="N489" s="205"/>
      <c r="O489" s="205"/>
      <c r="P489" s="205"/>
      <c r="Q489" s="205"/>
      <c r="R489" s="205"/>
      <c r="S489" s="205"/>
      <c r="T489" s="205"/>
      <c r="U489" s="205"/>
    </row>
    <row r="490" spans="1:21" ht="12.75" customHeight="1">
      <c r="A490" s="142"/>
      <c r="B490" s="205"/>
      <c r="C490" s="205"/>
      <c r="D490" s="205"/>
      <c r="E490" s="205"/>
      <c r="F490" s="205"/>
      <c r="G490" s="205"/>
      <c r="H490" s="205"/>
      <c r="I490" s="205"/>
      <c r="J490" s="205"/>
      <c r="K490" s="205"/>
      <c r="L490" s="205"/>
      <c r="M490" s="205"/>
      <c r="N490" s="205"/>
      <c r="O490" s="205"/>
      <c r="P490" s="205"/>
      <c r="Q490" s="205"/>
      <c r="R490" s="205"/>
      <c r="S490" s="205"/>
      <c r="T490" s="205"/>
      <c r="U490" s="205"/>
    </row>
    <row r="491" spans="1:21" ht="12.75" customHeight="1">
      <c r="A491" s="142"/>
      <c r="B491" s="205"/>
      <c r="C491" s="205"/>
      <c r="D491" s="205"/>
      <c r="E491" s="205"/>
      <c r="F491" s="205"/>
      <c r="G491" s="205"/>
      <c r="H491" s="205"/>
      <c r="I491" s="205"/>
      <c r="J491" s="205"/>
      <c r="K491" s="205"/>
      <c r="L491" s="205"/>
      <c r="M491" s="205"/>
      <c r="N491" s="205"/>
      <c r="O491" s="205"/>
      <c r="P491" s="205"/>
      <c r="Q491" s="205"/>
      <c r="R491" s="205"/>
      <c r="S491" s="205"/>
      <c r="T491" s="205"/>
      <c r="U491" s="205"/>
    </row>
    <row r="492" spans="1:21" ht="12.75" customHeight="1">
      <c r="A492" s="142"/>
      <c r="B492" s="205"/>
      <c r="C492" s="205"/>
      <c r="D492" s="205"/>
      <c r="E492" s="205"/>
      <c r="F492" s="205"/>
      <c r="G492" s="205"/>
      <c r="H492" s="205"/>
      <c r="I492" s="205"/>
      <c r="J492" s="205"/>
      <c r="K492" s="205"/>
      <c r="L492" s="205"/>
      <c r="M492" s="205"/>
      <c r="N492" s="205"/>
      <c r="O492" s="205"/>
      <c r="P492" s="205"/>
      <c r="Q492" s="205"/>
      <c r="R492" s="205"/>
      <c r="S492" s="205"/>
      <c r="T492" s="205"/>
      <c r="U492" s="205"/>
    </row>
    <row r="493" spans="1:21" ht="12.75" customHeight="1">
      <c r="A493" s="142"/>
      <c r="B493" s="205"/>
      <c r="C493" s="205"/>
      <c r="D493" s="205"/>
      <c r="E493" s="205"/>
      <c r="F493" s="205"/>
      <c r="G493" s="205"/>
      <c r="H493" s="205"/>
      <c r="I493" s="205"/>
      <c r="J493" s="205"/>
      <c r="K493" s="205"/>
      <c r="L493" s="205"/>
      <c r="M493" s="205"/>
      <c r="N493" s="205"/>
      <c r="O493" s="205"/>
      <c r="P493" s="205"/>
      <c r="Q493" s="205"/>
      <c r="R493" s="205"/>
      <c r="S493" s="205"/>
      <c r="T493" s="205"/>
      <c r="U493" s="205"/>
    </row>
    <row r="494" spans="1:21" ht="12.75" customHeight="1">
      <c r="A494" s="142"/>
      <c r="B494" s="205"/>
      <c r="C494" s="205"/>
      <c r="D494" s="205"/>
      <c r="E494" s="205"/>
      <c r="F494" s="205"/>
      <c r="G494" s="205"/>
      <c r="H494" s="205"/>
      <c r="I494" s="205"/>
      <c r="J494" s="205"/>
      <c r="K494" s="205"/>
      <c r="L494" s="205"/>
      <c r="M494" s="205"/>
      <c r="N494" s="205"/>
      <c r="O494" s="205"/>
      <c r="P494" s="205"/>
      <c r="Q494" s="205"/>
      <c r="R494" s="205"/>
      <c r="S494" s="205"/>
      <c r="T494" s="205"/>
      <c r="U494" s="205"/>
    </row>
    <row r="495" spans="1:21" ht="12.75" customHeight="1">
      <c r="A495" s="142"/>
      <c r="B495" s="205"/>
      <c r="C495" s="205"/>
      <c r="D495" s="205"/>
      <c r="E495" s="205"/>
      <c r="F495" s="205"/>
      <c r="G495" s="205"/>
      <c r="H495" s="205"/>
      <c r="I495" s="205"/>
      <c r="J495" s="205"/>
      <c r="K495" s="205"/>
      <c r="L495" s="205"/>
      <c r="M495" s="205"/>
      <c r="N495" s="205"/>
      <c r="O495" s="205"/>
      <c r="P495" s="205"/>
      <c r="Q495" s="205"/>
      <c r="R495" s="205"/>
      <c r="S495" s="205"/>
      <c r="T495" s="205"/>
      <c r="U495" s="205"/>
    </row>
    <row r="496" spans="1:21" ht="12.75" customHeight="1">
      <c r="A496" s="142"/>
      <c r="B496" s="205"/>
      <c r="C496" s="205"/>
      <c r="D496" s="205"/>
      <c r="E496" s="205"/>
      <c r="F496" s="205"/>
      <c r="G496" s="205"/>
      <c r="H496" s="205"/>
      <c r="I496" s="205"/>
      <c r="J496" s="205"/>
      <c r="K496" s="205"/>
      <c r="L496" s="205"/>
      <c r="M496" s="205"/>
      <c r="N496" s="205"/>
      <c r="O496" s="205"/>
      <c r="P496" s="205"/>
      <c r="Q496" s="205"/>
      <c r="R496" s="205"/>
      <c r="S496" s="205"/>
      <c r="T496" s="205"/>
      <c r="U496" s="205"/>
    </row>
    <row r="497" spans="1:21" ht="12.75" customHeight="1">
      <c r="A497" s="142"/>
      <c r="B497" s="205"/>
      <c r="C497" s="205"/>
      <c r="D497" s="205"/>
      <c r="E497" s="205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205"/>
      <c r="Q497" s="205"/>
      <c r="R497" s="205"/>
      <c r="S497" s="205"/>
      <c r="T497" s="205"/>
      <c r="U497" s="205"/>
    </row>
    <row r="498" spans="1:21" ht="12.75" customHeight="1">
      <c r="A498" s="142"/>
      <c r="B498" s="205"/>
      <c r="C498" s="205"/>
      <c r="D498" s="205"/>
      <c r="E498" s="205"/>
      <c r="F498" s="205"/>
      <c r="G498" s="205"/>
      <c r="H498" s="205"/>
      <c r="I498" s="205"/>
      <c r="J498" s="205"/>
      <c r="K498" s="205"/>
      <c r="L498" s="205"/>
      <c r="M498" s="205"/>
      <c r="N498" s="205"/>
      <c r="O498" s="205"/>
      <c r="P498" s="205"/>
      <c r="Q498" s="205"/>
      <c r="R498" s="205"/>
      <c r="S498" s="205"/>
      <c r="T498" s="205"/>
      <c r="U498" s="205"/>
    </row>
    <row r="499" spans="1:21" ht="12.75" customHeight="1">
      <c r="A499" s="142"/>
      <c r="B499" s="205"/>
      <c r="C499" s="205"/>
      <c r="D499" s="205"/>
      <c r="E499" s="205"/>
      <c r="F499" s="205"/>
      <c r="G499" s="205"/>
      <c r="H499" s="205"/>
      <c r="I499" s="205"/>
      <c r="J499" s="205"/>
      <c r="K499" s="205"/>
      <c r="L499" s="205"/>
      <c r="M499" s="205"/>
      <c r="N499" s="205"/>
      <c r="O499" s="205"/>
      <c r="P499" s="205"/>
      <c r="Q499" s="205"/>
      <c r="R499" s="205"/>
      <c r="S499" s="205"/>
      <c r="T499" s="205"/>
      <c r="U499" s="205"/>
    </row>
    <row r="500" spans="1:21" ht="12.75" customHeight="1">
      <c r="A500" s="142"/>
      <c r="B500" s="205"/>
      <c r="C500" s="205"/>
      <c r="D500" s="205"/>
      <c r="E500" s="205"/>
      <c r="F500" s="205"/>
      <c r="G500" s="205"/>
      <c r="H500" s="205"/>
      <c r="I500" s="205"/>
      <c r="J500" s="205"/>
      <c r="K500" s="205"/>
      <c r="L500" s="205"/>
      <c r="M500" s="205"/>
      <c r="N500" s="205"/>
      <c r="O500" s="205"/>
      <c r="P500" s="205"/>
      <c r="Q500" s="205"/>
      <c r="R500" s="205"/>
      <c r="S500" s="205"/>
      <c r="T500" s="205"/>
      <c r="U500" s="205"/>
    </row>
    <row r="501" spans="1:21" ht="12.75" customHeight="1">
      <c r="A501" s="142"/>
      <c r="B501" s="205"/>
      <c r="C501" s="205"/>
      <c r="D501" s="205"/>
      <c r="E501" s="205"/>
      <c r="F501" s="205"/>
      <c r="G501" s="205"/>
      <c r="H501" s="205"/>
      <c r="I501" s="205"/>
      <c r="J501" s="205"/>
      <c r="K501" s="205"/>
      <c r="L501" s="205"/>
      <c r="M501" s="205"/>
      <c r="N501" s="205"/>
      <c r="O501" s="205"/>
      <c r="P501" s="205"/>
      <c r="Q501" s="205"/>
      <c r="R501" s="205"/>
      <c r="S501" s="205"/>
      <c r="T501" s="205"/>
      <c r="U501" s="205"/>
    </row>
    <row r="502" spans="1:21" ht="12.75" customHeight="1">
      <c r="A502" s="142"/>
      <c r="B502" s="205"/>
      <c r="C502" s="205"/>
      <c r="D502" s="205"/>
      <c r="E502" s="205"/>
      <c r="F502" s="205"/>
      <c r="G502" s="205"/>
      <c r="H502" s="205"/>
      <c r="I502" s="205"/>
      <c r="J502" s="205"/>
      <c r="K502" s="205"/>
      <c r="L502" s="205"/>
      <c r="M502" s="205"/>
      <c r="N502" s="205"/>
      <c r="O502" s="205"/>
      <c r="P502" s="205"/>
      <c r="Q502" s="205"/>
      <c r="R502" s="205"/>
      <c r="S502" s="205"/>
      <c r="T502" s="205"/>
      <c r="U502" s="205"/>
    </row>
    <row r="503" spans="1:21" ht="12.75" customHeight="1">
      <c r="A503" s="142"/>
      <c r="B503" s="205"/>
      <c r="C503" s="205"/>
      <c r="D503" s="205"/>
      <c r="E503" s="205"/>
      <c r="F503" s="205"/>
      <c r="G503" s="205"/>
      <c r="H503" s="205"/>
      <c r="I503" s="205"/>
      <c r="J503" s="205"/>
      <c r="K503" s="205"/>
      <c r="L503" s="205"/>
      <c r="M503" s="205"/>
      <c r="N503" s="205"/>
      <c r="O503" s="205"/>
      <c r="P503" s="205"/>
      <c r="Q503" s="205"/>
      <c r="R503" s="205"/>
      <c r="S503" s="205"/>
      <c r="T503" s="205"/>
      <c r="U503" s="205"/>
    </row>
    <row r="504" spans="1:21" ht="12.75" customHeight="1">
      <c r="A504" s="142"/>
      <c r="B504" s="205"/>
      <c r="C504" s="205"/>
      <c r="D504" s="205"/>
      <c r="E504" s="205"/>
      <c r="F504" s="205"/>
      <c r="G504" s="205"/>
      <c r="H504" s="205"/>
      <c r="I504" s="205"/>
      <c r="J504" s="205"/>
      <c r="K504" s="205"/>
      <c r="L504" s="205"/>
      <c r="M504" s="205"/>
      <c r="N504" s="205"/>
      <c r="O504" s="205"/>
      <c r="P504" s="205"/>
      <c r="Q504" s="205"/>
      <c r="R504" s="205"/>
      <c r="S504" s="205"/>
      <c r="T504" s="205"/>
      <c r="U504" s="205"/>
    </row>
    <row r="505" spans="1:21" ht="12.75" customHeight="1">
      <c r="A505" s="142"/>
      <c r="B505" s="205"/>
      <c r="C505" s="205"/>
      <c r="D505" s="205"/>
      <c r="E505" s="205"/>
      <c r="F505" s="205"/>
      <c r="G505" s="205"/>
      <c r="H505" s="205"/>
      <c r="I505" s="205"/>
      <c r="J505" s="205"/>
      <c r="K505" s="205"/>
      <c r="L505" s="205"/>
      <c r="M505" s="205"/>
      <c r="N505" s="205"/>
      <c r="O505" s="205"/>
      <c r="P505" s="205"/>
      <c r="Q505" s="205"/>
      <c r="R505" s="205"/>
      <c r="S505" s="205"/>
      <c r="T505" s="205"/>
      <c r="U505" s="205"/>
    </row>
    <row r="506" spans="1:21" ht="12.75" customHeight="1">
      <c r="A506" s="142"/>
      <c r="B506" s="205"/>
      <c r="C506" s="205"/>
      <c r="D506" s="205"/>
      <c r="E506" s="205"/>
      <c r="F506" s="205"/>
      <c r="G506" s="205"/>
      <c r="H506" s="205"/>
      <c r="I506" s="205"/>
      <c r="J506" s="205"/>
      <c r="K506" s="205"/>
      <c r="L506" s="205"/>
      <c r="M506" s="205"/>
      <c r="N506" s="205"/>
      <c r="O506" s="205"/>
      <c r="P506" s="205"/>
      <c r="Q506" s="205"/>
      <c r="R506" s="205"/>
      <c r="S506" s="205"/>
      <c r="T506" s="205"/>
      <c r="U506" s="205"/>
    </row>
    <row r="507" spans="1:21" ht="12.75" customHeight="1">
      <c r="A507" s="142"/>
      <c r="B507" s="205"/>
      <c r="C507" s="205"/>
      <c r="D507" s="205"/>
      <c r="E507" s="205"/>
      <c r="F507" s="205"/>
      <c r="G507" s="205"/>
      <c r="H507" s="205"/>
      <c r="I507" s="205"/>
      <c r="J507" s="205"/>
      <c r="K507" s="205"/>
      <c r="L507" s="205"/>
      <c r="M507" s="205"/>
      <c r="N507" s="205"/>
      <c r="O507" s="205"/>
      <c r="P507" s="205"/>
      <c r="Q507" s="205"/>
      <c r="R507" s="205"/>
      <c r="S507" s="205"/>
      <c r="T507" s="205"/>
      <c r="U507" s="205"/>
    </row>
    <row r="508" spans="1:21" ht="12.75" customHeight="1">
      <c r="A508" s="142"/>
      <c r="B508" s="205"/>
      <c r="C508" s="205"/>
      <c r="D508" s="205"/>
      <c r="E508" s="205"/>
      <c r="F508" s="205"/>
      <c r="G508" s="205"/>
      <c r="H508" s="205"/>
      <c r="I508" s="205"/>
      <c r="J508" s="205"/>
      <c r="K508" s="205"/>
      <c r="L508" s="205"/>
      <c r="M508" s="205"/>
      <c r="N508" s="205"/>
      <c r="O508" s="205"/>
      <c r="P508" s="205"/>
      <c r="Q508" s="205"/>
      <c r="R508" s="205"/>
      <c r="S508" s="205"/>
      <c r="T508" s="205"/>
      <c r="U508" s="205"/>
    </row>
    <row r="509" spans="1:21" ht="12.75" customHeight="1">
      <c r="A509" s="142"/>
      <c r="B509" s="205"/>
      <c r="C509" s="205"/>
      <c r="D509" s="205"/>
      <c r="E509" s="205"/>
      <c r="F509" s="205"/>
      <c r="G509" s="205"/>
      <c r="H509" s="205"/>
      <c r="I509" s="205"/>
      <c r="J509" s="205"/>
      <c r="K509" s="205"/>
      <c r="L509" s="205"/>
      <c r="M509" s="205"/>
      <c r="N509" s="205"/>
      <c r="O509" s="205"/>
      <c r="P509" s="205"/>
      <c r="Q509" s="205"/>
      <c r="R509" s="205"/>
      <c r="S509" s="205"/>
      <c r="T509" s="205"/>
      <c r="U509" s="205"/>
    </row>
    <row r="510" spans="1:21" ht="12.75" customHeight="1">
      <c r="A510" s="142"/>
      <c r="B510" s="205"/>
      <c r="C510" s="205"/>
      <c r="D510" s="205"/>
      <c r="E510" s="205"/>
      <c r="F510" s="205"/>
      <c r="G510" s="205"/>
      <c r="H510" s="205"/>
      <c r="I510" s="205"/>
      <c r="J510" s="205"/>
      <c r="K510" s="205"/>
      <c r="L510" s="205"/>
      <c r="M510" s="205"/>
      <c r="N510" s="205"/>
      <c r="O510" s="205"/>
      <c r="P510" s="205"/>
      <c r="Q510" s="205"/>
      <c r="R510" s="205"/>
      <c r="S510" s="205"/>
      <c r="T510" s="205"/>
      <c r="U510" s="205"/>
    </row>
    <row r="511" spans="1:21" ht="12.75" customHeight="1">
      <c r="A511" s="142"/>
      <c r="B511" s="205"/>
      <c r="C511" s="205"/>
      <c r="D511" s="205"/>
      <c r="E511" s="205"/>
      <c r="F511" s="205"/>
      <c r="G511" s="205"/>
      <c r="H511" s="205"/>
      <c r="I511" s="205"/>
      <c r="J511" s="205"/>
      <c r="K511" s="205"/>
      <c r="L511" s="205"/>
      <c r="M511" s="205"/>
      <c r="N511" s="205"/>
      <c r="O511" s="205"/>
      <c r="P511" s="205"/>
      <c r="Q511" s="205"/>
      <c r="R511" s="205"/>
      <c r="S511" s="205"/>
      <c r="T511" s="205"/>
      <c r="U511" s="205"/>
    </row>
    <row r="512" spans="1:21" ht="12.75" customHeight="1">
      <c r="A512" s="142"/>
      <c r="B512" s="205"/>
      <c r="C512" s="205"/>
      <c r="D512" s="205"/>
      <c r="E512" s="205"/>
      <c r="F512" s="205"/>
      <c r="G512" s="205"/>
      <c r="H512" s="205"/>
      <c r="I512" s="205"/>
      <c r="J512" s="205"/>
      <c r="K512" s="205"/>
      <c r="L512" s="205"/>
      <c r="M512" s="205"/>
      <c r="N512" s="205"/>
      <c r="O512" s="205"/>
      <c r="P512" s="205"/>
      <c r="Q512" s="205"/>
      <c r="R512" s="205"/>
      <c r="S512" s="205"/>
      <c r="T512" s="205"/>
      <c r="U512" s="205"/>
    </row>
    <row r="513" spans="1:21" ht="12.75" customHeight="1">
      <c r="A513" s="142"/>
      <c r="B513" s="205"/>
      <c r="C513" s="205"/>
      <c r="D513" s="205"/>
      <c r="E513" s="205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5"/>
      <c r="Q513" s="205"/>
      <c r="R513" s="205"/>
      <c r="S513" s="205"/>
      <c r="T513" s="205"/>
      <c r="U513" s="205"/>
    </row>
    <row r="514" spans="1:21" ht="12.75" customHeight="1">
      <c r="A514" s="142"/>
      <c r="B514" s="205"/>
      <c r="C514" s="205"/>
      <c r="D514" s="205"/>
      <c r="E514" s="205"/>
      <c r="F514" s="205"/>
      <c r="G514" s="205"/>
      <c r="H514" s="205"/>
      <c r="I514" s="205"/>
      <c r="J514" s="205"/>
      <c r="K514" s="205"/>
      <c r="L514" s="205"/>
      <c r="M514" s="205"/>
      <c r="N514" s="205"/>
      <c r="O514" s="205"/>
      <c r="P514" s="205"/>
      <c r="Q514" s="205"/>
      <c r="R514" s="205"/>
      <c r="S514" s="205"/>
      <c r="T514" s="205"/>
      <c r="U514" s="205"/>
    </row>
    <row r="515" spans="1:21" ht="12.75" customHeight="1">
      <c r="A515" s="142"/>
      <c r="B515" s="205"/>
      <c r="C515" s="205"/>
      <c r="D515" s="205"/>
      <c r="E515" s="205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</row>
    <row r="516" spans="1:21" ht="12.75" customHeight="1">
      <c r="A516" s="142"/>
      <c r="B516" s="205"/>
      <c r="C516" s="205"/>
      <c r="D516" s="205"/>
      <c r="E516" s="205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</row>
    <row r="517" spans="1:21" ht="12.75" customHeight="1">
      <c r="A517" s="142"/>
      <c r="B517" s="205"/>
      <c r="C517" s="205"/>
      <c r="D517" s="205"/>
      <c r="E517" s="205"/>
      <c r="F517" s="205"/>
      <c r="G517" s="205"/>
      <c r="H517" s="205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</row>
    <row r="518" spans="1:21" ht="12.75" customHeight="1">
      <c r="A518" s="142"/>
      <c r="B518" s="205"/>
      <c r="C518" s="205"/>
      <c r="D518" s="205"/>
      <c r="E518" s="205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</row>
    <row r="519" spans="1:21" ht="12.75" customHeight="1">
      <c r="A519" s="142"/>
      <c r="B519" s="205"/>
      <c r="C519" s="205"/>
      <c r="D519" s="205"/>
      <c r="E519" s="205"/>
      <c r="F519" s="205"/>
      <c r="G519" s="205"/>
      <c r="H519" s="205"/>
      <c r="I519" s="205"/>
      <c r="J519" s="205"/>
      <c r="K519" s="205"/>
      <c r="L519" s="205"/>
      <c r="M519" s="205"/>
      <c r="N519" s="205"/>
      <c r="O519" s="205"/>
      <c r="P519" s="205"/>
      <c r="Q519" s="205"/>
      <c r="R519" s="205"/>
      <c r="S519" s="205"/>
      <c r="T519" s="205"/>
      <c r="U519" s="205"/>
    </row>
    <row r="520" spans="1:21" ht="12.75" customHeight="1">
      <c r="A520" s="142"/>
      <c r="B520" s="205"/>
      <c r="C520" s="205"/>
      <c r="D520" s="205"/>
      <c r="E520" s="205"/>
      <c r="F520" s="205"/>
      <c r="G520" s="205"/>
      <c r="H520" s="205"/>
      <c r="I520" s="205"/>
      <c r="J520" s="205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</row>
    <row r="521" spans="1:21" ht="12.75" customHeight="1">
      <c r="A521" s="142"/>
      <c r="B521" s="205"/>
      <c r="C521" s="205"/>
      <c r="D521" s="205"/>
      <c r="E521" s="205"/>
      <c r="F521" s="205"/>
      <c r="G521" s="205"/>
      <c r="H521" s="205"/>
      <c r="I521" s="205"/>
      <c r="J521" s="205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</row>
    <row r="522" spans="1:21" ht="12.75" customHeight="1">
      <c r="A522" s="142"/>
      <c r="B522" s="205"/>
      <c r="C522" s="205"/>
      <c r="D522" s="205"/>
      <c r="E522" s="205"/>
      <c r="F522" s="205"/>
      <c r="G522" s="205"/>
      <c r="H522" s="205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</row>
    <row r="523" spans="1:21" ht="12.75" customHeight="1">
      <c r="A523" s="142"/>
      <c r="B523" s="205"/>
      <c r="C523" s="205"/>
      <c r="D523" s="205"/>
      <c r="E523" s="205"/>
      <c r="F523" s="205"/>
      <c r="G523" s="205"/>
      <c r="H523" s="205"/>
      <c r="I523" s="205"/>
      <c r="J523" s="205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</row>
    <row r="524" spans="1:21" ht="12.75" customHeight="1">
      <c r="A524" s="142"/>
      <c r="B524" s="205"/>
      <c r="C524" s="205"/>
      <c r="D524" s="205"/>
      <c r="E524" s="205"/>
      <c r="F524" s="205"/>
      <c r="G524" s="205"/>
      <c r="H524" s="205"/>
      <c r="I524" s="205"/>
      <c r="J524" s="205"/>
      <c r="K524" s="205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</row>
    <row r="525" spans="1:21" ht="12.75" customHeight="1">
      <c r="A525" s="142"/>
      <c r="B525" s="205"/>
      <c r="C525" s="205"/>
      <c r="D525" s="205"/>
      <c r="E525" s="205"/>
      <c r="F525" s="205"/>
      <c r="G525" s="205"/>
      <c r="H525" s="205"/>
      <c r="I525" s="205"/>
      <c r="J525" s="205"/>
      <c r="K525" s="205"/>
      <c r="L525" s="205"/>
      <c r="M525" s="205"/>
      <c r="N525" s="205"/>
      <c r="O525" s="205"/>
      <c r="P525" s="205"/>
      <c r="Q525" s="205"/>
      <c r="R525" s="205"/>
      <c r="S525" s="205"/>
      <c r="T525" s="205"/>
      <c r="U525" s="205"/>
    </row>
    <row r="526" spans="1:21" ht="12.75" customHeight="1">
      <c r="A526" s="142"/>
      <c r="B526" s="205"/>
      <c r="C526" s="205"/>
      <c r="D526" s="205"/>
      <c r="E526" s="205"/>
      <c r="F526" s="205"/>
      <c r="G526" s="205"/>
      <c r="H526" s="205"/>
      <c r="I526" s="205"/>
      <c r="J526" s="205"/>
      <c r="K526" s="205"/>
      <c r="L526" s="205"/>
      <c r="M526" s="205"/>
      <c r="N526" s="205"/>
      <c r="O526" s="205"/>
      <c r="P526" s="205"/>
      <c r="Q526" s="205"/>
      <c r="R526" s="205"/>
      <c r="S526" s="205"/>
      <c r="T526" s="205"/>
      <c r="U526" s="205"/>
    </row>
    <row r="527" spans="1:21" ht="12.75" customHeight="1">
      <c r="A527" s="142"/>
      <c r="B527" s="205"/>
      <c r="C527" s="205"/>
      <c r="D527" s="205"/>
      <c r="E527" s="205"/>
      <c r="F527" s="205"/>
      <c r="G527" s="205"/>
      <c r="H527" s="205"/>
      <c r="I527" s="205"/>
      <c r="J527" s="205"/>
      <c r="K527" s="205"/>
      <c r="L527" s="205"/>
      <c r="M527" s="205"/>
      <c r="N527" s="205"/>
      <c r="O527" s="205"/>
      <c r="P527" s="205"/>
      <c r="Q527" s="205"/>
      <c r="R527" s="205"/>
      <c r="S527" s="205"/>
      <c r="T527" s="205"/>
      <c r="U527" s="205"/>
    </row>
    <row r="528" spans="1:21" ht="12.75" customHeight="1">
      <c r="A528" s="142"/>
      <c r="B528" s="205"/>
      <c r="C528" s="205"/>
      <c r="D528" s="205"/>
      <c r="E528" s="205"/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</row>
    <row r="529" spans="1:21" ht="12.75" customHeight="1">
      <c r="A529" s="142"/>
      <c r="B529" s="205"/>
      <c r="C529" s="205"/>
      <c r="D529" s="205"/>
      <c r="E529" s="205"/>
      <c r="F529" s="205"/>
      <c r="G529" s="205"/>
      <c r="H529" s="205"/>
      <c r="I529" s="205"/>
      <c r="J529" s="205"/>
      <c r="K529" s="205"/>
      <c r="L529" s="205"/>
      <c r="M529" s="205"/>
      <c r="N529" s="205"/>
      <c r="O529" s="205"/>
      <c r="P529" s="205"/>
      <c r="Q529" s="205"/>
      <c r="R529" s="205"/>
      <c r="S529" s="205"/>
      <c r="T529" s="205"/>
      <c r="U529" s="205"/>
    </row>
    <row r="530" spans="1:21" ht="12.75" customHeight="1">
      <c r="A530" s="142"/>
      <c r="B530" s="205"/>
      <c r="C530" s="205"/>
      <c r="D530" s="205"/>
      <c r="E530" s="205"/>
      <c r="F530" s="205"/>
      <c r="G530" s="205"/>
      <c r="H530" s="205"/>
      <c r="I530" s="205"/>
      <c r="J530" s="205"/>
      <c r="K530" s="205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</row>
    <row r="531" spans="1:21" ht="12.75" customHeight="1">
      <c r="A531" s="142"/>
      <c r="B531" s="205"/>
      <c r="C531" s="205"/>
      <c r="D531" s="205"/>
      <c r="E531" s="205"/>
      <c r="F531" s="205"/>
      <c r="G531" s="205"/>
      <c r="H531" s="205"/>
      <c r="I531" s="205"/>
      <c r="J531" s="205"/>
      <c r="K531" s="205"/>
      <c r="L531" s="205"/>
      <c r="M531" s="205"/>
      <c r="N531" s="205"/>
      <c r="O531" s="205"/>
      <c r="P531" s="205"/>
      <c r="Q531" s="205"/>
      <c r="R531" s="205"/>
      <c r="S531" s="205"/>
      <c r="T531" s="205"/>
      <c r="U531" s="205"/>
    </row>
    <row r="532" spans="1:21" ht="12.75" customHeight="1">
      <c r="A532" s="142"/>
      <c r="B532" s="205"/>
      <c r="C532" s="205"/>
      <c r="D532" s="205"/>
      <c r="E532" s="205"/>
      <c r="F532" s="205"/>
      <c r="G532" s="205"/>
      <c r="H532" s="205"/>
      <c r="I532" s="205"/>
      <c r="J532" s="205"/>
      <c r="K532" s="205"/>
      <c r="L532" s="205"/>
      <c r="M532" s="205"/>
      <c r="N532" s="205"/>
      <c r="O532" s="205"/>
      <c r="P532" s="205"/>
      <c r="Q532" s="205"/>
      <c r="R532" s="205"/>
      <c r="S532" s="205"/>
      <c r="T532" s="205"/>
      <c r="U532" s="205"/>
    </row>
    <row r="533" spans="1:21" ht="12.75" customHeight="1">
      <c r="A533" s="142"/>
      <c r="B533" s="205"/>
      <c r="C533" s="205"/>
      <c r="D533" s="205"/>
      <c r="E533" s="205"/>
      <c r="F533" s="205"/>
      <c r="G533" s="205"/>
      <c r="H533" s="205"/>
      <c r="I533" s="205"/>
      <c r="J533" s="205"/>
      <c r="K533" s="205"/>
      <c r="L533" s="205"/>
      <c r="M533" s="205"/>
      <c r="N533" s="205"/>
      <c r="O533" s="205"/>
      <c r="P533" s="205"/>
      <c r="Q533" s="205"/>
      <c r="R533" s="205"/>
      <c r="S533" s="205"/>
      <c r="T533" s="205"/>
      <c r="U533" s="205"/>
    </row>
    <row r="534" spans="1:21" ht="12.75" customHeight="1">
      <c r="A534" s="142"/>
      <c r="B534" s="205"/>
      <c r="C534" s="205"/>
      <c r="D534" s="205"/>
      <c r="E534" s="205"/>
      <c r="F534" s="205"/>
      <c r="G534" s="205"/>
      <c r="H534" s="205"/>
      <c r="I534" s="205"/>
      <c r="J534" s="205"/>
      <c r="K534" s="205"/>
      <c r="L534" s="205"/>
      <c r="M534" s="205"/>
      <c r="N534" s="205"/>
      <c r="O534" s="205"/>
      <c r="P534" s="205"/>
      <c r="Q534" s="205"/>
      <c r="R534" s="205"/>
      <c r="S534" s="205"/>
      <c r="T534" s="205"/>
      <c r="U534" s="205"/>
    </row>
    <row r="535" spans="1:21" ht="12.75" customHeight="1">
      <c r="A535" s="142"/>
      <c r="B535" s="205"/>
      <c r="C535" s="205"/>
      <c r="D535" s="205"/>
      <c r="E535" s="205"/>
      <c r="F535" s="205"/>
      <c r="G535" s="205"/>
      <c r="H535" s="205"/>
      <c r="I535" s="205"/>
      <c r="J535" s="205"/>
      <c r="K535" s="205"/>
      <c r="L535" s="205"/>
      <c r="M535" s="205"/>
      <c r="N535" s="205"/>
      <c r="O535" s="205"/>
      <c r="P535" s="205"/>
      <c r="Q535" s="205"/>
      <c r="R535" s="205"/>
      <c r="S535" s="205"/>
      <c r="T535" s="205"/>
      <c r="U535" s="205"/>
    </row>
    <row r="536" spans="1:21" ht="12.75" customHeight="1">
      <c r="A536" s="142"/>
      <c r="B536" s="205"/>
      <c r="C536" s="205"/>
      <c r="D536" s="205"/>
      <c r="E536" s="205"/>
      <c r="F536" s="205"/>
      <c r="G536" s="205"/>
      <c r="H536" s="205"/>
      <c r="I536" s="205"/>
      <c r="J536" s="205"/>
      <c r="K536" s="205"/>
      <c r="L536" s="205"/>
      <c r="M536" s="205"/>
      <c r="N536" s="205"/>
      <c r="O536" s="205"/>
      <c r="P536" s="205"/>
      <c r="Q536" s="205"/>
      <c r="R536" s="205"/>
      <c r="S536" s="205"/>
      <c r="T536" s="205"/>
      <c r="U536" s="205"/>
    </row>
    <row r="537" spans="1:21" ht="12.75" customHeight="1">
      <c r="A537" s="142"/>
      <c r="B537" s="205"/>
      <c r="C537" s="205"/>
      <c r="D537" s="205"/>
      <c r="E537" s="205"/>
      <c r="F537" s="205"/>
      <c r="G537" s="205"/>
      <c r="H537" s="205"/>
      <c r="I537" s="205"/>
      <c r="J537" s="205"/>
      <c r="K537" s="205"/>
      <c r="L537" s="205"/>
      <c r="M537" s="205"/>
      <c r="N537" s="205"/>
      <c r="O537" s="205"/>
      <c r="P537" s="205"/>
      <c r="Q537" s="205"/>
      <c r="R537" s="205"/>
      <c r="S537" s="205"/>
      <c r="T537" s="205"/>
      <c r="U537" s="205"/>
    </row>
    <row r="538" spans="1:21" ht="12.75" customHeight="1">
      <c r="A538" s="142"/>
      <c r="B538" s="205"/>
      <c r="C538" s="205"/>
      <c r="D538" s="205"/>
      <c r="E538" s="205"/>
      <c r="F538" s="205"/>
      <c r="G538" s="205"/>
      <c r="H538" s="205"/>
      <c r="I538" s="205"/>
      <c r="J538" s="205"/>
      <c r="K538" s="205"/>
      <c r="L538" s="205"/>
      <c r="M538" s="205"/>
      <c r="N538" s="205"/>
      <c r="O538" s="205"/>
      <c r="P538" s="205"/>
      <c r="Q538" s="205"/>
      <c r="R538" s="205"/>
      <c r="S538" s="205"/>
      <c r="T538" s="205"/>
      <c r="U538" s="205"/>
    </row>
    <row r="539" spans="1:21" ht="12.75" customHeight="1">
      <c r="A539" s="142"/>
      <c r="B539" s="205"/>
      <c r="C539" s="205"/>
      <c r="D539" s="205"/>
      <c r="E539" s="205"/>
      <c r="F539" s="205"/>
      <c r="G539" s="205"/>
      <c r="H539" s="205"/>
      <c r="I539" s="205"/>
      <c r="J539" s="205"/>
      <c r="K539" s="205"/>
      <c r="L539" s="205"/>
      <c r="M539" s="205"/>
      <c r="N539" s="205"/>
      <c r="O539" s="205"/>
      <c r="P539" s="205"/>
      <c r="Q539" s="205"/>
      <c r="R539" s="205"/>
      <c r="S539" s="205"/>
      <c r="T539" s="205"/>
      <c r="U539" s="205"/>
    </row>
    <row r="540" spans="1:21" ht="12.75" customHeight="1">
      <c r="A540" s="142"/>
      <c r="B540" s="205"/>
      <c r="C540" s="205"/>
      <c r="D540" s="205"/>
      <c r="E540" s="205"/>
      <c r="F540" s="205"/>
      <c r="G540" s="205"/>
      <c r="H540" s="205"/>
      <c r="I540" s="205"/>
      <c r="J540" s="205"/>
      <c r="K540" s="205"/>
      <c r="L540" s="205"/>
      <c r="M540" s="205"/>
      <c r="N540" s="205"/>
      <c r="O540" s="205"/>
      <c r="P540" s="205"/>
      <c r="Q540" s="205"/>
      <c r="R540" s="205"/>
      <c r="S540" s="205"/>
      <c r="T540" s="205"/>
      <c r="U540" s="205"/>
    </row>
    <row r="541" spans="1:21" ht="12.75" customHeight="1">
      <c r="A541" s="142"/>
      <c r="B541" s="205"/>
      <c r="C541" s="205"/>
      <c r="D541" s="205"/>
      <c r="E541" s="205"/>
      <c r="F541" s="205"/>
      <c r="G541" s="205"/>
      <c r="H541" s="205"/>
      <c r="I541" s="205"/>
      <c r="J541" s="205"/>
      <c r="K541" s="205"/>
      <c r="L541" s="205"/>
      <c r="M541" s="205"/>
      <c r="N541" s="205"/>
      <c r="O541" s="205"/>
      <c r="P541" s="205"/>
      <c r="Q541" s="205"/>
      <c r="R541" s="205"/>
      <c r="S541" s="205"/>
      <c r="T541" s="205"/>
      <c r="U541" s="205"/>
    </row>
    <row r="542" spans="1:21" ht="12.75" customHeight="1">
      <c r="A542" s="142"/>
      <c r="B542" s="205"/>
      <c r="C542" s="205"/>
      <c r="D542" s="205"/>
      <c r="E542" s="205"/>
      <c r="F542" s="205"/>
      <c r="G542" s="205"/>
      <c r="H542" s="205"/>
      <c r="I542" s="205"/>
      <c r="J542" s="205"/>
      <c r="K542" s="205"/>
      <c r="L542" s="205"/>
      <c r="M542" s="205"/>
      <c r="N542" s="205"/>
      <c r="O542" s="205"/>
      <c r="P542" s="205"/>
      <c r="Q542" s="205"/>
      <c r="R542" s="205"/>
      <c r="S542" s="205"/>
      <c r="T542" s="205"/>
      <c r="U542" s="205"/>
    </row>
    <row r="543" spans="1:21" ht="12.75" customHeight="1">
      <c r="A543" s="142"/>
      <c r="B543" s="205"/>
      <c r="C543" s="205"/>
      <c r="D543" s="205"/>
      <c r="E543" s="205"/>
      <c r="F543" s="205"/>
      <c r="G543" s="205"/>
      <c r="H543" s="205"/>
      <c r="I543" s="205"/>
      <c r="J543" s="205"/>
      <c r="K543" s="205"/>
      <c r="L543" s="205"/>
      <c r="M543" s="205"/>
      <c r="N543" s="205"/>
      <c r="O543" s="205"/>
      <c r="P543" s="205"/>
      <c r="Q543" s="205"/>
      <c r="R543" s="205"/>
      <c r="S543" s="205"/>
      <c r="T543" s="205"/>
      <c r="U543" s="205"/>
    </row>
    <row r="544" spans="1:21" ht="12.75" customHeight="1">
      <c r="A544" s="142"/>
      <c r="B544" s="205"/>
      <c r="C544" s="205"/>
      <c r="D544" s="205"/>
      <c r="E544" s="205"/>
      <c r="F544" s="205"/>
      <c r="G544" s="205"/>
      <c r="H544" s="205"/>
      <c r="I544" s="205"/>
      <c r="J544" s="205"/>
      <c r="K544" s="205"/>
      <c r="L544" s="205"/>
      <c r="M544" s="205"/>
      <c r="N544" s="205"/>
      <c r="O544" s="205"/>
      <c r="P544" s="205"/>
      <c r="Q544" s="205"/>
      <c r="R544" s="205"/>
      <c r="S544" s="205"/>
      <c r="T544" s="205"/>
      <c r="U544" s="205"/>
    </row>
    <row r="545" spans="1:21" ht="12.75" customHeight="1">
      <c r="A545" s="142"/>
      <c r="B545" s="205"/>
      <c r="C545" s="205"/>
      <c r="D545" s="205"/>
      <c r="E545" s="205"/>
      <c r="F545" s="205"/>
      <c r="G545" s="205"/>
      <c r="H545" s="205"/>
      <c r="I545" s="205"/>
      <c r="J545" s="205"/>
      <c r="K545" s="205"/>
      <c r="L545" s="205"/>
      <c r="M545" s="205"/>
      <c r="N545" s="205"/>
      <c r="O545" s="205"/>
      <c r="P545" s="205"/>
      <c r="Q545" s="205"/>
      <c r="R545" s="205"/>
      <c r="S545" s="205"/>
      <c r="T545" s="205"/>
      <c r="U545" s="205"/>
    </row>
    <row r="546" spans="1:21" ht="12.75" customHeight="1">
      <c r="A546" s="142"/>
      <c r="B546" s="205"/>
      <c r="C546" s="205"/>
      <c r="D546" s="205"/>
      <c r="E546" s="205"/>
      <c r="F546" s="205"/>
      <c r="G546" s="205"/>
      <c r="H546" s="205"/>
      <c r="I546" s="205"/>
      <c r="J546" s="205"/>
      <c r="K546" s="205"/>
      <c r="L546" s="205"/>
      <c r="M546" s="205"/>
      <c r="N546" s="205"/>
      <c r="O546" s="205"/>
      <c r="P546" s="205"/>
      <c r="Q546" s="205"/>
      <c r="R546" s="205"/>
      <c r="S546" s="205"/>
      <c r="T546" s="205"/>
      <c r="U546" s="205"/>
    </row>
    <row r="547" spans="1:21" ht="12.75" customHeight="1">
      <c r="A547" s="142"/>
      <c r="B547" s="205"/>
      <c r="C547" s="205"/>
      <c r="D547" s="205"/>
      <c r="E547" s="205"/>
      <c r="F547" s="205"/>
      <c r="G547" s="205"/>
      <c r="H547" s="205"/>
      <c r="I547" s="205"/>
      <c r="J547" s="205"/>
      <c r="K547" s="205"/>
      <c r="L547" s="205"/>
      <c r="M547" s="205"/>
      <c r="N547" s="205"/>
      <c r="O547" s="205"/>
      <c r="P547" s="205"/>
      <c r="Q547" s="205"/>
      <c r="R547" s="205"/>
      <c r="S547" s="205"/>
      <c r="T547" s="205"/>
      <c r="U547" s="205"/>
    </row>
    <row r="548" spans="1:21" ht="12.75" customHeight="1">
      <c r="A548" s="142"/>
      <c r="B548" s="205"/>
      <c r="C548" s="205"/>
      <c r="D548" s="205"/>
      <c r="E548" s="205"/>
      <c r="F548" s="205"/>
      <c r="G548" s="205"/>
      <c r="H548" s="205"/>
      <c r="I548" s="205"/>
      <c r="J548" s="205"/>
      <c r="K548" s="205"/>
      <c r="L548" s="205"/>
      <c r="M548" s="205"/>
      <c r="N548" s="205"/>
      <c r="O548" s="205"/>
      <c r="P548" s="205"/>
      <c r="Q548" s="205"/>
      <c r="R548" s="205"/>
      <c r="S548" s="205"/>
      <c r="T548" s="205"/>
      <c r="U548" s="205"/>
    </row>
    <row r="549" spans="1:21" ht="12.75" customHeight="1">
      <c r="A549" s="142"/>
      <c r="B549" s="205"/>
      <c r="C549" s="205"/>
      <c r="D549" s="205"/>
      <c r="E549" s="205"/>
      <c r="F549" s="205"/>
      <c r="G549" s="205"/>
      <c r="H549" s="205"/>
      <c r="I549" s="205"/>
      <c r="J549" s="205"/>
      <c r="K549" s="205"/>
      <c r="L549" s="205"/>
      <c r="M549" s="205"/>
      <c r="N549" s="205"/>
      <c r="O549" s="205"/>
      <c r="P549" s="205"/>
      <c r="Q549" s="205"/>
      <c r="R549" s="205"/>
      <c r="S549" s="205"/>
      <c r="T549" s="205"/>
      <c r="U549" s="205"/>
    </row>
    <row r="550" spans="1:21" ht="12.75" customHeight="1">
      <c r="A550" s="142"/>
      <c r="B550" s="205"/>
      <c r="C550" s="205"/>
      <c r="D550" s="205"/>
      <c r="E550" s="205"/>
      <c r="F550" s="205"/>
      <c r="G550" s="205"/>
      <c r="H550" s="205"/>
      <c r="I550" s="205"/>
      <c r="J550" s="205"/>
      <c r="K550" s="205"/>
      <c r="L550" s="205"/>
      <c r="M550" s="205"/>
      <c r="N550" s="205"/>
      <c r="O550" s="205"/>
      <c r="P550" s="205"/>
      <c r="Q550" s="205"/>
      <c r="R550" s="205"/>
      <c r="S550" s="205"/>
      <c r="T550" s="205"/>
      <c r="U550" s="205"/>
    </row>
    <row r="551" spans="1:21" ht="12.75" customHeight="1">
      <c r="A551" s="142"/>
      <c r="B551" s="205"/>
      <c r="C551" s="205"/>
      <c r="D551" s="205"/>
      <c r="E551" s="205"/>
      <c r="F551" s="205"/>
      <c r="G551" s="205"/>
      <c r="H551" s="205"/>
      <c r="I551" s="205"/>
      <c r="J551" s="205"/>
      <c r="K551" s="205"/>
      <c r="L551" s="205"/>
      <c r="M551" s="205"/>
      <c r="N551" s="205"/>
      <c r="O551" s="205"/>
      <c r="P551" s="205"/>
      <c r="Q551" s="205"/>
      <c r="R551" s="205"/>
      <c r="S551" s="205"/>
      <c r="T551" s="205"/>
      <c r="U551" s="205"/>
    </row>
    <row r="552" spans="1:21" ht="12.75" customHeight="1">
      <c r="A552" s="142"/>
      <c r="B552" s="205"/>
      <c r="C552" s="205"/>
      <c r="D552" s="205"/>
      <c r="E552" s="205"/>
      <c r="F552" s="205"/>
      <c r="G552" s="205"/>
      <c r="H552" s="205"/>
      <c r="I552" s="205"/>
      <c r="J552" s="205"/>
      <c r="K552" s="205"/>
      <c r="L552" s="205"/>
      <c r="M552" s="205"/>
      <c r="N552" s="205"/>
      <c r="O552" s="205"/>
      <c r="P552" s="205"/>
      <c r="Q552" s="205"/>
      <c r="R552" s="205"/>
      <c r="S552" s="205"/>
      <c r="T552" s="205"/>
      <c r="U552" s="205"/>
    </row>
    <row r="553" spans="1:21" ht="12.75" customHeight="1">
      <c r="A553" s="142"/>
      <c r="B553" s="205"/>
      <c r="C553" s="205"/>
      <c r="D553" s="205"/>
      <c r="E553" s="205"/>
      <c r="F553" s="205"/>
      <c r="G553" s="205"/>
      <c r="H553" s="205"/>
      <c r="I553" s="205"/>
      <c r="J553" s="205"/>
      <c r="K553" s="205"/>
      <c r="L553" s="205"/>
      <c r="M553" s="205"/>
      <c r="N553" s="205"/>
      <c r="O553" s="205"/>
      <c r="P553" s="205"/>
      <c r="Q553" s="205"/>
      <c r="R553" s="205"/>
      <c r="S553" s="205"/>
      <c r="T553" s="205"/>
      <c r="U553" s="205"/>
    </row>
    <row r="554" spans="1:21" ht="12.75" customHeight="1">
      <c r="A554" s="142"/>
      <c r="B554" s="205"/>
      <c r="C554" s="205"/>
      <c r="D554" s="205"/>
      <c r="E554" s="205"/>
      <c r="F554" s="205"/>
      <c r="G554" s="205"/>
      <c r="H554" s="205"/>
      <c r="I554" s="205"/>
      <c r="J554" s="205"/>
      <c r="K554" s="205"/>
      <c r="L554" s="205"/>
      <c r="M554" s="205"/>
      <c r="N554" s="205"/>
      <c r="O554" s="205"/>
      <c r="P554" s="205"/>
      <c r="Q554" s="205"/>
      <c r="R554" s="205"/>
      <c r="S554" s="205"/>
      <c r="T554" s="205"/>
      <c r="U554" s="205"/>
    </row>
    <row r="555" spans="1:21" ht="12.75" customHeight="1">
      <c r="A555" s="142"/>
      <c r="B555" s="205"/>
      <c r="C555" s="205"/>
      <c r="D555" s="205"/>
      <c r="E555" s="205"/>
      <c r="F555" s="205"/>
      <c r="G555" s="205"/>
      <c r="H555" s="205"/>
      <c r="I555" s="205"/>
      <c r="J555" s="205"/>
      <c r="K555" s="205"/>
      <c r="L555" s="205"/>
      <c r="M555" s="205"/>
      <c r="N555" s="205"/>
      <c r="O555" s="205"/>
      <c r="P555" s="205"/>
      <c r="Q555" s="205"/>
      <c r="R555" s="205"/>
      <c r="S555" s="205"/>
      <c r="T555" s="205"/>
      <c r="U555" s="205"/>
    </row>
    <row r="556" spans="1:21" ht="12.75" customHeight="1">
      <c r="A556" s="142"/>
      <c r="B556" s="205"/>
      <c r="C556" s="205"/>
      <c r="D556" s="205"/>
      <c r="E556" s="205"/>
      <c r="F556" s="205"/>
      <c r="G556" s="205"/>
      <c r="H556" s="205"/>
      <c r="I556" s="205"/>
      <c r="J556" s="205"/>
      <c r="K556" s="205"/>
      <c r="L556" s="205"/>
      <c r="M556" s="205"/>
      <c r="N556" s="205"/>
      <c r="O556" s="205"/>
      <c r="P556" s="205"/>
      <c r="Q556" s="205"/>
      <c r="R556" s="205"/>
      <c r="S556" s="205"/>
      <c r="T556" s="205"/>
      <c r="U556" s="205"/>
    </row>
    <row r="557" spans="1:21" ht="12.75" customHeight="1">
      <c r="A557" s="142"/>
      <c r="B557" s="205"/>
      <c r="C557" s="205"/>
      <c r="D557" s="205"/>
      <c r="E557" s="205"/>
      <c r="F557" s="205"/>
      <c r="G557" s="205"/>
      <c r="H557" s="205"/>
      <c r="I557" s="205"/>
      <c r="J557" s="205"/>
      <c r="K557" s="205"/>
      <c r="L557" s="205"/>
      <c r="M557" s="205"/>
      <c r="N557" s="205"/>
      <c r="O557" s="205"/>
      <c r="P557" s="205"/>
      <c r="Q557" s="205"/>
      <c r="R557" s="205"/>
      <c r="S557" s="205"/>
      <c r="T557" s="205"/>
      <c r="U557" s="205"/>
    </row>
    <row r="558" spans="1:21" ht="12.75" customHeight="1">
      <c r="A558" s="142"/>
      <c r="B558" s="205"/>
      <c r="C558" s="205"/>
      <c r="D558" s="205"/>
      <c r="E558" s="205"/>
      <c r="F558" s="205"/>
      <c r="G558" s="205"/>
      <c r="H558" s="205"/>
      <c r="I558" s="205"/>
      <c r="J558" s="205"/>
      <c r="K558" s="205"/>
      <c r="L558" s="205"/>
      <c r="M558" s="205"/>
      <c r="N558" s="205"/>
      <c r="O558" s="205"/>
      <c r="P558" s="205"/>
      <c r="Q558" s="205"/>
      <c r="R558" s="205"/>
      <c r="S558" s="205"/>
      <c r="T558" s="205"/>
      <c r="U558" s="205"/>
    </row>
    <row r="559" spans="1:21" ht="12.75" customHeight="1">
      <c r="A559" s="142"/>
      <c r="B559" s="205"/>
      <c r="C559" s="205"/>
      <c r="D559" s="205"/>
      <c r="E559" s="205"/>
      <c r="F559" s="205"/>
      <c r="G559" s="205"/>
      <c r="H559" s="205"/>
      <c r="I559" s="205"/>
      <c r="J559" s="205"/>
      <c r="K559" s="205"/>
      <c r="L559" s="205"/>
      <c r="M559" s="205"/>
      <c r="N559" s="205"/>
      <c r="O559" s="205"/>
      <c r="P559" s="205"/>
      <c r="Q559" s="205"/>
      <c r="R559" s="205"/>
      <c r="S559" s="205"/>
      <c r="T559" s="205"/>
      <c r="U559" s="205"/>
    </row>
    <row r="560" spans="1:21" ht="12.75" customHeight="1">
      <c r="A560" s="142"/>
      <c r="B560" s="205"/>
      <c r="C560" s="205"/>
      <c r="D560" s="205"/>
      <c r="E560" s="205"/>
      <c r="F560" s="205"/>
      <c r="G560" s="205"/>
      <c r="H560" s="205"/>
      <c r="I560" s="205"/>
      <c r="J560" s="205"/>
      <c r="K560" s="205"/>
      <c r="L560" s="205"/>
      <c r="M560" s="205"/>
      <c r="N560" s="205"/>
      <c r="O560" s="205"/>
      <c r="P560" s="205"/>
      <c r="Q560" s="205"/>
      <c r="R560" s="205"/>
      <c r="S560" s="205"/>
      <c r="T560" s="205"/>
      <c r="U560" s="205"/>
    </row>
    <row r="561" spans="1:21" ht="12.75" customHeight="1">
      <c r="A561" s="142"/>
      <c r="B561" s="205"/>
      <c r="C561" s="205"/>
      <c r="D561" s="205"/>
      <c r="E561" s="205"/>
      <c r="F561" s="205"/>
      <c r="G561" s="205"/>
      <c r="H561" s="205"/>
      <c r="I561" s="205"/>
      <c r="J561" s="205"/>
      <c r="K561" s="205"/>
      <c r="L561" s="205"/>
      <c r="M561" s="205"/>
      <c r="N561" s="205"/>
      <c r="O561" s="205"/>
      <c r="P561" s="205"/>
      <c r="Q561" s="205"/>
      <c r="R561" s="205"/>
      <c r="S561" s="205"/>
      <c r="T561" s="205"/>
      <c r="U561" s="205"/>
    </row>
    <row r="562" spans="1:21" ht="12.75" customHeight="1">
      <c r="A562" s="142"/>
      <c r="B562" s="205"/>
      <c r="C562" s="205"/>
      <c r="D562" s="205"/>
      <c r="E562" s="205"/>
      <c r="F562" s="205"/>
      <c r="G562" s="205"/>
      <c r="H562" s="205"/>
      <c r="I562" s="205"/>
      <c r="J562" s="205"/>
      <c r="K562" s="205"/>
      <c r="L562" s="205"/>
      <c r="M562" s="205"/>
      <c r="N562" s="205"/>
      <c r="O562" s="205"/>
      <c r="P562" s="205"/>
      <c r="Q562" s="205"/>
      <c r="R562" s="205"/>
      <c r="S562" s="205"/>
      <c r="T562" s="205"/>
      <c r="U562" s="205"/>
    </row>
    <row r="563" spans="1:21" ht="12.75" customHeight="1">
      <c r="A563" s="142"/>
      <c r="B563" s="205"/>
      <c r="C563" s="205"/>
      <c r="D563" s="205"/>
      <c r="E563" s="205"/>
      <c r="F563" s="205"/>
      <c r="G563" s="205"/>
      <c r="H563" s="205"/>
      <c r="I563" s="205"/>
      <c r="J563" s="205"/>
      <c r="K563" s="205"/>
      <c r="L563" s="205"/>
      <c r="M563" s="205"/>
      <c r="N563" s="205"/>
      <c r="O563" s="205"/>
      <c r="P563" s="205"/>
      <c r="Q563" s="205"/>
      <c r="R563" s="205"/>
      <c r="S563" s="205"/>
      <c r="T563" s="205"/>
      <c r="U563" s="205"/>
    </row>
    <row r="564" spans="1:21" ht="12.75" customHeight="1">
      <c r="A564" s="142"/>
      <c r="B564" s="205"/>
      <c r="C564" s="205"/>
      <c r="D564" s="205"/>
      <c r="E564" s="205"/>
      <c r="F564" s="205"/>
      <c r="G564" s="205"/>
      <c r="H564" s="205"/>
      <c r="I564" s="205"/>
      <c r="J564" s="205"/>
      <c r="K564" s="205"/>
      <c r="L564" s="205"/>
      <c r="M564" s="205"/>
      <c r="N564" s="205"/>
      <c r="O564" s="205"/>
      <c r="P564" s="205"/>
      <c r="Q564" s="205"/>
      <c r="R564" s="205"/>
      <c r="S564" s="205"/>
      <c r="T564" s="205"/>
      <c r="U564" s="205"/>
    </row>
    <row r="565" spans="1:21" ht="12.75" customHeight="1">
      <c r="A565" s="142"/>
      <c r="B565" s="205"/>
      <c r="C565" s="205"/>
      <c r="D565" s="205"/>
      <c r="E565" s="205"/>
      <c r="F565" s="205"/>
      <c r="G565" s="205"/>
      <c r="H565" s="205"/>
      <c r="I565" s="205"/>
      <c r="J565" s="205"/>
      <c r="K565" s="205"/>
      <c r="L565" s="205"/>
      <c r="M565" s="205"/>
      <c r="N565" s="205"/>
      <c r="O565" s="205"/>
      <c r="P565" s="205"/>
      <c r="Q565" s="205"/>
      <c r="R565" s="205"/>
      <c r="S565" s="205"/>
      <c r="T565" s="205"/>
      <c r="U565" s="205"/>
    </row>
    <row r="566" spans="1:21" ht="12.75" customHeight="1">
      <c r="A566" s="142"/>
      <c r="B566" s="205"/>
      <c r="C566" s="205"/>
      <c r="D566" s="205"/>
      <c r="E566" s="205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</row>
    <row r="567" spans="1:21" ht="12.75" customHeight="1">
      <c r="A567" s="142"/>
      <c r="B567" s="205"/>
      <c r="C567" s="205"/>
      <c r="D567" s="205"/>
      <c r="E567" s="205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</row>
    <row r="568" spans="1:21" ht="12.75" customHeight="1">
      <c r="A568" s="142"/>
      <c r="B568" s="205"/>
      <c r="C568" s="205"/>
      <c r="D568" s="205"/>
      <c r="E568" s="205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</row>
    <row r="569" spans="1:21" ht="12.75" customHeight="1">
      <c r="A569" s="142"/>
      <c r="B569" s="205"/>
      <c r="C569" s="205"/>
      <c r="D569" s="205"/>
      <c r="E569" s="205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</row>
    <row r="570" spans="1:21" ht="12.75" customHeight="1">
      <c r="A570" s="142"/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</row>
    <row r="571" spans="1:21" ht="12.75" customHeight="1">
      <c r="A571" s="142"/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5"/>
      <c r="O571" s="205"/>
      <c r="P571" s="205"/>
      <c r="Q571" s="205"/>
      <c r="R571" s="205"/>
      <c r="S571" s="205"/>
      <c r="T571" s="205"/>
      <c r="U571" s="205"/>
    </row>
    <row r="572" spans="1:21" ht="12.75" customHeight="1">
      <c r="A572" s="142"/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5"/>
      <c r="O572" s="205"/>
      <c r="P572" s="205"/>
      <c r="Q572" s="205"/>
      <c r="R572" s="205"/>
      <c r="S572" s="205"/>
      <c r="T572" s="205"/>
      <c r="U572" s="205"/>
    </row>
    <row r="573" spans="1:21" ht="12.75" customHeight="1">
      <c r="A573" s="142"/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5"/>
      <c r="O573" s="205"/>
      <c r="P573" s="205"/>
      <c r="Q573" s="205"/>
      <c r="R573" s="205"/>
      <c r="S573" s="205"/>
      <c r="T573" s="205"/>
      <c r="U573" s="205"/>
    </row>
    <row r="574" spans="1:21" ht="12.75" customHeight="1">
      <c r="A574" s="142"/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5"/>
      <c r="O574" s="205"/>
      <c r="P574" s="205"/>
      <c r="Q574" s="205"/>
      <c r="R574" s="205"/>
      <c r="S574" s="205"/>
      <c r="T574" s="205"/>
      <c r="U574" s="205"/>
    </row>
    <row r="575" spans="1:21" ht="12.75" customHeight="1">
      <c r="A575" s="142"/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5"/>
      <c r="O575" s="205"/>
      <c r="P575" s="205"/>
      <c r="Q575" s="205"/>
      <c r="R575" s="205"/>
      <c r="S575" s="205"/>
      <c r="T575" s="205"/>
      <c r="U575" s="205"/>
    </row>
    <row r="576" spans="1:21" ht="12.75" customHeight="1">
      <c r="A576" s="142"/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5"/>
      <c r="O576" s="205"/>
      <c r="P576" s="205"/>
      <c r="Q576" s="205"/>
      <c r="R576" s="205"/>
      <c r="S576" s="205"/>
      <c r="T576" s="205"/>
      <c r="U576" s="205"/>
    </row>
    <row r="577" spans="1:21" ht="12.75" customHeight="1">
      <c r="A577" s="142"/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5"/>
      <c r="O577" s="205"/>
      <c r="P577" s="205"/>
      <c r="Q577" s="205"/>
      <c r="R577" s="205"/>
      <c r="S577" s="205"/>
      <c r="T577" s="205"/>
      <c r="U577" s="205"/>
    </row>
    <row r="578" spans="1:21" ht="12.75" customHeight="1">
      <c r="A578" s="142"/>
      <c r="B578" s="205"/>
      <c r="C578" s="205"/>
      <c r="D578" s="205"/>
      <c r="E578" s="205"/>
      <c r="F578" s="205"/>
      <c r="G578" s="205"/>
      <c r="H578" s="205"/>
      <c r="I578" s="205"/>
      <c r="J578" s="205"/>
      <c r="K578" s="205"/>
      <c r="L578" s="205"/>
      <c r="M578" s="205"/>
      <c r="N578" s="205"/>
      <c r="O578" s="205"/>
      <c r="P578" s="205"/>
      <c r="Q578" s="205"/>
      <c r="R578" s="205"/>
      <c r="S578" s="205"/>
      <c r="T578" s="205"/>
      <c r="U578" s="205"/>
    </row>
    <row r="579" spans="1:21" ht="12.75" customHeight="1">
      <c r="A579" s="142"/>
      <c r="B579" s="205"/>
      <c r="C579" s="205"/>
      <c r="D579" s="205"/>
      <c r="E579" s="205"/>
      <c r="F579" s="205"/>
      <c r="G579" s="205"/>
      <c r="H579" s="205"/>
      <c r="I579" s="205"/>
      <c r="J579" s="205"/>
      <c r="K579" s="205"/>
      <c r="L579" s="205"/>
      <c r="M579" s="205"/>
      <c r="N579" s="205"/>
      <c r="O579" s="205"/>
      <c r="P579" s="205"/>
      <c r="Q579" s="205"/>
      <c r="R579" s="205"/>
      <c r="S579" s="205"/>
      <c r="T579" s="205"/>
      <c r="U579" s="205"/>
    </row>
    <row r="580" spans="1:21" ht="12.75" customHeight="1">
      <c r="A580" s="142"/>
      <c r="B580" s="205"/>
      <c r="C580" s="205"/>
      <c r="D580" s="205"/>
      <c r="E580" s="205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</row>
    <row r="581" spans="1:21" ht="12.75" customHeight="1">
      <c r="A581" s="142"/>
      <c r="B581" s="205"/>
      <c r="C581" s="205"/>
      <c r="D581" s="205"/>
      <c r="E581" s="205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</row>
    <row r="582" spans="1:21" ht="12.75" customHeight="1">
      <c r="A582" s="142"/>
      <c r="B582" s="205"/>
      <c r="C582" s="205"/>
      <c r="D582" s="205"/>
      <c r="E582" s="205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</row>
    <row r="583" spans="1:21" ht="12.75" customHeight="1">
      <c r="A583" s="142"/>
      <c r="B583" s="205"/>
      <c r="C583" s="205"/>
      <c r="D583" s="205"/>
      <c r="E583" s="205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</row>
    <row r="584" spans="1:21" ht="12.75" customHeight="1">
      <c r="A584" s="142"/>
      <c r="B584" s="205"/>
      <c r="C584" s="205"/>
      <c r="D584" s="205"/>
      <c r="E584" s="205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</row>
    <row r="585" spans="1:21" ht="12.75" customHeight="1">
      <c r="A585" s="142"/>
      <c r="B585" s="205"/>
      <c r="C585" s="205"/>
      <c r="D585" s="205"/>
      <c r="E585" s="205"/>
      <c r="F585" s="205"/>
      <c r="G585" s="205"/>
      <c r="H585" s="205"/>
      <c r="I585" s="205"/>
      <c r="J585" s="205"/>
      <c r="K585" s="205"/>
      <c r="L585" s="205"/>
      <c r="M585" s="205"/>
      <c r="N585" s="205"/>
      <c r="O585" s="205"/>
      <c r="P585" s="205"/>
      <c r="Q585" s="205"/>
      <c r="R585" s="205"/>
      <c r="S585" s="205"/>
      <c r="T585" s="205"/>
      <c r="U585" s="205"/>
    </row>
    <row r="586" spans="1:21" ht="12.75" customHeight="1">
      <c r="A586" s="142"/>
      <c r="B586" s="205"/>
      <c r="C586" s="205"/>
      <c r="D586" s="205"/>
      <c r="E586" s="205"/>
      <c r="F586" s="205"/>
      <c r="G586" s="205"/>
      <c r="H586" s="205"/>
      <c r="I586" s="205"/>
      <c r="J586" s="205"/>
      <c r="K586" s="205"/>
      <c r="L586" s="205"/>
      <c r="M586" s="205"/>
      <c r="N586" s="205"/>
      <c r="O586" s="205"/>
      <c r="P586" s="205"/>
      <c r="Q586" s="205"/>
      <c r="R586" s="205"/>
      <c r="S586" s="205"/>
      <c r="T586" s="205"/>
      <c r="U586" s="205"/>
    </row>
    <row r="587" spans="1:21" ht="12.75" customHeight="1">
      <c r="A587" s="142"/>
      <c r="B587" s="205"/>
      <c r="C587" s="205"/>
      <c r="D587" s="205"/>
      <c r="E587" s="205"/>
      <c r="F587" s="205"/>
      <c r="G587" s="205"/>
      <c r="H587" s="205"/>
      <c r="I587" s="205"/>
      <c r="J587" s="205"/>
      <c r="K587" s="205"/>
      <c r="L587" s="205"/>
      <c r="M587" s="205"/>
      <c r="N587" s="205"/>
      <c r="O587" s="205"/>
      <c r="P587" s="205"/>
      <c r="Q587" s="205"/>
      <c r="R587" s="205"/>
      <c r="S587" s="205"/>
      <c r="T587" s="205"/>
      <c r="U587" s="205"/>
    </row>
    <row r="588" spans="1:21" ht="12.75" customHeight="1">
      <c r="A588" s="142"/>
      <c r="B588" s="205"/>
      <c r="C588" s="205"/>
      <c r="D588" s="205"/>
      <c r="E588" s="205"/>
      <c r="F588" s="205"/>
      <c r="G588" s="205"/>
      <c r="H588" s="205"/>
      <c r="I588" s="205"/>
      <c r="J588" s="205"/>
      <c r="K588" s="205"/>
      <c r="L588" s="205"/>
      <c r="M588" s="205"/>
      <c r="N588" s="205"/>
      <c r="O588" s="205"/>
      <c r="P588" s="205"/>
      <c r="Q588" s="205"/>
      <c r="R588" s="205"/>
      <c r="S588" s="205"/>
      <c r="T588" s="205"/>
      <c r="U588" s="205"/>
    </row>
    <row r="589" spans="1:21" ht="12.75" customHeight="1">
      <c r="A589" s="142"/>
      <c r="B589" s="205"/>
      <c r="C589" s="205"/>
      <c r="D589" s="205"/>
      <c r="E589" s="205"/>
      <c r="F589" s="205"/>
      <c r="G589" s="205"/>
      <c r="H589" s="205"/>
      <c r="I589" s="205"/>
      <c r="J589" s="205"/>
      <c r="K589" s="205"/>
      <c r="L589" s="205"/>
      <c r="M589" s="205"/>
      <c r="N589" s="205"/>
      <c r="O589" s="205"/>
      <c r="P589" s="205"/>
      <c r="Q589" s="205"/>
      <c r="R589" s="205"/>
      <c r="S589" s="205"/>
      <c r="T589" s="205"/>
      <c r="U589" s="205"/>
    </row>
    <row r="590" spans="1:21" ht="12.75" customHeight="1">
      <c r="A590" s="142"/>
      <c r="B590" s="205"/>
      <c r="C590" s="205"/>
      <c r="D590" s="205"/>
      <c r="E590" s="205"/>
      <c r="F590" s="205"/>
      <c r="G590" s="205"/>
      <c r="H590" s="205"/>
      <c r="I590" s="205"/>
      <c r="J590" s="205"/>
      <c r="K590" s="205"/>
      <c r="L590" s="205"/>
      <c r="M590" s="205"/>
      <c r="N590" s="205"/>
      <c r="O590" s="205"/>
      <c r="P590" s="205"/>
      <c r="Q590" s="205"/>
      <c r="R590" s="205"/>
      <c r="S590" s="205"/>
      <c r="T590" s="205"/>
      <c r="U590" s="205"/>
    </row>
    <row r="591" spans="1:21" ht="12.75" customHeight="1">
      <c r="A591" s="142"/>
      <c r="B591" s="205"/>
      <c r="C591" s="205"/>
      <c r="D591" s="205"/>
      <c r="E591" s="205"/>
      <c r="F591" s="205"/>
      <c r="G591" s="205"/>
      <c r="H591" s="205"/>
      <c r="I591" s="205"/>
      <c r="J591" s="205"/>
      <c r="K591" s="205"/>
      <c r="L591" s="205"/>
      <c r="M591" s="205"/>
      <c r="N591" s="205"/>
      <c r="O591" s="205"/>
      <c r="P591" s="205"/>
      <c r="Q591" s="205"/>
      <c r="R591" s="205"/>
      <c r="S591" s="205"/>
      <c r="T591" s="205"/>
      <c r="U591" s="205"/>
    </row>
    <row r="592" spans="1:21" ht="12.75" customHeight="1">
      <c r="A592" s="142"/>
      <c r="B592" s="205"/>
      <c r="C592" s="205"/>
      <c r="D592" s="205"/>
      <c r="E592" s="205"/>
      <c r="F592" s="205"/>
      <c r="G592" s="205"/>
      <c r="H592" s="205"/>
      <c r="I592" s="205"/>
      <c r="J592" s="205"/>
      <c r="K592" s="205"/>
      <c r="L592" s="205"/>
      <c r="M592" s="205"/>
      <c r="N592" s="205"/>
      <c r="O592" s="205"/>
      <c r="P592" s="205"/>
      <c r="Q592" s="205"/>
      <c r="R592" s="205"/>
      <c r="S592" s="205"/>
      <c r="T592" s="205"/>
      <c r="U592" s="205"/>
    </row>
    <row r="593" spans="1:21" ht="12.75" customHeight="1">
      <c r="A593" s="142"/>
      <c r="B593" s="205"/>
      <c r="C593" s="205"/>
      <c r="D593" s="205"/>
      <c r="E593" s="205"/>
      <c r="F593" s="205"/>
      <c r="G593" s="205"/>
      <c r="H593" s="205"/>
      <c r="I593" s="205"/>
      <c r="J593" s="205"/>
      <c r="K593" s="205"/>
      <c r="L593" s="205"/>
      <c r="M593" s="205"/>
      <c r="N593" s="205"/>
      <c r="O593" s="205"/>
      <c r="P593" s="205"/>
      <c r="Q593" s="205"/>
      <c r="R593" s="205"/>
      <c r="S593" s="205"/>
      <c r="T593" s="205"/>
      <c r="U593" s="205"/>
    </row>
    <row r="594" spans="1:21" ht="12.75" customHeight="1">
      <c r="A594" s="142"/>
      <c r="B594" s="205"/>
      <c r="C594" s="205"/>
      <c r="D594" s="205"/>
      <c r="E594" s="205"/>
      <c r="F594" s="205"/>
      <c r="G594" s="205"/>
      <c r="H594" s="205"/>
      <c r="I594" s="205"/>
      <c r="J594" s="205"/>
      <c r="K594" s="205"/>
      <c r="L594" s="205"/>
      <c r="M594" s="205"/>
      <c r="N594" s="205"/>
      <c r="O594" s="205"/>
      <c r="P594" s="205"/>
      <c r="Q594" s="205"/>
      <c r="R594" s="205"/>
      <c r="S594" s="205"/>
      <c r="T594" s="205"/>
      <c r="U594" s="205"/>
    </row>
    <row r="595" spans="1:21" ht="12.75" customHeight="1">
      <c r="A595" s="142"/>
      <c r="B595" s="205"/>
      <c r="C595" s="205"/>
      <c r="D595" s="205"/>
      <c r="E595" s="205"/>
      <c r="F595" s="205"/>
      <c r="G595" s="205"/>
      <c r="H595" s="205"/>
      <c r="I595" s="205"/>
      <c r="J595" s="205"/>
      <c r="K595" s="205"/>
      <c r="L595" s="205"/>
      <c r="M595" s="205"/>
      <c r="N595" s="205"/>
      <c r="O595" s="205"/>
      <c r="P595" s="205"/>
      <c r="Q595" s="205"/>
      <c r="R595" s="205"/>
      <c r="S595" s="205"/>
      <c r="T595" s="205"/>
      <c r="U595" s="205"/>
    </row>
    <row r="596" spans="1:21" ht="12.75" customHeight="1">
      <c r="A596" s="142"/>
      <c r="B596" s="205"/>
      <c r="C596" s="205"/>
      <c r="D596" s="205"/>
      <c r="E596" s="205"/>
      <c r="F596" s="205"/>
      <c r="G596" s="205"/>
      <c r="H596" s="205"/>
      <c r="I596" s="205"/>
      <c r="J596" s="205"/>
      <c r="K596" s="205"/>
      <c r="L596" s="205"/>
      <c r="M596" s="205"/>
      <c r="N596" s="205"/>
      <c r="O596" s="205"/>
      <c r="P596" s="205"/>
      <c r="Q596" s="205"/>
      <c r="R596" s="205"/>
      <c r="S596" s="205"/>
      <c r="T596" s="205"/>
      <c r="U596" s="205"/>
    </row>
    <row r="597" spans="1:21" ht="12.75" customHeight="1">
      <c r="A597" s="142"/>
      <c r="B597" s="205"/>
      <c r="C597" s="205"/>
      <c r="D597" s="205"/>
      <c r="E597" s="205"/>
      <c r="F597" s="205"/>
      <c r="G597" s="205"/>
      <c r="H597" s="205"/>
      <c r="I597" s="205"/>
      <c r="J597" s="205"/>
      <c r="K597" s="205"/>
      <c r="L597" s="205"/>
      <c r="M597" s="205"/>
      <c r="N597" s="205"/>
      <c r="O597" s="205"/>
      <c r="P597" s="205"/>
      <c r="Q597" s="205"/>
      <c r="R597" s="205"/>
      <c r="S597" s="205"/>
      <c r="T597" s="205"/>
      <c r="U597" s="205"/>
    </row>
    <row r="598" spans="1:21" ht="12.75" customHeight="1">
      <c r="A598" s="142"/>
      <c r="B598" s="205"/>
      <c r="C598" s="205"/>
      <c r="D598" s="205"/>
      <c r="E598" s="205"/>
      <c r="F598" s="205"/>
      <c r="G598" s="205"/>
      <c r="H598" s="205"/>
      <c r="I598" s="205"/>
      <c r="J598" s="205"/>
      <c r="K598" s="205"/>
      <c r="L598" s="205"/>
      <c r="M598" s="205"/>
      <c r="N598" s="205"/>
      <c r="O598" s="205"/>
      <c r="P598" s="205"/>
      <c r="Q598" s="205"/>
      <c r="R598" s="205"/>
      <c r="S598" s="205"/>
      <c r="T598" s="205"/>
      <c r="U598" s="205"/>
    </row>
    <row r="599" spans="1:21" ht="12.75" customHeight="1">
      <c r="A599" s="142"/>
      <c r="B599" s="205"/>
      <c r="C599" s="205"/>
      <c r="D599" s="205"/>
      <c r="E599" s="205"/>
      <c r="F599" s="205"/>
      <c r="G599" s="205"/>
      <c r="H599" s="205"/>
      <c r="I599" s="205"/>
      <c r="J599" s="205"/>
      <c r="K599" s="205"/>
      <c r="L599" s="205"/>
      <c r="M599" s="205"/>
      <c r="N599" s="205"/>
      <c r="O599" s="205"/>
      <c r="P599" s="205"/>
      <c r="Q599" s="205"/>
      <c r="R599" s="205"/>
      <c r="S599" s="205"/>
      <c r="T599" s="205"/>
      <c r="U599" s="205"/>
    </row>
    <row r="600" spans="1:21" ht="12.75" customHeight="1">
      <c r="A600" s="142"/>
      <c r="B600" s="205"/>
      <c r="C600" s="205"/>
      <c r="D600" s="205"/>
      <c r="E600" s="205"/>
      <c r="F600" s="205"/>
      <c r="G600" s="205"/>
      <c r="H600" s="205"/>
      <c r="I600" s="205"/>
      <c r="J600" s="205"/>
      <c r="K600" s="205"/>
      <c r="L600" s="205"/>
      <c r="M600" s="205"/>
      <c r="N600" s="205"/>
      <c r="O600" s="205"/>
      <c r="P600" s="205"/>
      <c r="Q600" s="205"/>
      <c r="R600" s="205"/>
      <c r="S600" s="205"/>
      <c r="T600" s="205"/>
      <c r="U600" s="205"/>
    </row>
    <row r="601" spans="1:21" ht="12.75" customHeight="1">
      <c r="A601" s="142"/>
      <c r="B601" s="205"/>
      <c r="C601" s="205"/>
      <c r="D601" s="205"/>
      <c r="E601" s="205"/>
      <c r="F601" s="205"/>
      <c r="G601" s="205"/>
      <c r="H601" s="205"/>
      <c r="I601" s="205"/>
      <c r="J601" s="205"/>
      <c r="K601" s="205"/>
      <c r="L601" s="205"/>
      <c r="M601" s="205"/>
      <c r="N601" s="205"/>
      <c r="O601" s="205"/>
      <c r="P601" s="205"/>
      <c r="Q601" s="205"/>
      <c r="R601" s="205"/>
      <c r="S601" s="205"/>
      <c r="T601" s="205"/>
      <c r="U601" s="205"/>
    </row>
    <row r="602" spans="1:21" ht="12.75" customHeight="1">
      <c r="A602" s="142"/>
      <c r="B602" s="205"/>
      <c r="C602" s="205"/>
      <c r="D602" s="205"/>
      <c r="E602" s="205"/>
      <c r="F602" s="205"/>
      <c r="G602" s="205"/>
      <c r="H602" s="205"/>
      <c r="I602" s="205"/>
      <c r="J602" s="205"/>
      <c r="K602" s="205"/>
      <c r="L602" s="205"/>
      <c r="M602" s="205"/>
      <c r="N602" s="205"/>
      <c r="O602" s="205"/>
      <c r="P602" s="205"/>
      <c r="Q602" s="205"/>
      <c r="R602" s="205"/>
      <c r="S602" s="205"/>
      <c r="T602" s="205"/>
      <c r="U602" s="205"/>
    </row>
    <row r="603" spans="1:21" ht="12.75" customHeight="1">
      <c r="A603" s="142"/>
      <c r="B603" s="205"/>
      <c r="C603" s="205"/>
      <c r="D603" s="205"/>
      <c r="E603" s="205"/>
      <c r="F603" s="205"/>
      <c r="G603" s="205"/>
      <c r="H603" s="205"/>
      <c r="I603" s="205"/>
      <c r="J603" s="205"/>
      <c r="K603" s="205"/>
      <c r="L603" s="205"/>
      <c r="M603" s="205"/>
      <c r="N603" s="205"/>
      <c r="O603" s="205"/>
      <c r="P603" s="205"/>
      <c r="Q603" s="205"/>
      <c r="R603" s="205"/>
      <c r="S603" s="205"/>
      <c r="T603" s="205"/>
      <c r="U603" s="205"/>
    </row>
    <row r="604" spans="1:21" ht="12.75" customHeight="1">
      <c r="A604" s="142"/>
      <c r="B604" s="205"/>
      <c r="C604" s="205"/>
      <c r="D604" s="205"/>
      <c r="E604" s="205"/>
      <c r="F604" s="205"/>
      <c r="G604" s="205"/>
      <c r="H604" s="205"/>
      <c r="I604" s="205"/>
      <c r="J604" s="205"/>
      <c r="K604" s="205"/>
      <c r="L604" s="205"/>
      <c r="M604" s="205"/>
      <c r="N604" s="205"/>
      <c r="O604" s="205"/>
      <c r="P604" s="205"/>
      <c r="Q604" s="205"/>
      <c r="R604" s="205"/>
      <c r="S604" s="205"/>
      <c r="T604" s="205"/>
      <c r="U604" s="205"/>
    </row>
    <row r="605" spans="1:21" ht="12.75" customHeight="1">
      <c r="A605" s="142"/>
      <c r="B605" s="205"/>
      <c r="C605" s="205"/>
      <c r="D605" s="205"/>
      <c r="E605" s="205"/>
      <c r="F605" s="205"/>
      <c r="G605" s="205"/>
      <c r="H605" s="205"/>
      <c r="I605" s="205"/>
      <c r="J605" s="205"/>
      <c r="K605" s="205"/>
      <c r="L605" s="205"/>
      <c r="M605" s="205"/>
      <c r="N605" s="205"/>
      <c r="O605" s="205"/>
      <c r="P605" s="205"/>
      <c r="Q605" s="205"/>
      <c r="R605" s="205"/>
      <c r="S605" s="205"/>
      <c r="T605" s="205"/>
      <c r="U605" s="205"/>
    </row>
    <row r="606" spans="1:21" ht="12.75" customHeight="1">
      <c r="A606" s="142"/>
      <c r="B606" s="205"/>
      <c r="C606" s="205"/>
      <c r="D606" s="205"/>
      <c r="E606" s="205"/>
      <c r="F606" s="205"/>
      <c r="G606" s="205"/>
      <c r="H606" s="205"/>
      <c r="I606" s="205"/>
      <c r="J606" s="205"/>
      <c r="K606" s="205"/>
      <c r="L606" s="205"/>
      <c r="M606" s="205"/>
      <c r="N606" s="205"/>
      <c r="O606" s="205"/>
      <c r="P606" s="205"/>
      <c r="Q606" s="205"/>
      <c r="R606" s="205"/>
      <c r="S606" s="205"/>
      <c r="T606" s="205"/>
      <c r="U606" s="205"/>
    </row>
    <row r="607" spans="1:21" ht="12.75" customHeight="1">
      <c r="A607" s="142"/>
      <c r="B607" s="205"/>
      <c r="C607" s="205"/>
      <c r="D607" s="205"/>
      <c r="E607" s="205"/>
      <c r="F607" s="205"/>
      <c r="G607" s="205"/>
      <c r="H607" s="205"/>
      <c r="I607" s="205"/>
      <c r="J607" s="205"/>
      <c r="K607" s="205"/>
      <c r="L607" s="205"/>
      <c r="M607" s="205"/>
      <c r="N607" s="205"/>
      <c r="O607" s="205"/>
      <c r="P607" s="205"/>
      <c r="Q607" s="205"/>
      <c r="R607" s="205"/>
      <c r="S607" s="205"/>
      <c r="T607" s="205"/>
      <c r="U607" s="205"/>
    </row>
    <row r="608" spans="1:21" ht="12.75" customHeight="1">
      <c r="A608" s="142"/>
      <c r="B608" s="205"/>
      <c r="C608" s="205"/>
      <c r="D608" s="205"/>
      <c r="E608" s="205"/>
      <c r="F608" s="205"/>
      <c r="G608" s="205"/>
      <c r="H608" s="205"/>
      <c r="I608" s="205"/>
      <c r="J608" s="205"/>
      <c r="K608" s="205"/>
      <c r="L608" s="205"/>
      <c r="M608" s="205"/>
      <c r="N608" s="205"/>
      <c r="O608" s="205"/>
      <c r="P608" s="205"/>
      <c r="Q608" s="205"/>
      <c r="R608" s="205"/>
      <c r="S608" s="205"/>
      <c r="T608" s="205"/>
      <c r="U608" s="205"/>
    </row>
    <row r="609" spans="1:21" ht="12.75" customHeight="1">
      <c r="A609" s="142"/>
      <c r="B609" s="205"/>
      <c r="C609" s="205"/>
      <c r="D609" s="205"/>
      <c r="E609" s="205"/>
      <c r="F609" s="205"/>
      <c r="G609" s="205"/>
      <c r="H609" s="205"/>
      <c r="I609" s="205"/>
      <c r="J609" s="205"/>
      <c r="K609" s="205"/>
      <c r="L609" s="205"/>
      <c r="M609" s="205"/>
      <c r="N609" s="205"/>
      <c r="O609" s="205"/>
      <c r="P609" s="205"/>
      <c r="Q609" s="205"/>
      <c r="R609" s="205"/>
      <c r="S609" s="205"/>
      <c r="T609" s="205"/>
      <c r="U609" s="205"/>
    </row>
    <row r="610" spans="1:21" ht="12.75" customHeight="1">
      <c r="A610" s="142"/>
      <c r="B610" s="205"/>
      <c r="C610" s="205"/>
      <c r="D610" s="205"/>
      <c r="E610" s="205"/>
      <c r="F610" s="205"/>
      <c r="G610" s="205"/>
      <c r="H610" s="205"/>
      <c r="I610" s="205"/>
      <c r="J610" s="205"/>
      <c r="K610" s="205"/>
      <c r="L610" s="205"/>
      <c r="M610" s="205"/>
      <c r="N610" s="205"/>
      <c r="O610" s="205"/>
      <c r="P610" s="205"/>
      <c r="Q610" s="205"/>
      <c r="R610" s="205"/>
      <c r="S610" s="205"/>
      <c r="T610" s="205"/>
      <c r="U610" s="205"/>
    </row>
    <row r="611" spans="1:21" ht="12.75" customHeight="1">
      <c r="A611" s="142"/>
      <c r="B611" s="205"/>
      <c r="C611" s="205"/>
      <c r="D611" s="205"/>
      <c r="E611" s="205"/>
      <c r="F611" s="205"/>
      <c r="G611" s="205"/>
      <c r="H611" s="205"/>
      <c r="I611" s="205"/>
      <c r="J611" s="205"/>
      <c r="K611" s="205"/>
      <c r="L611" s="205"/>
      <c r="M611" s="205"/>
      <c r="N611" s="205"/>
      <c r="O611" s="205"/>
      <c r="P611" s="205"/>
      <c r="Q611" s="205"/>
      <c r="R611" s="205"/>
      <c r="S611" s="205"/>
      <c r="T611" s="205"/>
      <c r="U611" s="205"/>
    </row>
    <row r="612" spans="1:21" ht="12.75" customHeight="1">
      <c r="A612" s="142"/>
      <c r="B612" s="205"/>
      <c r="C612" s="205"/>
      <c r="D612" s="205"/>
      <c r="E612" s="205"/>
      <c r="F612" s="205"/>
      <c r="G612" s="205"/>
      <c r="H612" s="205"/>
      <c r="I612" s="205"/>
      <c r="J612" s="205"/>
      <c r="K612" s="205"/>
      <c r="L612" s="205"/>
      <c r="M612" s="205"/>
      <c r="N612" s="205"/>
      <c r="O612" s="205"/>
      <c r="P612" s="205"/>
      <c r="Q612" s="205"/>
      <c r="R612" s="205"/>
      <c r="S612" s="205"/>
      <c r="T612" s="205"/>
      <c r="U612" s="205"/>
    </row>
    <row r="613" spans="1:21" ht="12.75" customHeight="1">
      <c r="A613" s="142"/>
      <c r="B613" s="205"/>
      <c r="C613" s="205"/>
      <c r="D613" s="205"/>
      <c r="E613" s="205"/>
      <c r="F613" s="205"/>
      <c r="G613" s="205"/>
      <c r="H613" s="205"/>
      <c r="I613" s="205"/>
      <c r="J613" s="205"/>
      <c r="K613" s="205"/>
      <c r="L613" s="205"/>
      <c r="M613" s="205"/>
      <c r="N613" s="205"/>
      <c r="O613" s="205"/>
      <c r="P613" s="205"/>
      <c r="Q613" s="205"/>
      <c r="R613" s="205"/>
      <c r="S613" s="205"/>
      <c r="T613" s="205"/>
      <c r="U613" s="205"/>
    </row>
    <row r="614" spans="1:21" ht="12.75" customHeight="1">
      <c r="A614" s="142"/>
      <c r="B614" s="205"/>
      <c r="C614" s="205"/>
      <c r="D614" s="205"/>
      <c r="E614" s="205"/>
      <c r="F614" s="205"/>
      <c r="G614" s="205"/>
      <c r="H614" s="205"/>
      <c r="I614" s="205"/>
      <c r="J614" s="205"/>
      <c r="K614" s="205"/>
      <c r="L614" s="205"/>
      <c r="M614" s="205"/>
      <c r="N614" s="205"/>
      <c r="O614" s="205"/>
      <c r="P614" s="205"/>
      <c r="Q614" s="205"/>
      <c r="R614" s="205"/>
      <c r="S614" s="205"/>
      <c r="T614" s="205"/>
      <c r="U614" s="205"/>
    </row>
    <row r="615" spans="1:21" ht="12.75" customHeight="1">
      <c r="A615" s="142"/>
      <c r="B615" s="205"/>
      <c r="C615" s="205"/>
      <c r="D615" s="205"/>
      <c r="E615" s="205"/>
      <c r="F615" s="205"/>
      <c r="G615" s="205"/>
      <c r="H615" s="205"/>
      <c r="I615" s="205"/>
      <c r="J615" s="205"/>
      <c r="K615" s="205"/>
      <c r="L615" s="205"/>
      <c r="M615" s="205"/>
      <c r="N615" s="205"/>
      <c r="O615" s="205"/>
      <c r="P615" s="205"/>
      <c r="Q615" s="205"/>
      <c r="R615" s="205"/>
      <c r="S615" s="205"/>
      <c r="T615" s="205"/>
      <c r="U615" s="205"/>
    </row>
    <row r="616" spans="1:21" ht="12.75" customHeight="1">
      <c r="A616" s="142"/>
      <c r="B616" s="205"/>
      <c r="C616" s="205"/>
      <c r="D616" s="205"/>
      <c r="E616" s="205"/>
      <c r="F616" s="205"/>
      <c r="G616" s="205"/>
      <c r="H616" s="205"/>
      <c r="I616" s="205"/>
      <c r="J616" s="205"/>
      <c r="K616" s="205"/>
      <c r="L616" s="205"/>
      <c r="M616" s="205"/>
      <c r="N616" s="205"/>
      <c r="O616" s="205"/>
      <c r="P616" s="205"/>
      <c r="Q616" s="205"/>
      <c r="R616" s="205"/>
      <c r="S616" s="205"/>
      <c r="T616" s="205"/>
      <c r="U616" s="205"/>
    </row>
    <row r="617" spans="1:21" ht="12.75" customHeight="1">
      <c r="A617" s="142"/>
      <c r="B617" s="205"/>
      <c r="C617" s="205"/>
      <c r="D617" s="205"/>
      <c r="E617" s="205"/>
      <c r="F617" s="205"/>
      <c r="G617" s="205"/>
      <c r="H617" s="205"/>
      <c r="I617" s="205"/>
      <c r="J617" s="205"/>
      <c r="K617" s="205"/>
      <c r="L617" s="205"/>
      <c r="M617" s="205"/>
      <c r="N617" s="205"/>
      <c r="O617" s="205"/>
      <c r="P617" s="205"/>
      <c r="Q617" s="205"/>
      <c r="R617" s="205"/>
      <c r="S617" s="205"/>
      <c r="T617" s="205"/>
      <c r="U617" s="205"/>
    </row>
    <row r="618" spans="1:21" ht="12.75" customHeight="1">
      <c r="A618" s="142"/>
      <c r="B618" s="205"/>
      <c r="C618" s="205"/>
      <c r="D618" s="205"/>
      <c r="E618" s="205"/>
      <c r="F618" s="205"/>
      <c r="G618" s="205"/>
      <c r="H618" s="205"/>
      <c r="I618" s="205"/>
      <c r="J618" s="205"/>
      <c r="K618" s="205"/>
      <c r="L618" s="205"/>
      <c r="M618" s="205"/>
      <c r="N618" s="205"/>
      <c r="O618" s="205"/>
      <c r="P618" s="205"/>
      <c r="Q618" s="205"/>
      <c r="R618" s="205"/>
      <c r="S618" s="205"/>
      <c r="T618" s="205"/>
      <c r="U618" s="205"/>
    </row>
    <row r="619" spans="1:21" ht="12.75" customHeight="1">
      <c r="A619" s="142"/>
      <c r="B619" s="205"/>
      <c r="C619" s="205"/>
      <c r="D619" s="205"/>
      <c r="E619" s="205"/>
      <c r="F619" s="205"/>
      <c r="G619" s="205"/>
      <c r="H619" s="205"/>
      <c r="I619" s="205"/>
      <c r="J619" s="205"/>
      <c r="K619" s="205"/>
      <c r="L619" s="205"/>
      <c r="M619" s="205"/>
      <c r="N619" s="205"/>
      <c r="O619" s="205"/>
      <c r="P619" s="205"/>
      <c r="Q619" s="205"/>
      <c r="R619" s="205"/>
      <c r="S619" s="205"/>
      <c r="T619" s="205"/>
      <c r="U619" s="205"/>
    </row>
    <row r="620" spans="1:21" ht="12.75" customHeight="1">
      <c r="A620" s="142"/>
      <c r="B620" s="205"/>
      <c r="C620" s="205"/>
      <c r="D620" s="205"/>
      <c r="E620" s="205"/>
      <c r="F620" s="205"/>
      <c r="G620" s="205"/>
      <c r="H620" s="205"/>
      <c r="I620" s="205"/>
      <c r="J620" s="205"/>
      <c r="K620" s="205"/>
      <c r="L620" s="205"/>
      <c r="M620" s="205"/>
      <c r="N620" s="205"/>
      <c r="O620" s="205"/>
      <c r="P620" s="205"/>
      <c r="Q620" s="205"/>
      <c r="R620" s="205"/>
      <c r="S620" s="205"/>
      <c r="T620" s="205"/>
      <c r="U620" s="205"/>
    </row>
    <row r="621" spans="1:21" ht="12.75" customHeight="1">
      <c r="A621" s="142"/>
      <c r="B621" s="205"/>
      <c r="C621" s="205"/>
      <c r="D621" s="205"/>
      <c r="E621" s="205"/>
      <c r="F621" s="205"/>
      <c r="G621" s="205"/>
      <c r="H621" s="205"/>
      <c r="I621" s="205"/>
      <c r="J621" s="205"/>
      <c r="K621" s="205"/>
      <c r="L621" s="205"/>
      <c r="M621" s="205"/>
      <c r="N621" s="205"/>
      <c r="O621" s="205"/>
      <c r="P621" s="205"/>
      <c r="Q621" s="205"/>
      <c r="R621" s="205"/>
      <c r="S621" s="205"/>
      <c r="T621" s="205"/>
      <c r="U621" s="205"/>
    </row>
    <row r="622" spans="1:21" ht="12.75" customHeight="1">
      <c r="A622" s="142"/>
      <c r="B622" s="205"/>
      <c r="C622" s="205"/>
      <c r="D622" s="205"/>
      <c r="E622" s="205"/>
      <c r="F622" s="205"/>
      <c r="G622" s="205"/>
      <c r="H622" s="205"/>
      <c r="I622" s="205"/>
      <c r="J622" s="205"/>
      <c r="K622" s="205"/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</row>
    <row r="623" spans="1:21" ht="12.75" customHeight="1">
      <c r="A623" s="142"/>
      <c r="B623" s="205"/>
      <c r="C623" s="205"/>
      <c r="D623" s="205"/>
      <c r="E623" s="205"/>
      <c r="F623" s="205"/>
      <c r="G623" s="205"/>
      <c r="H623" s="205"/>
      <c r="I623" s="205"/>
      <c r="J623" s="205"/>
      <c r="K623" s="205"/>
      <c r="L623" s="205"/>
      <c r="M623" s="205"/>
      <c r="N623" s="205"/>
      <c r="O623" s="205"/>
      <c r="P623" s="205"/>
      <c r="Q623" s="205"/>
      <c r="R623" s="205"/>
      <c r="S623" s="205"/>
      <c r="T623" s="205"/>
      <c r="U623" s="205"/>
    </row>
    <row r="624" spans="1:21" ht="12.75" customHeight="1">
      <c r="A624" s="142"/>
      <c r="B624" s="205"/>
      <c r="C624" s="205"/>
      <c r="D624" s="205"/>
      <c r="E624" s="205"/>
      <c r="F624" s="205"/>
      <c r="G624" s="205"/>
      <c r="H624" s="205"/>
      <c r="I624" s="205"/>
      <c r="J624" s="205"/>
      <c r="K624" s="205"/>
      <c r="L624" s="205"/>
      <c r="M624" s="205"/>
      <c r="N624" s="205"/>
      <c r="O624" s="205"/>
      <c r="P624" s="205"/>
      <c r="Q624" s="205"/>
      <c r="R624" s="205"/>
      <c r="S624" s="205"/>
      <c r="T624" s="205"/>
      <c r="U624" s="205"/>
    </row>
    <row r="625" spans="1:21" ht="12.75" customHeight="1">
      <c r="A625" s="142"/>
      <c r="B625" s="205"/>
      <c r="C625" s="205"/>
      <c r="D625" s="205"/>
      <c r="E625" s="205"/>
      <c r="F625" s="205"/>
      <c r="G625" s="205"/>
      <c r="H625" s="205"/>
      <c r="I625" s="205"/>
      <c r="J625" s="205"/>
      <c r="K625" s="205"/>
      <c r="L625" s="205"/>
      <c r="M625" s="205"/>
      <c r="N625" s="205"/>
      <c r="O625" s="205"/>
      <c r="P625" s="205"/>
      <c r="Q625" s="205"/>
      <c r="R625" s="205"/>
      <c r="S625" s="205"/>
      <c r="T625" s="205"/>
      <c r="U625" s="205"/>
    </row>
    <row r="626" spans="1:21" ht="12.75" customHeight="1">
      <c r="A626" s="142"/>
      <c r="B626" s="205"/>
      <c r="C626" s="205"/>
      <c r="D626" s="205"/>
      <c r="E626" s="205"/>
      <c r="F626" s="205"/>
      <c r="G626" s="205"/>
      <c r="H626" s="205"/>
      <c r="I626" s="205"/>
      <c r="J626" s="205"/>
      <c r="K626" s="205"/>
      <c r="L626" s="205"/>
      <c r="M626" s="205"/>
      <c r="N626" s="205"/>
      <c r="O626" s="205"/>
      <c r="P626" s="205"/>
      <c r="Q626" s="205"/>
      <c r="R626" s="205"/>
      <c r="S626" s="205"/>
      <c r="T626" s="205"/>
      <c r="U626" s="205"/>
    </row>
    <row r="627" spans="1:21" ht="12.75" customHeight="1">
      <c r="A627" s="142"/>
      <c r="B627" s="205"/>
      <c r="C627" s="205"/>
      <c r="D627" s="205"/>
      <c r="E627" s="205"/>
      <c r="F627" s="205"/>
      <c r="G627" s="205"/>
      <c r="H627" s="205"/>
      <c r="I627" s="205"/>
      <c r="J627" s="205"/>
      <c r="K627" s="205"/>
      <c r="L627" s="205"/>
      <c r="M627" s="205"/>
      <c r="N627" s="205"/>
      <c r="O627" s="205"/>
      <c r="P627" s="205"/>
      <c r="Q627" s="205"/>
      <c r="R627" s="205"/>
      <c r="S627" s="205"/>
      <c r="T627" s="205"/>
      <c r="U627" s="205"/>
    </row>
    <row r="628" spans="1:21" ht="12.75" customHeight="1">
      <c r="A628" s="142"/>
      <c r="B628" s="205"/>
      <c r="C628" s="205"/>
      <c r="D628" s="205"/>
      <c r="E628" s="205"/>
      <c r="F628" s="205"/>
      <c r="G628" s="205"/>
      <c r="H628" s="205"/>
      <c r="I628" s="205"/>
      <c r="J628" s="205"/>
      <c r="K628" s="205"/>
      <c r="L628" s="205"/>
      <c r="M628" s="205"/>
      <c r="N628" s="205"/>
      <c r="O628" s="205"/>
      <c r="P628" s="205"/>
      <c r="Q628" s="205"/>
      <c r="R628" s="205"/>
      <c r="S628" s="205"/>
      <c r="T628" s="205"/>
      <c r="U628" s="205"/>
    </row>
    <row r="629" spans="1:21" ht="12.75" customHeight="1">
      <c r="A629" s="142"/>
      <c r="B629" s="205"/>
      <c r="C629" s="205"/>
      <c r="D629" s="205"/>
      <c r="E629" s="205"/>
      <c r="F629" s="205"/>
      <c r="G629" s="205"/>
      <c r="H629" s="205"/>
      <c r="I629" s="205"/>
      <c r="J629" s="205"/>
      <c r="K629" s="205"/>
      <c r="L629" s="205"/>
      <c r="M629" s="205"/>
      <c r="N629" s="205"/>
      <c r="O629" s="205"/>
      <c r="P629" s="205"/>
      <c r="Q629" s="205"/>
      <c r="R629" s="205"/>
      <c r="S629" s="205"/>
      <c r="T629" s="205"/>
      <c r="U629" s="205"/>
    </row>
    <row r="630" spans="1:21" ht="12.75" customHeight="1">
      <c r="A630" s="142"/>
      <c r="B630" s="205"/>
      <c r="C630" s="205"/>
      <c r="D630" s="205"/>
      <c r="E630" s="205"/>
      <c r="F630" s="205"/>
      <c r="G630" s="205"/>
      <c r="H630" s="205"/>
      <c r="I630" s="205"/>
      <c r="J630" s="205"/>
      <c r="K630" s="205"/>
      <c r="L630" s="205"/>
      <c r="M630" s="205"/>
      <c r="N630" s="205"/>
      <c r="O630" s="205"/>
      <c r="P630" s="205"/>
      <c r="Q630" s="205"/>
      <c r="R630" s="205"/>
      <c r="S630" s="205"/>
      <c r="T630" s="205"/>
      <c r="U630" s="205"/>
    </row>
    <row r="631" spans="1:21" ht="12.75" customHeight="1">
      <c r="A631" s="142"/>
      <c r="B631" s="205"/>
      <c r="C631" s="205"/>
      <c r="D631" s="205"/>
      <c r="E631" s="205"/>
      <c r="F631" s="205"/>
      <c r="G631" s="205"/>
      <c r="H631" s="205"/>
      <c r="I631" s="205"/>
      <c r="J631" s="205"/>
      <c r="K631" s="205"/>
      <c r="L631" s="205"/>
      <c r="M631" s="205"/>
      <c r="N631" s="205"/>
      <c r="O631" s="205"/>
      <c r="P631" s="205"/>
      <c r="Q631" s="205"/>
      <c r="R631" s="205"/>
      <c r="S631" s="205"/>
      <c r="T631" s="205"/>
      <c r="U631" s="205"/>
    </row>
    <row r="632" spans="1:21" ht="12.75" customHeight="1">
      <c r="A632" s="142"/>
      <c r="B632" s="205"/>
      <c r="C632" s="205"/>
      <c r="D632" s="205"/>
      <c r="E632" s="205"/>
      <c r="F632" s="205"/>
      <c r="G632" s="205"/>
      <c r="H632" s="205"/>
      <c r="I632" s="205"/>
      <c r="J632" s="205"/>
      <c r="K632" s="205"/>
      <c r="L632" s="205"/>
      <c r="M632" s="205"/>
      <c r="N632" s="205"/>
      <c r="O632" s="205"/>
      <c r="P632" s="205"/>
      <c r="Q632" s="205"/>
      <c r="R632" s="205"/>
      <c r="S632" s="205"/>
      <c r="T632" s="205"/>
      <c r="U632" s="205"/>
    </row>
    <row r="633" spans="1:21" ht="12.75" customHeight="1">
      <c r="A633" s="142"/>
      <c r="B633" s="205"/>
      <c r="C633" s="205"/>
      <c r="D633" s="205"/>
      <c r="E633" s="205"/>
      <c r="F633" s="205"/>
      <c r="G633" s="205"/>
      <c r="H633" s="205"/>
      <c r="I633" s="205"/>
      <c r="J633" s="205"/>
      <c r="K633" s="205"/>
      <c r="L633" s="205"/>
      <c r="M633" s="205"/>
      <c r="N633" s="205"/>
      <c r="O633" s="205"/>
      <c r="P633" s="205"/>
      <c r="Q633" s="205"/>
      <c r="R633" s="205"/>
      <c r="S633" s="205"/>
      <c r="T633" s="205"/>
      <c r="U633" s="205"/>
    </row>
    <row r="634" spans="1:21" ht="12.75" customHeight="1">
      <c r="A634" s="142"/>
      <c r="B634" s="205"/>
      <c r="C634" s="205"/>
      <c r="D634" s="205"/>
      <c r="E634" s="205"/>
      <c r="F634" s="205"/>
      <c r="G634" s="205"/>
      <c r="H634" s="205"/>
      <c r="I634" s="205"/>
      <c r="J634" s="205"/>
      <c r="K634" s="205"/>
      <c r="L634" s="205"/>
      <c r="M634" s="205"/>
      <c r="N634" s="205"/>
      <c r="O634" s="205"/>
      <c r="P634" s="205"/>
      <c r="Q634" s="205"/>
      <c r="R634" s="205"/>
      <c r="S634" s="205"/>
      <c r="T634" s="205"/>
      <c r="U634" s="205"/>
    </row>
    <row r="635" spans="1:21" ht="12.75" customHeight="1">
      <c r="A635" s="142"/>
      <c r="B635" s="205"/>
      <c r="C635" s="205"/>
      <c r="D635" s="205"/>
      <c r="E635" s="205"/>
      <c r="F635" s="205"/>
      <c r="G635" s="205"/>
      <c r="H635" s="205"/>
      <c r="I635" s="205"/>
      <c r="J635" s="205"/>
      <c r="K635" s="205"/>
      <c r="L635" s="205"/>
      <c r="M635" s="205"/>
      <c r="N635" s="205"/>
      <c r="O635" s="205"/>
      <c r="P635" s="205"/>
      <c r="Q635" s="205"/>
      <c r="R635" s="205"/>
      <c r="S635" s="205"/>
      <c r="T635" s="205"/>
      <c r="U635" s="205"/>
    </row>
    <row r="636" spans="1:21" ht="12.75" customHeight="1">
      <c r="A636" s="142"/>
      <c r="B636" s="205"/>
      <c r="C636" s="205"/>
      <c r="D636" s="205"/>
      <c r="E636" s="205"/>
      <c r="F636" s="205"/>
      <c r="G636" s="205"/>
      <c r="H636" s="205"/>
      <c r="I636" s="205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</row>
    <row r="637" spans="1:21" ht="12.75" customHeight="1">
      <c r="A637" s="142"/>
      <c r="B637" s="205"/>
      <c r="C637" s="205"/>
      <c r="D637" s="205"/>
      <c r="E637" s="205"/>
      <c r="F637" s="205"/>
      <c r="G637" s="205"/>
      <c r="H637" s="205"/>
      <c r="I637" s="205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</row>
    <row r="638" spans="1:21" ht="12.75" customHeight="1">
      <c r="A638" s="142"/>
      <c r="B638" s="205"/>
      <c r="C638" s="205"/>
      <c r="D638" s="205"/>
      <c r="E638" s="205"/>
      <c r="F638" s="205"/>
      <c r="G638" s="205"/>
      <c r="H638" s="205"/>
      <c r="I638" s="205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</row>
    <row r="639" spans="1:21" ht="12.75" customHeight="1">
      <c r="A639" s="142"/>
      <c r="B639" s="205"/>
      <c r="C639" s="205"/>
      <c r="D639" s="205"/>
      <c r="E639" s="205"/>
      <c r="F639" s="205"/>
      <c r="G639" s="205"/>
      <c r="H639" s="205"/>
      <c r="I639" s="205"/>
      <c r="J639" s="205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</row>
    <row r="640" spans="1:21" ht="12.75" customHeight="1">
      <c r="A640" s="142"/>
      <c r="B640" s="205"/>
      <c r="C640" s="205"/>
      <c r="D640" s="205"/>
      <c r="E640" s="205"/>
      <c r="F640" s="205"/>
      <c r="G640" s="205"/>
      <c r="H640" s="205"/>
      <c r="I640" s="205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</row>
    <row r="641" spans="1:21" ht="12.75" customHeight="1">
      <c r="A641" s="142"/>
      <c r="B641" s="205"/>
      <c r="C641" s="205"/>
      <c r="D641" s="205"/>
      <c r="E641" s="205"/>
      <c r="F641" s="205"/>
      <c r="G641" s="205"/>
      <c r="H641" s="205"/>
      <c r="I641" s="205"/>
      <c r="J641" s="205"/>
      <c r="K641" s="205"/>
      <c r="L641" s="205"/>
      <c r="M641" s="205"/>
      <c r="N641" s="205"/>
      <c r="O641" s="205"/>
      <c r="P641" s="205"/>
      <c r="Q641" s="205"/>
      <c r="R641" s="205"/>
      <c r="S641" s="205"/>
      <c r="T641" s="205"/>
      <c r="U641" s="205"/>
    </row>
    <row r="642" spans="1:21" ht="12.75" customHeight="1">
      <c r="A642" s="142"/>
      <c r="B642" s="205"/>
      <c r="C642" s="205"/>
      <c r="D642" s="205"/>
      <c r="E642" s="205"/>
      <c r="F642" s="205"/>
      <c r="G642" s="205"/>
      <c r="H642" s="205"/>
      <c r="I642" s="205"/>
      <c r="J642" s="205"/>
      <c r="K642" s="205"/>
      <c r="L642" s="205"/>
      <c r="M642" s="205"/>
      <c r="N642" s="205"/>
      <c r="O642" s="205"/>
      <c r="P642" s="205"/>
      <c r="Q642" s="205"/>
      <c r="R642" s="205"/>
      <c r="S642" s="205"/>
      <c r="T642" s="205"/>
      <c r="U642" s="205"/>
    </row>
    <row r="643" spans="1:21" ht="12.75" customHeight="1">
      <c r="A643" s="142"/>
      <c r="B643" s="205"/>
      <c r="C643" s="205"/>
      <c r="D643" s="205"/>
      <c r="E643" s="205"/>
      <c r="F643" s="205"/>
      <c r="G643" s="205"/>
      <c r="H643" s="205"/>
      <c r="I643" s="205"/>
      <c r="J643" s="205"/>
      <c r="K643" s="205"/>
      <c r="L643" s="205"/>
      <c r="M643" s="205"/>
      <c r="N643" s="205"/>
      <c r="O643" s="205"/>
      <c r="P643" s="205"/>
      <c r="Q643" s="205"/>
      <c r="R643" s="205"/>
      <c r="S643" s="205"/>
      <c r="T643" s="205"/>
      <c r="U643" s="205"/>
    </row>
    <row r="644" spans="1:21" ht="12.75" customHeight="1">
      <c r="A644" s="142"/>
      <c r="B644" s="205"/>
      <c r="C644" s="205"/>
      <c r="D644" s="205"/>
      <c r="E644" s="205"/>
      <c r="F644" s="205"/>
      <c r="G644" s="205"/>
      <c r="H644" s="205"/>
      <c r="I644" s="205"/>
      <c r="J644" s="205"/>
      <c r="K644" s="205"/>
      <c r="L644" s="205"/>
      <c r="M644" s="205"/>
      <c r="N644" s="205"/>
      <c r="O644" s="205"/>
      <c r="P644" s="205"/>
      <c r="Q644" s="205"/>
      <c r="R644" s="205"/>
      <c r="S644" s="205"/>
      <c r="T644" s="205"/>
      <c r="U644" s="205"/>
    </row>
    <row r="645" spans="1:21" ht="12.75" customHeight="1">
      <c r="A645" s="142"/>
      <c r="B645" s="205"/>
      <c r="C645" s="205"/>
      <c r="D645" s="205"/>
      <c r="E645" s="205"/>
      <c r="F645" s="205"/>
      <c r="G645" s="205"/>
      <c r="H645" s="205"/>
      <c r="I645" s="205"/>
      <c r="J645" s="205"/>
      <c r="K645" s="205"/>
      <c r="L645" s="205"/>
      <c r="M645" s="205"/>
      <c r="N645" s="205"/>
      <c r="O645" s="205"/>
      <c r="P645" s="205"/>
      <c r="Q645" s="205"/>
      <c r="R645" s="205"/>
      <c r="S645" s="205"/>
      <c r="T645" s="205"/>
      <c r="U645" s="205"/>
    </row>
    <row r="646" spans="1:21" ht="12.75" customHeight="1">
      <c r="A646" s="142"/>
      <c r="B646" s="205"/>
      <c r="C646" s="205"/>
      <c r="D646" s="205"/>
      <c r="E646" s="205"/>
      <c r="F646" s="205"/>
      <c r="G646" s="205"/>
      <c r="H646" s="205"/>
      <c r="I646" s="205"/>
      <c r="J646" s="205"/>
      <c r="K646" s="205"/>
      <c r="L646" s="205"/>
      <c r="M646" s="205"/>
      <c r="N646" s="205"/>
      <c r="O646" s="205"/>
      <c r="P646" s="205"/>
      <c r="Q646" s="205"/>
      <c r="R646" s="205"/>
      <c r="S646" s="205"/>
      <c r="T646" s="205"/>
      <c r="U646" s="205"/>
    </row>
    <row r="647" spans="1:21" ht="12.75" customHeight="1">
      <c r="A647" s="142"/>
      <c r="B647" s="205"/>
      <c r="C647" s="205"/>
      <c r="D647" s="205"/>
      <c r="E647" s="205"/>
      <c r="F647" s="205"/>
      <c r="G647" s="205"/>
      <c r="H647" s="205"/>
      <c r="I647" s="205"/>
      <c r="J647" s="205"/>
      <c r="K647" s="205"/>
      <c r="L647" s="205"/>
      <c r="M647" s="205"/>
      <c r="N647" s="205"/>
      <c r="O647" s="205"/>
      <c r="P647" s="205"/>
      <c r="Q647" s="205"/>
      <c r="R647" s="205"/>
      <c r="S647" s="205"/>
      <c r="T647" s="205"/>
      <c r="U647" s="205"/>
    </row>
    <row r="648" spans="1:21" ht="12.75" customHeight="1">
      <c r="A648" s="142"/>
      <c r="B648" s="205"/>
      <c r="C648" s="205"/>
      <c r="D648" s="205"/>
      <c r="E648" s="205"/>
      <c r="F648" s="205"/>
      <c r="G648" s="205"/>
      <c r="H648" s="205"/>
      <c r="I648" s="205"/>
      <c r="J648" s="205"/>
      <c r="K648" s="205"/>
      <c r="L648" s="205"/>
      <c r="M648" s="205"/>
      <c r="N648" s="205"/>
      <c r="O648" s="205"/>
      <c r="P648" s="205"/>
      <c r="Q648" s="205"/>
      <c r="R648" s="205"/>
      <c r="S648" s="205"/>
      <c r="T648" s="205"/>
      <c r="U648" s="205"/>
    </row>
    <row r="649" spans="1:21" ht="12.75" customHeight="1">
      <c r="A649" s="142"/>
      <c r="B649" s="205"/>
      <c r="C649" s="205"/>
      <c r="D649" s="205"/>
      <c r="E649" s="205"/>
      <c r="F649" s="205"/>
      <c r="G649" s="205"/>
      <c r="H649" s="205"/>
      <c r="I649" s="205"/>
      <c r="J649" s="205"/>
      <c r="K649" s="205"/>
      <c r="L649" s="205"/>
      <c r="M649" s="205"/>
      <c r="N649" s="205"/>
      <c r="O649" s="205"/>
      <c r="P649" s="205"/>
      <c r="Q649" s="205"/>
      <c r="R649" s="205"/>
      <c r="S649" s="205"/>
      <c r="T649" s="205"/>
      <c r="U649" s="205"/>
    </row>
    <row r="650" spans="1:21" ht="12.75" customHeight="1">
      <c r="A650" s="142"/>
      <c r="B650" s="205"/>
      <c r="C650" s="205"/>
      <c r="D650" s="205"/>
      <c r="E650" s="205"/>
      <c r="F650" s="205"/>
      <c r="G650" s="205"/>
      <c r="H650" s="205"/>
      <c r="I650" s="205"/>
      <c r="J650" s="205"/>
      <c r="K650" s="205"/>
      <c r="L650" s="205"/>
      <c r="M650" s="205"/>
      <c r="N650" s="205"/>
      <c r="O650" s="205"/>
      <c r="P650" s="205"/>
      <c r="Q650" s="205"/>
      <c r="R650" s="205"/>
      <c r="S650" s="205"/>
      <c r="T650" s="205"/>
      <c r="U650" s="205"/>
    </row>
    <row r="651" spans="1:21" ht="12.75" customHeight="1">
      <c r="A651" s="142"/>
      <c r="B651" s="205"/>
      <c r="C651" s="205"/>
      <c r="D651" s="205"/>
      <c r="E651" s="205"/>
      <c r="F651" s="205"/>
      <c r="G651" s="205"/>
      <c r="H651" s="205"/>
      <c r="I651" s="205"/>
      <c r="J651" s="205"/>
      <c r="K651" s="205"/>
      <c r="L651" s="205"/>
      <c r="M651" s="205"/>
      <c r="N651" s="205"/>
      <c r="O651" s="205"/>
      <c r="P651" s="205"/>
      <c r="Q651" s="205"/>
      <c r="R651" s="205"/>
      <c r="S651" s="205"/>
      <c r="T651" s="205"/>
      <c r="U651" s="205"/>
    </row>
    <row r="652" spans="1:21" ht="12.75" customHeight="1">
      <c r="A652" s="142"/>
      <c r="B652" s="205"/>
      <c r="C652" s="205"/>
      <c r="D652" s="205"/>
      <c r="E652" s="205"/>
      <c r="F652" s="205"/>
      <c r="G652" s="205"/>
      <c r="H652" s="205"/>
      <c r="I652" s="205"/>
      <c r="J652" s="205"/>
      <c r="K652" s="205"/>
      <c r="L652" s="205"/>
      <c r="M652" s="205"/>
      <c r="N652" s="205"/>
      <c r="O652" s="205"/>
      <c r="P652" s="205"/>
      <c r="Q652" s="205"/>
      <c r="R652" s="205"/>
      <c r="S652" s="205"/>
      <c r="T652" s="205"/>
      <c r="U652" s="205"/>
    </row>
    <row r="653" spans="1:21" ht="12.75" customHeight="1">
      <c r="A653" s="142"/>
      <c r="B653" s="205"/>
      <c r="C653" s="205"/>
      <c r="D653" s="205"/>
      <c r="E653" s="205"/>
      <c r="F653" s="205"/>
      <c r="G653" s="205"/>
      <c r="H653" s="205"/>
      <c r="I653" s="205"/>
      <c r="J653" s="205"/>
      <c r="K653" s="205"/>
      <c r="L653" s="205"/>
      <c r="M653" s="205"/>
      <c r="N653" s="205"/>
      <c r="O653" s="205"/>
      <c r="P653" s="205"/>
      <c r="Q653" s="205"/>
      <c r="R653" s="205"/>
      <c r="S653" s="205"/>
      <c r="T653" s="205"/>
      <c r="U653" s="205"/>
    </row>
    <row r="654" spans="1:21" ht="12.75" customHeight="1">
      <c r="A654" s="142"/>
      <c r="B654" s="205"/>
      <c r="C654" s="205"/>
      <c r="D654" s="205"/>
      <c r="E654" s="205"/>
      <c r="F654" s="205"/>
      <c r="G654" s="205"/>
      <c r="H654" s="205"/>
      <c r="I654" s="205"/>
      <c r="J654" s="205"/>
      <c r="K654" s="205"/>
      <c r="L654" s="205"/>
      <c r="M654" s="205"/>
      <c r="N654" s="205"/>
      <c r="O654" s="205"/>
      <c r="P654" s="205"/>
      <c r="Q654" s="205"/>
      <c r="R654" s="205"/>
      <c r="S654" s="205"/>
      <c r="T654" s="205"/>
      <c r="U654" s="205"/>
    </row>
    <row r="655" spans="1:21" ht="12.75" customHeight="1">
      <c r="A655" s="142"/>
      <c r="B655" s="205"/>
      <c r="C655" s="205"/>
      <c r="D655" s="205"/>
      <c r="E655" s="205"/>
      <c r="F655" s="205"/>
      <c r="G655" s="205"/>
      <c r="H655" s="205"/>
      <c r="I655" s="205"/>
      <c r="J655" s="205"/>
      <c r="K655" s="205"/>
      <c r="L655" s="205"/>
      <c r="M655" s="205"/>
      <c r="N655" s="205"/>
      <c r="O655" s="205"/>
      <c r="P655" s="205"/>
      <c r="Q655" s="205"/>
      <c r="R655" s="205"/>
      <c r="S655" s="205"/>
      <c r="T655" s="205"/>
      <c r="U655" s="205"/>
    </row>
    <row r="656" spans="1:21" ht="12.75" customHeight="1">
      <c r="A656" s="142"/>
      <c r="B656" s="205"/>
      <c r="C656" s="205"/>
      <c r="D656" s="205"/>
      <c r="E656" s="205"/>
      <c r="F656" s="205"/>
      <c r="G656" s="205"/>
      <c r="H656" s="205"/>
      <c r="I656" s="205"/>
      <c r="J656" s="205"/>
      <c r="K656" s="205"/>
      <c r="L656" s="205"/>
      <c r="M656" s="205"/>
      <c r="N656" s="205"/>
      <c r="O656" s="205"/>
      <c r="P656" s="205"/>
      <c r="Q656" s="205"/>
      <c r="R656" s="205"/>
      <c r="S656" s="205"/>
      <c r="T656" s="205"/>
      <c r="U656" s="205"/>
    </row>
    <row r="657" spans="1:21" ht="12.75" customHeight="1">
      <c r="A657" s="142"/>
      <c r="B657" s="205"/>
      <c r="C657" s="205"/>
      <c r="D657" s="205"/>
      <c r="E657" s="205"/>
      <c r="F657" s="205"/>
      <c r="G657" s="205"/>
      <c r="H657" s="205"/>
      <c r="I657" s="205"/>
      <c r="J657" s="205"/>
      <c r="K657" s="205"/>
      <c r="L657" s="205"/>
      <c r="M657" s="205"/>
      <c r="N657" s="205"/>
      <c r="O657" s="205"/>
      <c r="P657" s="205"/>
      <c r="Q657" s="205"/>
      <c r="R657" s="205"/>
      <c r="S657" s="205"/>
      <c r="T657" s="205"/>
      <c r="U657" s="205"/>
    </row>
    <row r="658" spans="1:21" ht="12.75" customHeight="1">
      <c r="A658" s="142"/>
      <c r="B658" s="205"/>
      <c r="C658" s="205"/>
      <c r="D658" s="205"/>
      <c r="E658" s="205"/>
      <c r="F658" s="205"/>
      <c r="G658" s="205"/>
      <c r="H658" s="205"/>
      <c r="I658" s="205"/>
      <c r="J658" s="205"/>
      <c r="K658" s="205"/>
      <c r="L658" s="205"/>
      <c r="M658" s="205"/>
      <c r="N658" s="205"/>
      <c r="O658" s="205"/>
      <c r="P658" s="205"/>
      <c r="Q658" s="205"/>
      <c r="R658" s="205"/>
      <c r="S658" s="205"/>
      <c r="T658" s="205"/>
      <c r="U658" s="205"/>
    </row>
    <row r="659" spans="1:21" ht="12.75" customHeight="1">
      <c r="A659" s="142"/>
      <c r="B659" s="205"/>
      <c r="C659" s="205"/>
      <c r="D659" s="205"/>
      <c r="E659" s="205"/>
      <c r="F659" s="205"/>
      <c r="G659" s="205"/>
      <c r="H659" s="205"/>
      <c r="I659" s="205"/>
      <c r="J659" s="205"/>
      <c r="K659" s="205"/>
      <c r="L659" s="205"/>
      <c r="M659" s="205"/>
      <c r="N659" s="205"/>
      <c r="O659" s="205"/>
      <c r="P659" s="205"/>
      <c r="Q659" s="205"/>
      <c r="R659" s="205"/>
      <c r="S659" s="205"/>
      <c r="T659" s="205"/>
      <c r="U659" s="205"/>
    </row>
    <row r="660" spans="1:21" ht="12.75" customHeight="1">
      <c r="A660" s="142"/>
      <c r="B660" s="205"/>
      <c r="C660" s="205"/>
      <c r="D660" s="205"/>
      <c r="E660" s="205"/>
      <c r="F660" s="205"/>
      <c r="G660" s="205"/>
      <c r="H660" s="205"/>
      <c r="I660" s="205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</row>
    <row r="661" spans="1:21" ht="12.75" customHeight="1">
      <c r="A661" s="142"/>
      <c r="B661" s="205"/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</row>
    <row r="662" spans="1:21" ht="12.75" customHeight="1">
      <c r="A662" s="142"/>
      <c r="B662" s="205"/>
      <c r="C662" s="205"/>
      <c r="D662" s="205"/>
      <c r="E662" s="205"/>
      <c r="F662" s="205"/>
      <c r="G662" s="205"/>
      <c r="H662" s="205"/>
      <c r="I662" s="205"/>
      <c r="J662" s="205"/>
      <c r="K662" s="205"/>
      <c r="L662" s="205"/>
      <c r="M662" s="205"/>
      <c r="N662" s="205"/>
      <c r="O662" s="205"/>
      <c r="P662" s="205"/>
      <c r="Q662" s="205"/>
      <c r="R662" s="205"/>
      <c r="S662" s="205"/>
      <c r="T662" s="205"/>
      <c r="U662" s="205"/>
    </row>
    <row r="663" spans="1:21" ht="12.75" customHeight="1">
      <c r="A663" s="142"/>
      <c r="B663" s="205"/>
      <c r="C663" s="205"/>
      <c r="D663" s="205"/>
      <c r="E663" s="205"/>
      <c r="F663" s="205"/>
      <c r="G663" s="205"/>
      <c r="H663" s="205"/>
      <c r="I663" s="205"/>
      <c r="J663" s="205"/>
      <c r="K663" s="205"/>
      <c r="L663" s="205"/>
      <c r="M663" s="205"/>
      <c r="N663" s="205"/>
      <c r="O663" s="205"/>
      <c r="P663" s="205"/>
      <c r="Q663" s="205"/>
      <c r="R663" s="205"/>
      <c r="S663" s="205"/>
      <c r="T663" s="205"/>
      <c r="U663" s="205"/>
    </row>
    <row r="664" spans="1:21" ht="12.75" customHeight="1">
      <c r="A664" s="142"/>
      <c r="B664" s="205"/>
      <c r="C664" s="205"/>
      <c r="D664" s="205"/>
      <c r="E664" s="205"/>
      <c r="F664" s="205"/>
      <c r="G664" s="205"/>
      <c r="H664" s="205"/>
      <c r="I664" s="205"/>
      <c r="J664" s="205"/>
      <c r="K664" s="205"/>
      <c r="L664" s="205"/>
      <c r="M664" s="205"/>
      <c r="N664" s="205"/>
      <c r="O664" s="205"/>
      <c r="P664" s="205"/>
      <c r="Q664" s="205"/>
      <c r="R664" s="205"/>
      <c r="S664" s="205"/>
      <c r="T664" s="205"/>
      <c r="U664" s="205"/>
    </row>
    <row r="665" spans="1:21" ht="12.75" customHeight="1">
      <c r="A665" s="142"/>
      <c r="B665" s="205"/>
      <c r="C665" s="205"/>
      <c r="D665" s="205"/>
      <c r="E665" s="205"/>
      <c r="F665" s="205"/>
      <c r="G665" s="205"/>
      <c r="H665" s="205"/>
      <c r="I665" s="205"/>
      <c r="J665" s="205"/>
      <c r="K665" s="205"/>
      <c r="L665" s="205"/>
      <c r="M665" s="205"/>
      <c r="N665" s="205"/>
      <c r="O665" s="205"/>
      <c r="P665" s="205"/>
      <c r="Q665" s="205"/>
      <c r="R665" s="205"/>
      <c r="S665" s="205"/>
      <c r="T665" s="205"/>
      <c r="U665" s="205"/>
    </row>
    <row r="666" spans="1:21" ht="12.75" customHeight="1">
      <c r="A666" s="142"/>
      <c r="B666" s="205"/>
      <c r="C666" s="205"/>
      <c r="D666" s="205"/>
      <c r="E666" s="205"/>
      <c r="F666" s="205"/>
      <c r="G666" s="205"/>
      <c r="H666" s="205"/>
      <c r="I666" s="205"/>
      <c r="J666" s="205"/>
      <c r="K666" s="205"/>
      <c r="L666" s="205"/>
      <c r="M666" s="205"/>
      <c r="N666" s="205"/>
      <c r="O666" s="205"/>
      <c r="P666" s="205"/>
      <c r="Q666" s="205"/>
      <c r="R666" s="205"/>
      <c r="S666" s="205"/>
      <c r="T666" s="205"/>
      <c r="U666" s="205"/>
    </row>
    <row r="667" spans="1:21" ht="12.75" customHeight="1">
      <c r="A667" s="142"/>
      <c r="B667" s="205"/>
      <c r="C667" s="205"/>
      <c r="D667" s="205"/>
      <c r="E667" s="205"/>
      <c r="F667" s="205"/>
      <c r="G667" s="205"/>
      <c r="H667" s="205"/>
      <c r="I667" s="205"/>
      <c r="J667" s="205"/>
      <c r="K667" s="205"/>
      <c r="L667" s="205"/>
      <c r="M667" s="205"/>
      <c r="N667" s="205"/>
      <c r="O667" s="205"/>
      <c r="P667" s="205"/>
      <c r="Q667" s="205"/>
      <c r="R667" s="205"/>
      <c r="S667" s="205"/>
      <c r="T667" s="205"/>
      <c r="U667" s="205"/>
    </row>
    <row r="668" spans="1:21" ht="12.75" customHeight="1">
      <c r="A668" s="142"/>
      <c r="B668" s="205"/>
      <c r="C668" s="205"/>
      <c r="D668" s="205"/>
      <c r="E668" s="205"/>
      <c r="F668" s="205"/>
      <c r="G668" s="205"/>
      <c r="H668" s="205"/>
      <c r="I668" s="205"/>
      <c r="J668" s="205"/>
      <c r="K668" s="205"/>
      <c r="L668" s="205"/>
      <c r="M668" s="205"/>
      <c r="N668" s="205"/>
      <c r="O668" s="205"/>
      <c r="P668" s="205"/>
      <c r="Q668" s="205"/>
      <c r="R668" s="205"/>
      <c r="S668" s="205"/>
      <c r="T668" s="205"/>
      <c r="U668" s="205"/>
    </row>
    <row r="669" spans="1:21" ht="12.75" customHeight="1">
      <c r="A669" s="142"/>
      <c r="B669" s="205"/>
      <c r="C669" s="205"/>
      <c r="D669" s="205"/>
      <c r="E669" s="205"/>
      <c r="F669" s="205"/>
      <c r="G669" s="205"/>
      <c r="H669" s="205"/>
      <c r="I669" s="205"/>
      <c r="J669" s="205"/>
      <c r="K669" s="205"/>
      <c r="L669" s="205"/>
      <c r="M669" s="205"/>
      <c r="N669" s="205"/>
      <c r="O669" s="205"/>
      <c r="P669" s="205"/>
      <c r="Q669" s="205"/>
      <c r="R669" s="205"/>
      <c r="S669" s="205"/>
      <c r="T669" s="205"/>
      <c r="U669" s="205"/>
    </row>
    <row r="670" spans="1:21" ht="12.75" customHeight="1">
      <c r="A670" s="142"/>
      <c r="B670" s="205"/>
      <c r="C670" s="205"/>
      <c r="D670" s="205"/>
      <c r="E670" s="205"/>
      <c r="F670" s="205"/>
      <c r="G670" s="205"/>
      <c r="H670" s="205"/>
      <c r="I670" s="205"/>
      <c r="J670" s="205"/>
      <c r="K670" s="205"/>
      <c r="L670" s="205"/>
      <c r="M670" s="205"/>
      <c r="N670" s="205"/>
      <c r="O670" s="205"/>
      <c r="P670" s="205"/>
      <c r="Q670" s="205"/>
      <c r="R670" s="205"/>
      <c r="S670" s="205"/>
      <c r="T670" s="205"/>
      <c r="U670" s="205"/>
    </row>
    <row r="671" spans="1:21" ht="12.75" customHeight="1">
      <c r="A671" s="142"/>
      <c r="B671" s="205"/>
      <c r="C671" s="205"/>
      <c r="D671" s="205"/>
      <c r="E671" s="205"/>
      <c r="F671" s="205"/>
      <c r="G671" s="205"/>
      <c r="H671" s="205"/>
      <c r="I671" s="205"/>
      <c r="J671" s="205"/>
      <c r="K671" s="205"/>
      <c r="L671" s="205"/>
      <c r="M671" s="205"/>
      <c r="N671" s="205"/>
      <c r="O671" s="205"/>
      <c r="P671" s="205"/>
      <c r="Q671" s="205"/>
      <c r="R671" s="205"/>
      <c r="S671" s="205"/>
      <c r="T671" s="205"/>
      <c r="U671" s="205"/>
    </row>
    <row r="672" spans="1:21" ht="12.75" customHeight="1">
      <c r="A672" s="142"/>
      <c r="B672" s="205"/>
      <c r="C672" s="205"/>
      <c r="D672" s="205"/>
      <c r="E672" s="205"/>
      <c r="F672" s="205"/>
      <c r="G672" s="205"/>
      <c r="H672" s="205"/>
      <c r="I672" s="205"/>
      <c r="J672" s="205"/>
      <c r="K672" s="205"/>
      <c r="L672" s="205"/>
      <c r="M672" s="205"/>
      <c r="N672" s="205"/>
      <c r="O672" s="205"/>
      <c r="P672" s="205"/>
      <c r="Q672" s="205"/>
      <c r="R672" s="205"/>
      <c r="S672" s="205"/>
      <c r="T672" s="205"/>
      <c r="U672" s="205"/>
    </row>
    <row r="673" spans="1:21" ht="12.75" customHeight="1">
      <c r="A673" s="142"/>
      <c r="B673" s="205"/>
      <c r="C673" s="205"/>
      <c r="D673" s="205"/>
      <c r="E673" s="205"/>
      <c r="F673" s="205"/>
      <c r="G673" s="205"/>
      <c r="H673" s="205"/>
      <c r="I673" s="205"/>
      <c r="J673" s="205"/>
      <c r="K673" s="205"/>
      <c r="L673" s="205"/>
      <c r="M673" s="205"/>
      <c r="N673" s="205"/>
      <c r="O673" s="205"/>
      <c r="P673" s="205"/>
      <c r="Q673" s="205"/>
      <c r="R673" s="205"/>
      <c r="S673" s="205"/>
      <c r="T673" s="205"/>
      <c r="U673" s="205"/>
    </row>
    <row r="674" spans="1:21" ht="12.75" customHeight="1">
      <c r="A674" s="142"/>
      <c r="B674" s="205"/>
      <c r="C674" s="205"/>
      <c r="D674" s="205"/>
      <c r="E674" s="205"/>
      <c r="F674" s="205"/>
      <c r="G674" s="205"/>
      <c r="H674" s="205"/>
      <c r="I674" s="205"/>
      <c r="J674" s="205"/>
      <c r="K674" s="205"/>
      <c r="L674" s="205"/>
      <c r="M674" s="205"/>
      <c r="N674" s="205"/>
      <c r="O674" s="205"/>
      <c r="P674" s="205"/>
      <c r="Q674" s="205"/>
      <c r="R674" s="205"/>
      <c r="S674" s="205"/>
      <c r="T674" s="205"/>
      <c r="U674" s="205"/>
    </row>
    <row r="675" spans="1:21" ht="12.75" customHeight="1">
      <c r="A675" s="142"/>
      <c r="B675" s="205"/>
      <c r="C675" s="205"/>
      <c r="D675" s="205"/>
      <c r="E675" s="205"/>
      <c r="F675" s="205"/>
      <c r="G675" s="205"/>
      <c r="H675" s="205"/>
      <c r="I675" s="205"/>
      <c r="J675" s="205"/>
      <c r="K675" s="205"/>
      <c r="L675" s="205"/>
      <c r="M675" s="205"/>
      <c r="N675" s="205"/>
      <c r="O675" s="205"/>
      <c r="P675" s="205"/>
      <c r="Q675" s="205"/>
      <c r="R675" s="205"/>
      <c r="S675" s="205"/>
      <c r="T675" s="205"/>
      <c r="U675" s="205"/>
    </row>
    <row r="676" spans="1:21" ht="12.75" customHeight="1">
      <c r="A676" s="142"/>
      <c r="B676" s="205"/>
      <c r="C676" s="205"/>
      <c r="D676" s="205"/>
      <c r="E676" s="205"/>
      <c r="F676" s="205"/>
      <c r="G676" s="205"/>
      <c r="H676" s="205"/>
      <c r="I676" s="205"/>
      <c r="J676" s="205"/>
      <c r="K676" s="205"/>
      <c r="L676" s="205"/>
      <c r="M676" s="205"/>
      <c r="N676" s="205"/>
      <c r="O676" s="205"/>
      <c r="P676" s="205"/>
      <c r="Q676" s="205"/>
      <c r="R676" s="205"/>
      <c r="S676" s="205"/>
      <c r="T676" s="205"/>
      <c r="U676" s="205"/>
    </row>
    <row r="677" spans="1:21" ht="12.75" customHeight="1">
      <c r="A677" s="142"/>
      <c r="B677" s="205"/>
      <c r="C677" s="205"/>
      <c r="D677" s="205"/>
      <c r="E677" s="205"/>
      <c r="F677" s="205"/>
      <c r="G677" s="205"/>
      <c r="H677" s="205"/>
      <c r="I677" s="205"/>
      <c r="J677" s="205"/>
      <c r="K677" s="205"/>
      <c r="L677" s="205"/>
      <c r="M677" s="205"/>
      <c r="N677" s="205"/>
      <c r="O677" s="205"/>
      <c r="P677" s="205"/>
      <c r="Q677" s="205"/>
      <c r="R677" s="205"/>
      <c r="S677" s="205"/>
      <c r="T677" s="205"/>
      <c r="U677" s="205"/>
    </row>
    <row r="678" spans="1:21" ht="12.75" customHeight="1">
      <c r="A678" s="142"/>
      <c r="B678" s="205"/>
      <c r="C678" s="205"/>
      <c r="D678" s="205"/>
      <c r="E678" s="205"/>
      <c r="F678" s="205"/>
      <c r="G678" s="205"/>
      <c r="H678" s="205"/>
      <c r="I678" s="205"/>
      <c r="J678" s="205"/>
      <c r="K678" s="205"/>
      <c r="L678" s="205"/>
      <c r="M678" s="205"/>
      <c r="N678" s="205"/>
      <c r="O678" s="205"/>
      <c r="P678" s="205"/>
      <c r="Q678" s="205"/>
      <c r="R678" s="205"/>
      <c r="S678" s="205"/>
      <c r="T678" s="205"/>
      <c r="U678" s="205"/>
    </row>
    <row r="679" spans="1:21" ht="12.75" customHeight="1">
      <c r="A679" s="142"/>
      <c r="B679" s="205"/>
      <c r="C679" s="205"/>
      <c r="D679" s="205"/>
      <c r="E679" s="205"/>
      <c r="F679" s="205"/>
      <c r="G679" s="205"/>
      <c r="H679" s="205"/>
      <c r="I679" s="205"/>
      <c r="J679" s="205"/>
      <c r="K679" s="205"/>
      <c r="L679" s="205"/>
      <c r="M679" s="205"/>
      <c r="N679" s="205"/>
      <c r="O679" s="205"/>
      <c r="P679" s="205"/>
      <c r="Q679" s="205"/>
      <c r="R679" s="205"/>
      <c r="S679" s="205"/>
      <c r="T679" s="205"/>
      <c r="U679" s="205"/>
    </row>
    <row r="680" spans="1:21" ht="12.75" customHeight="1">
      <c r="A680" s="142"/>
      <c r="B680" s="205"/>
      <c r="C680" s="205"/>
      <c r="D680" s="205"/>
      <c r="E680" s="205"/>
      <c r="F680" s="205"/>
      <c r="G680" s="205"/>
      <c r="H680" s="205"/>
      <c r="I680" s="205"/>
      <c r="J680" s="205"/>
      <c r="K680" s="205"/>
      <c r="L680" s="205"/>
      <c r="M680" s="205"/>
      <c r="N680" s="205"/>
      <c r="O680" s="205"/>
      <c r="P680" s="205"/>
      <c r="Q680" s="205"/>
      <c r="R680" s="205"/>
      <c r="S680" s="205"/>
      <c r="T680" s="205"/>
      <c r="U680" s="205"/>
    </row>
    <row r="681" spans="1:21" ht="12.75" customHeight="1">
      <c r="A681" s="142"/>
      <c r="B681" s="205"/>
      <c r="C681" s="205"/>
      <c r="D681" s="205"/>
      <c r="E681" s="205"/>
      <c r="F681" s="205"/>
      <c r="G681" s="205"/>
      <c r="H681" s="205"/>
      <c r="I681" s="205"/>
      <c r="J681" s="205"/>
      <c r="K681" s="205"/>
      <c r="L681" s="205"/>
      <c r="M681" s="205"/>
      <c r="N681" s="205"/>
      <c r="O681" s="205"/>
      <c r="P681" s="205"/>
      <c r="Q681" s="205"/>
      <c r="R681" s="205"/>
      <c r="S681" s="205"/>
      <c r="T681" s="205"/>
      <c r="U681" s="205"/>
    </row>
    <row r="682" spans="1:21" ht="12.75" customHeight="1">
      <c r="A682" s="142"/>
      <c r="B682" s="205"/>
      <c r="C682" s="205"/>
      <c r="D682" s="205"/>
      <c r="E682" s="205"/>
      <c r="F682" s="205"/>
      <c r="G682" s="205"/>
      <c r="H682" s="205"/>
      <c r="I682" s="205"/>
      <c r="J682" s="205"/>
      <c r="K682" s="205"/>
      <c r="L682" s="205"/>
      <c r="M682" s="205"/>
      <c r="N682" s="205"/>
      <c r="O682" s="205"/>
      <c r="P682" s="205"/>
      <c r="Q682" s="205"/>
      <c r="R682" s="205"/>
      <c r="S682" s="205"/>
      <c r="T682" s="205"/>
      <c r="U682" s="205"/>
    </row>
    <row r="683" spans="1:21" ht="12.75" customHeight="1">
      <c r="A683" s="142"/>
      <c r="B683" s="205"/>
      <c r="C683" s="205"/>
      <c r="D683" s="205"/>
      <c r="E683" s="205"/>
      <c r="F683" s="205"/>
      <c r="G683" s="205"/>
      <c r="H683" s="205"/>
      <c r="I683" s="205"/>
      <c r="J683" s="205"/>
      <c r="K683" s="205"/>
      <c r="L683" s="205"/>
      <c r="M683" s="205"/>
      <c r="N683" s="205"/>
      <c r="O683" s="205"/>
      <c r="P683" s="205"/>
      <c r="Q683" s="205"/>
      <c r="R683" s="205"/>
      <c r="S683" s="205"/>
      <c r="T683" s="205"/>
      <c r="U683" s="205"/>
    </row>
    <row r="684" spans="1:21" ht="12.75" customHeight="1">
      <c r="A684" s="142"/>
      <c r="B684" s="205"/>
      <c r="C684" s="205"/>
      <c r="D684" s="205"/>
      <c r="E684" s="205"/>
      <c r="F684" s="205"/>
      <c r="G684" s="205"/>
      <c r="H684" s="205"/>
      <c r="I684" s="205"/>
      <c r="J684" s="205"/>
      <c r="K684" s="205"/>
      <c r="L684" s="205"/>
      <c r="M684" s="205"/>
      <c r="N684" s="205"/>
      <c r="O684" s="205"/>
      <c r="P684" s="205"/>
      <c r="Q684" s="205"/>
      <c r="R684" s="205"/>
      <c r="S684" s="205"/>
      <c r="T684" s="205"/>
      <c r="U684" s="205"/>
    </row>
    <row r="685" spans="1:21" ht="12.75" customHeight="1">
      <c r="A685" s="142"/>
      <c r="B685" s="205"/>
      <c r="C685" s="205"/>
      <c r="D685" s="205"/>
      <c r="E685" s="205"/>
      <c r="F685" s="205"/>
      <c r="G685" s="205"/>
      <c r="H685" s="205"/>
      <c r="I685" s="205"/>
      <c r="J685" s="205"/>
      <c r="K685" s="205"/>
      <c r="L685" s="205"/>
      <c r="M685" s="205"/>
      <c r="N685" s="205"/>
      <c r="O685" s="205"/>
      <c r="P685" s="205"/>
      <c r="Q685" s="205"/>
      <c r="R685" s="205"/>
      <c r="S685" s="205"/>
      <c r="T685" s="205"/>
      <c r="U685" s="205"/>
    </row>
    <row r="686" spans="1:21" ht="12.75" customHeight="1">
      <c r="A686" s="142"/>
      <c r="B686" s="205"/>
      <c r="C686" s="205"/>
      <c r="D686" s="205"/>
      <c r="E686" s="205"/>
      <c r="F686" s="205"/>
      <c r="G686" s="205"/>
      <c r="H686" s="205"/>
      <c r="I686" s="205"/>
      <c r="J686" s="205"/>
      <c r="K686" s="205"/>
      <c r="L686" s="205"/>
      <c r="M686" s="205"/>
      <c r="N686" s="205"/>
      <c r="O686" s="205"/>
      <c r="P686" s="205"/>
      <c r="Q686" s="205"/>
      <c r="R686" s="205"/>
      <c r="S686" s="205"/>
      <c r="T686" s="205"/>
      <c r="U686" s="205"/>
    </row>
    <row r="687" spans="1:21" ht="12.75" customHeight="1">
      <c r="A687" s="142"/>
      <c r="B687" s="205"/>
      <c r="C687" s="205"/>
      <c r="D687" s="205"/>
      <c r="E687" s="205"/>
      <c r="F687" s="205"/>
      <c r="G687" s="205"/>
      <c r="H687" s="205"/>
      <c r="I687" s="205"/>
      <c r="J687" s="205"/>
      <c r="K687" s="205"/>
      <c r="L687" s="205"/>
      <c r="M687" s="205"/>
      <c r="N687" s="205"/>
      <c r="O687" s="205"/>
      <c r="P687" s="205"/>
      <c r="Q687" s="205"/>
      <c r="R687" s="205"/>
      <c r="S687" s="205"/>
      <c r="T687" s="205"/>
      <c r="U687" s="205"/>
    </row>
    <row r="688" spans="1:21" ht="12.75" customHeight="1">
      <c r="A688" s="142"/>
      <c r="B688" s="205"/>
      <c r="C688" s="205"/>
      <c r="D688" s="205"/>
      <c r="E688" s="205"/>
      <c r="F688" s="205"/>
      <c r="G688" s="205"/>
      <c r="H688" s="205"/>
      <c r="I688" s="205"/>
      <c r="J688" s="205"/>
      <c r="K688" s="205"/>
      <c r="L688" s="205"/>
      <c r="M688" s="205"/>
      <c r="N688" s="205"/>
      <c r="O688" s="205"/>
      <c r="P688" s="205"/>
      <c r="Q688" s="205"/>
      <c r="R688" s="205"/>
      <c r="S688" s="205"/>
      <c r="T688" s="205"/>
      <c r="U688" s="205"/>
    </row>
    <row r="689" spans="1:21" ht="12.75" customHeight="1">
      <c r="A689" s="142"/>
      <c r="B689" s="205"/>
      <c r="C689" s="205"/>
      <c r="D689" s="205"/>
      <c r="E689" s="205"/>
      <c r="F689" s="205"/>
      <c r="G689" s="205"/>
      <c r="H689" s="205"/>
      <c r="I689" s="205"/>
      <c r="J689" s="205"/>
      <c r="K689" s="205"/>
      <c r="L689" s="205"/>
      <c r="M689" s="205"/>
      <c r="N689" s="205"/>
      <c r="O689" s="205"/>
      <c r="P689" s="205"/>
      <c r="Q689" s="205"/>
      <c r="R689" s="205"/>
      <c r="S689" s="205"/>
      <c r="T689" s="205"/>
      <c r="U689" s="205"/>
    </row>
    <row r="690" spans="1:21" ht="12.75" customHeight="1">
      <c r="A690" s="142"/>
      <c r="B690" s="205"/>
      <c r="C690" s="205"/>
      <c r="D690" s="205"/>
      <c r="E690" s="205"/>
      <c r="F690" s="205"/>
      <c r="G690" s="205"/>
      <c r="H690" s="205"/>
      <c r="I690" s="205"/>
      <c r="J690" s="205"/>
      <c r="K690" s="205"/>
      <c r="L690" s="205"/>
      <c r="M690" s="205"/>
      <c r="N690" s="205"/>
      <c r="O690" s="205"/>
      <c r="P690" s="205"/>
      <c r="Q690" s="205"/>
      <c r="R690" s="205"/>
      <c r="S690" s="205"/>
      <c r="T690" s="205"/>
      <c r="U690" s="205"/>
    </row>
    <row r="691" spans="1:21" ht="12.75" customHeight="1">
      <c r="A691" s="142"/>
      <c r="B691" s="205"/>
      <c r="C691" s="205"/>
      <c r="D691" s="205"/>
      <c r="E691" s="205"/>
      <c r="F691" s="205"/>
      <c r="G691" s="205"/>
      <c r="H691" s="205"/>
      <c r="I691" s="205"/>
      <c r="J691" s="205"/>
      <c r="K691" s="205"/>
      <c r="L691" s="205"/>
      <c r="M691" s="205"/>
      <c r="N691" s="205"/>
      <c r="O691" s="205"/>
      <c r="P691" s="205"/>
      <c r="Q691" s="205"/>
      <c r="R691" s="205"/>
      <c r="S691" s="205"/>
      <c r="T691" s="205"/>
      <c r="U691" s="205"/>
    </row>
    <row r="692" spans="1:21" ht="12.75" customHeight="1">
      <c r="A692" s="142"/>
      <c r="B692" s="205"/>
      <c r="C692" s="205"/>
      <c r="D692" s="205"/>
      <c r="E692" s="205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</row>
    <row r="693" spans="1:21" ht="12.75" customHeight="1">
      <c r="A693" s="142"/>
      <c r="B693" s="205"/>
      <c r="C693" s="205"/>
      <c r="D693" s="205"/>
      <c r="E693" s="205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</row>
    <row r="694" spans="1:21" ht="12.75" customHeight="1">
      <c r="A694" s="142"/>
      <c r="B694" s="205"/>
      <c r="C694" s="205"/>
      <c r="D694" s="205"/>
      <c r="E694" s="205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</row>
    <row r="695" spans="1:21" ht="12.75" customHeight="1">
      <c r="A695" s="142"/>
      <c r="B695" s="205"/>
      <c r="C695" s="205"/>
      <c r="D695" s="205"/>
      <c r="E695" s="205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</row>
    <row r="696" spans="1:21" ht="12.75" customHeight="1">
      <c r="A696" s="142"/>
      <c r="B696" s="205"/>
      <c r="C696" s="205"/>
      <c r="D696" s="205"/>
      <c r="E696" s="205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</row>
    <row r="697" spans="1:21" ht="12.75" customHeight="1">
      <c r="A697" s="142"/>
      <c r="B697" s="205"/>
      <c r="C697" s="205"/>
      <c r="D697" s="205"/>
      <c r="E697" s="205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205"/>
      <c r="Q697" s="205"/>
      <c r="R697" s="205"/>
      <c r="S697" s="205"/>
      <c r="T697" s="205"/>
      <c r="U697" s="205"/>
    </row>
    <row r="698" spans="1:21" ht="12.75" customHeight="1">
      <c r="A698" s="142"/>
      <c r="B698" s="205"/>
      <c r="C698" s="205"/>
      <c r="D698" s="205"/>
      <c r="E698" s="205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205"/>
    </row>
    <row r="699" spans="1:21" ht="12.75" customHeight="1">
      <c r="A699" s="142"/>
      <c r="B699" s="205"/>
      <c r="C699" s="205"/>
      <c r="D699" s="205"/>
      <c r="E699" s="205"/>
      <c r="F699" s="205"/>
      <c r="G699" s="205"/>
      <c r="H699" s="205"/>
      <c r="I699" s="205"/>
      <c r="J699" s="205"/>
      <c r="K699" s="205"/>
      <c r="L699" s="205"/>
      <c r="M699" s="205"/>
      <c r="N699" s="205"/>
      <c r="O699" s="205"/>
      <c r="P699" s="205"/>
      <c r="Q699" s="205"/>
      <c r="R699" s="205"/>
      <c r="S699" s="205"/>
      <c r="T699" s="205"/>
      <c r="U699" s="205"/>
    </row>
    <row r="700" spans="1:21" ht="12.75" customHeight="1">
      <c r="A700" s="142"/>
      <c r="B700" s="205"/>
      <c r="C700" s="205"/>
      <c r="D700" s="205"/>
      <c r="E700" s="205"/>
      <c r="F700" s="205"/>
      <c r="G700" s="205"/>
      <c r="H700" s="205"/>
      <c r="I700" s="205"/>
      <c r="J700" s="205"/>
      <c r="K700" s="205"/>
      <c r="L700" s="205"/>
      <c r="M700" s="205"/>
      <c r="N700" s="205"/>
      <c r="O700" s="205"/>
      <c r="P700" s="205"/>
      <c r="Q700" s="205"/>
      <c r="R700" s="205"/>
      <c r="S700" s="205"/>
      <c r="T700" s="205"/>
      <c r="U700" s="205"/>
    </row>
    <row r="701" spans="1:21" ht="12.75" customHeight="1">
      <c r="A701" s="142"/>
      <c r="B701" s="205"/>
      <c r="C701" s="205"/>
      <c r="D701" s="205"/>
      <c r="E701" s="205"/>
      <c r="F701" s="205"/>
      <c r="G701" s="205"/>
      <c r="H701" s="205"/>
      <c r="I701" s="205"/>
      <c r="J701" s="205"/>
      <c r="K701" s="205"/>
      <c r="L701" s="205"/>
      <c r="M701" s="205"/>
      <c r="N701" s="205"/>
      <c r="O701" s="205"/>
      <c r="P701" s="205"/>
      <c r="Q701" s="205"/>
      <c r="R701" s="205"/>
      <c r="S701" s="205"/>
      <c r="T701" s="205"/>
      <c r="U701" s="205"/>
    </row>
    <row r="702" spans="1:21" ht="12.75" customHeight="1">
      <c r="A702" s="142"/>
      <c r="B702" s="205"/>
      <c r="C702" s="205"/>
      <c r="D702" s="205"/>
      <c r="E702" s="205"/>
      <c r="F702" s="205"/>
      <c r="G702" s="205"/>
      <c r="H702" s="205"/>
      <c r="I702" s="205"/>
      <c r="J702" s="205"/>
      <c r="K702" s="205"/>
      <c r="L702" s="205"/>
      <c r="M702" s="205"/>
      <c r="N702" s="205"/>
      <c r="O702" s="205"/>
      <c r="P702" s="205"/>
      <c r="Q702" s="205"/>
      <c r="R702" s="205"/>
      <c r="S702" s="205"/>
      <c r="T702" s="205"/>
      <c r="U702" s="205"/>
    </row>
    <row r="703" spans="1:21" ht="12.75" customHeight="1">
      <c r="A703" s="142"/>
      <c r="B703" s="205"/>
      <c r="C703" s="205"/>
      <c r="D703" s="205"/>
      <c r="E703" s="205"/>
      <c r="F703" s="205"/>
      <c r="G703" s="205"/>
      <c r="H703" s="205"/>
      <c r="I703" s="205"/>
      <c r="J703" s="205"/>
      <c r="K703" s="205"/>
      <c r="L703" s="205"/>
      <c r="M703" s="205"/>
      <c r="N703" s="205"/>
      <c r="O703" s="205"/>
      <c r="P703" s="205"/>
      <c r="Q703" s="205"/>
      <c r="R703" s="205"/>
      <c r="S703" s="205"/>
      <c r="T703" s="205"/>
      <c r="U703" s="205"/>
    </row>
    <row r="704" spans="1:21" ht="12.75" customHeight="1">
      <c r="A704" s="142"/>
      <c r="B704" s="205"/>
      <c r="C704" s="205"/>
      <c r="D704" s="205"/>
      <c r="E704" s="205"/>
      <c r="F704" s="205"/>
      <c r="G704" s="205"/>
      <c r="H704" s="205"/>
      <c r="I704" s="205"/>
      <c r="J704" s="205"/>
      <c r="K704" s="205"/>
      <c r="L704" s="205"/>
      <c r="M704" s="205"/>
      <c r="N704" s="205"/>
      <c r="O704" s="205"/>
      <c r="P704" s="205"/>
      <c r="Q704" s="205"/>
      <c r="R704" s="205"/>
      <c r="S704" s="205"/>
      <c r="T704" s="205"/>
      <c r="U704" s="205"/>
    </row>
    <row r="705" spans="1:21" ht="12.75" customHeight="1">
      <c r="A705" s="142"/>
      <c r="B705" s="205"/>
      <c r="C705" s="205"/>
      <c r="D705" s="205"/>
      <c r="E705" s="205"/>
      <c r="F705" s="205"/>
      <c r="G705" s="205"/>
      <c r="H705" s="205"/>
      <c r="I705" s="205"/>
      <c r="J705" s="205"/>
      <c r="K705" s="205"/>
      <c r="L705" s="205"/>
      <c r="M705" s="205"/>
      <c r="N705" s="205"/>
      <c r="O705" s="205"/>
      <c r="P705" s="205"/>
      <c r="Q705" s="205"/>
      <c r="R705" s="205"/>
      <c r="S705" s="205"/>
      <c r="T705" s="205"/>
      <c r="U705" s="205"/>
    </row>
    <row r="706" spans="1:21" ht="12.75" customHeight="1">
      <c r="A706" s="142"/>
      <c r="B706" s="205"/>
      <c r="C706" s="205"/>
      <c r="D706" s="205"/>
      <c r="E706" s="205"/>
      <c r="F706" s="205"/>
      <c r="G706" s="205"/>
      <c r="H706" s="205"/>
      <c r="I706" s="205"/>
      <c r="J706" s="205"/>
      <c r="K706" s="205"/>
      <c r="L706" s="205"/>
      <c r="M706" s="205"/>
      <c r="N706" s="205"/>
      <c r="O706" s="205"/>
      <c r="P706" s="205"/>
      <c r="Q706" s="205"/>
      <c r="R706" s="205"/>
      <c r="S706" s="205"/>
      <c r="T706" s="205"/>
      <c r="U706" s="205"/>
    </row>
    <row r="707" spans="1:21" ht="12.75" customHeight="1">
      <c r="A707" s="142"/>
      <c r="B707" s="205"/>
      <c r="C707" s="205"/>
      <c r="D707" s="205"/>
      <c r="E707" s="205"/>
      <c r="F707" s="205"/>
      <c r="G707" s="205"/>
      <c r="H707" s="205"/>
      <c r="I707" s="205"/>
      <c r="J707" s="205"/>
      <c r="K707" s="205"/>
      <c r="L707" s="205"/>
      <c r="M707" s="205"/>
      <c r="N707" s="205"/>
      <c r="O707" s="205"/>
      <c r="P707" s="205"/>
      <c r="Q707" s="205"/>
      <c r="R707" s="205"/>
      <c r="S707" s="205"/>
      <c r="T707" s="205"/>
      <c r="U707" s="205"/>
    </row>
    <row r="708" spans="1:21" ht="12.75" customHeight="1">
      <c r="A708" s="142"/>
      <c r="B708" s="205"/>
      <c r="C708" s="205"/>
      <c r="D708" s="205"/>
      <c r="E708" s="205"/>
      <c r="F708" s="205"/>
      <c r="G708" s="205"/>
      <c r="H708" s="205"/>
      <c r="I708" s="205"/>
      <c r="J708" s="205"/>
      <c r="K708" s="205"/>
      <c r="L708" s="205"/>
      <c r="M708" s="205"/>
      <c r="N708" s="205"/>
      <c r="O708" s="205"/>
      <c r="P708" s="205"/>
      <c r="Q708" s="205"/>
      <c r="R708" s="205"/>
      <c r="S708" s="205"/>
      <c r="T708" s="205"/>
      <c r="U708" s="205"/>
    </row>
    <row r="709" spans="1:21" ht="12.75" customHeight="1">
      <c r="A709" s="142"/>
      <c r="B709" s="205"/>
      <c r="C709" s="205"/>
      <c r="D709" s="205"/>
      <c r="E709" s="205"/>
      <c r="F709" s="205"/>
      <c r="G709" s="205"/>
      <c r="H709" s="205"/>
      <c r="I709" s="205"/>
      <c r="J709" s="205"/>
      <c r="K709" s="205"/>
      <c r="L709" s="205"/>
      <c r="M709" s="205"/>
      <c r="N709" s="205"/>
      <c r="O709" s="205"/>
      <c r="P709" s="205"/>
      <c r="Q709" s="205"/>
      <c r="R709" s="205"/>
      <c r="S709" s="205"/>
      <c r="T709" s="205"/>
      <c r="U709" s="205"/>
    </row>
    <row r="710" spans="1:21" ht="12.75" customHeight="1">
      <c r="A710" s="142"/>
      <c r="B710" s="205"/>
      <c r="C710" s="205"/>
      <c r="D710" s="205"/>
      <c r="E710" s="205"/>
      <c r="F710" s="205"/>
      <c r="G710" s="205"/>
      <c r="H710" s="205"/>
      <c r="I710" s="205"/>
      <c r="J710" s="205"/>
      <c r="K710" s="205"/>
      <c r="L710" s="205"/>
      <c r="M710" s="205"/>
      <c r="N710" s="205"/>
      <c r="O710" s="205"/>
      <c r="P710" s="205"/>
      <c r="Q710" s="205"/>
      <c r="R710" s="205"/>
      <c r="S710" s="205"/>
      <c r="T710" s="205"/>
      <c r="U710" s="205"/>
    </row>
    <row r="711" spans="1:21" ht="12.75" customHeight="1">
      <c r="A711" s="142"/>
      <c r="B711" s="205"/>
      <c r="C711" s="205"/>
      <c r="D711" s="205"/>
      <c r="E711" s="205"/>
      <c r="F711" s="205"/>
      <c r="G711" s="205"/>
      <c r="H711" s="205"/>
      <c r="I711" s="205"/>
      <c r="J711" s="205"/>
      <c r="K711" s="205"/>
      <c r="L711" s="205"/>
      <c r="M711" s="205"/>
      <c r="N711" s="205"/>
      <c r="O711" s="205"/>
      <c r="P711" s="205"/>
      <c r="Q711" s="205"/>
      <c r="R711" s="205"/>
      <c r="S711" s="205"/>
      <c r="T711" s="205"/>
      <c r="U711" s="205"/>
    </row>
    <row r="712" spans="1:21" ht="12.75" customHeight="1">
      <c r="A712" s="142"/>
      <c r="B712" s="205"/>
      <c r="C712" s="205"/>
      <c r="D712" s="205"/>
      <c r="E712" s="205"/>
      <c r="F712" s="205"/>
      <c r="G712" s="205"/>
      <c r="H712" s="205"/>
      <c r="I712" s="205"/>
      <c r="J712" s="205"/>
      <c r="K712" s="205"/>
      <c r="L712" s="205"/>
      <c r="M712" s="205"/>
      <c r="N712" s="205"/>
      <c r="O712" s="205"/>
      <c r="P712" s="205"/>
      <c r="Q712" s="205"/>
      <c r="R712" s="205"/>
      <c r="S712" s="205"/>
      <c r="T712" s="205"/>
      <c r="U712" s="205"/>
    </row>
    <row r="713" spans="1:21" ht="12.75" customHeight="1">
      <c r="A713" s="142"/>
      <c r="B713" s="205"/>
      <c r="C713" s="205"/>
      <c r="D713" s="205"/>
      <c r="E713" s="205"/>
      <c r="F713" s="205"/>
      <c r="G713" s="205"/>
      <c r="H713" s="205"/>
      <c r="I713" s="205"/>
      <c r="J713" s="205"/>
      <c r="K713" s="205"/>
      <c r="L713" s="205"/>
      <c r="M713" s="205"/>
      <c r="N713" s="205"/>
      <c r="O713" s="205"/>
      <c r="P713" s="205"/>
      <c r="Q713" s="205"/>
      <c r="R713" s="205"/>
      <c r="S713" s="205"/>
      <c r="T713" s="205"/>
      <c r="U713" s="205"/>
    </row>
    <row r="714" spans="1:21" ht="12.75" customHeight="1">
      <c r="A714" s="142"/>
      <c r="B714" s="205"/>
      <c r="C714" s="205"/>
      <c r="D714" s="205"/>
      <c r="E714" s="205"/>
      <c r="F714" s="205"/>
      <c r="G714" s="205"/>
      <c r="H714" s="205"/>
      <c r="I714" s="205"/>
      <c r="J714" s="205"/>
      <c r="K714" s="205"/>
      <c r="L714" s="205"/>
      <c r="M714" s="205"/>
      <c r="N714" s="205"/>
      <c r="O714" s="205"/>
      <c r="P714" s="205"/>
      <c r="Q714" s="205"/>
      <c r="R714" s="205"/>
      <c r="S714" s="205"/>
      <c r="T714" s="205"/>
      <c r="U714" s="205"/>
    </row>
    <row r="715" spans="1:21" ht="12.75" customHeight="1">
      <c r="A715" s="142"/>
      <c r="B715" s="205"/>
      <c r="C715" s="205"/>
      <c r="D715" s="205"/>
      <c r="E715" s="205"/>
      <c r="F715" s="205"/>
      <c r="G715" s="205"/>
      <c r="H715" s="205"/>
      <c r="I715" s="205"/>
      <c r="J715" s="205"/>
      <c r="K715" s="205"/>
      <c r="L715" s="205"/>
      <c r="M715" s="205"/>
      <c r="N715" s="205"/>
      <c r="O715" s="205"/>
      <c r="P715" s="205"/>
      <c r="Q715" s="205"/>
      <c r="R715" s="205"/>
      <c r="S715" s="205"/>
      <c r="T715" s="205"/>
      <c r="U715" s="205"/>
    </row>
    <row r="716" spans="1:21" ht="12.75" customHeight="1">
      <c r="A716" s="142"/>
      <c r="B716" s="205"/>
      <c r="C716" s="205"/>
      <c r="D716" s="205"/>
      <c r="E716" s="205"/>
      <c r="F716" s="205"/>
      <c r="G716" s="205"/>
      <c r="H716" s="205"/>
      <c r="I716" s="205"/>
      <c r="J716" s="205"/>
      <c r="K716" s="205"/>
      <c r="L716" s="205"/>
      <c r="M716" s="205"/>
      <c r="N716" s="205"/>
      <c r="O716" s="205"/>
      <c r="P716" s="205"/>
      <c r="Q716" s="205"/>
      <c r="R716" s="205"/>
      <c r="S716" s="205"/>
      <c r="T716" s="205"/>
      <c r="U716" s="205"/>
    </row>
    <row r="717" spans="1:21" ht="12.75" customHeight="1">
      <c r="A717" s="142"/>
      <c r="B717" s="205"/>
      <c r="C717" s="205"/>
      <c r="D717" s="205"/>
      <c r="E717" s="205"/>
      <c r="F717" s="205"/>
      <c r="G717" s="205"/>
      <c r="H717" s="205"/>
      <c r="I717" s="205"/>
      <c r="J717" s="205"/>
      <c r="K717" s="205"/>
      <c r="L717" s="205"/>
      <c r="M717" s="205"/>
      <c r="N717" s="205"/>
      <c r="O717" s="205"/>
      <c r="P717" s="205"/>
      <c r="Q717" s="205"/>
      <c r="R717" s="205"/>
      <c r="S717" s="205"/>
      <c r="T717" s="205"/>
      <c r="U717" s="205"/>
    </row>
    <row r="718" spans="1:21" ht="12.75" customHeight="1">
      <c r="A718" s="142"/>
      <c r="B718" s="205"/>
      <c r="C718" s="205"/>
      <c r="D718" s="205"/>
      <c r="E718" s="205"/>
      <c r="F718" s="205"/>
      <c r="G718" s="205"/>
      <c r="H718" s="205"/>
      <c r="I718" s="205"/>
      <c r="J718" s="205"/>
      <c r="K718" s="205"/>
      <c r="L718" s="205"/>
      <c r="M718" s="205"/>
      <c r="N718" s="205"/>
      <c r="O718" s="205"/>
      <c r="P718" s="205"/>
      <c r="Q718" s="205"/>
      <c r="R718" s="205"/>
      <c r="S718" s="205"/>
      <c r="T718" s="205"/>
      <c r="U718" s="205"/>
    </row>
    <row r="719" spans="1:21" ht="12.75" customHeight="1">
      <c r="A719" s="142"/>
      <c r="B719" s="205"/>
      <c r="C719" s="205"/>
      <c r="D719" s="205"/>
      <c r="E719" s="205"/>
      <c r="F719" s="205"/>
      <c r="G719" s="205"/>
      <c r="H719" s="205"/>
      <c r="I719" s="205"/>
      <c r="J719" s="205"/>
      <c r="K719" s="205"/>
      <c r="L719" s="205"/>
      <c r="M719" s="205"/>
      <c r="N719" s="205"/>
      <c r="O719" s="205"/>
      <c r="P719" s="205"/>
      <c r="Q719" s="205"/>
      <c r="R719" s="205"/>
      <c r="S719" s="205"/>
      <c r="T719" s="205"/>
      <c r="U719" s="205"/>
    </row>
    <row r="720" spans="1:21" ht="12.75" customHeight="1">
      <c r="A720" s="142"/>
      <c r="B720" s="205"/>
      <c r="C720" s="205"/>
      <c r="D720" s="205"/>
      <c r="E720" s="205"/>
      <c r="F720" s="205"/>
      <c r="G720" s="205"/>
      <c r="H720" s="205"/>
      <c r="I720" s="205"/>
      <c r="J720" s="205"/>
      <c r="K720" s="205"/>
      <c r="L720" s="205"/>
      <c r="M720" s="205"/>
      <c r="N720" s="205"/>
      <c r="O720" s="205"/>
      <c r="P720" s="205"/>
      <c r="Q720" s="205"/>
      <c r="R720" s="205"/>
      <c r="S720" s="205"/>
      <c r="T720" s="205"/>
      <c r="U720" s="205"/>
    </row>
    <row r="721" spans="1:21" ht="12.75" customHeight="1">
      <c r="A721" s="142"/>
      <c r="B721" s="205"/>
      <c r="C721" s="205"/>
      <c r="D721" s="205"/>
      <c r="E721" s="205"/>
      <c r="F721" s="205"/>
      <c r="G721" s="205"/>
      <c r="H721" s="205"/>
      <c r="I721" s="205"/>
      <c r="J721" s="205"/>
      <c r="K721" s="205"/>
      <c r="L721" s="205"/>
      <c r="M721" s="205"/>
      <c r="N721" s="205"/>
      <c r="O721" s="205"/>
      <c r="P721" s="205"/>
      <c r="Q721" s="205"/>
      <c r="R721" s="205"/>
      <c r="S721" s="205"/>
      <c r="T721" s="205"/>
      <c r="U721" s="205"/>
    </row>
    <row r="722" spans="1:21" ht="12.75" customHeight="1">
      <c r="A722" s="142"/>
      <c r="B722" s="205"/>
      <c r="C722" s="205"/>
      <c r="D722" s="205"/>
      <c r="E722" s="205"/>
      <c r="F722" s="205"/>
      <c r="G722" s="205"/>
      <c r="H722" s="205"/>
      <c r="I722" s="205"/>
      <c r="J722" s="205"/>
      <c r="K722" s="205"/>
      <c r="L722" s="205"/>
      <c r="M722" s="205"/>
      <c r="N722" s="205"/>
      <c r="O722" s="205"/>
      <c r="P722" s="205"/>
      <c r="Q722" s="205"/>
      <c r="R722" s="205"/>
      <c r="S722" s="205"/>
      <c r="T722" s="205"/>
      <c r="U722" s="205"/>
    </row>
    <row r="723" spans="1:21" ht="12.75" customHeight="1">
      <c r="A723" s="142"/>
      <c r="B723" s="205"/>
      <c r="C723" s="205"/>
      <c r="D723" s="205"/>
      <c r="E723" s="205"/>
      <c r="F723" s="205"/>
      <c r="G723" s="205"/>
      <c r="H723" s="205"/>
      <c r="I723" s="205"/>
      <c r="J723" s="205"/>
      <c r="K723" s="205"/>
      <c r="L723" s="205"/>
      <c r="M723" s="205"/>
      <c r="N723" s="205"/>
      <c r="O723" s="205"/>
      <c r="P723" s="205"/>
      <c r="Q723" s="205"/>
      <c r="R723" s="205"/>
      <c r="S723" s="205"/>
      <c r="T723" s="205"/>
      <c r="U723" s="205"/>
    </row>
    <row r="724" spans="1:21" ht="12.75" customHeight="1">
      <c r="A724" s="142"/>
      <c r="B724" s="205"/>
      <c r="C724" s="205"/>
      <c r="D724" s="205"/>
      <c r="E724" s="205"/>
      <c r="F724" s="205"/>
      <c r="G724" s="205"/>
      <c r="H724" s="205"/>
      <c r="I724" s="205"/>
      <c r="J724" s="205"/>
      <c r="K724" s="205"/>
      <c r="L724" s="205"/>
      <c r="M724" s="205"/>
      <c r="N724" s="205"/>
      <c r="O724" s="205"/>
      <c r="P724" s="205"/>
      <c r="Q724" s="205"/>
      <c r="R724" s="205"/>
      <c r="S724" s="205"/>
      <c r="T724" s="205"/>
      <c r="U724" s="205"/>
    </row>
    <row r="725" spans="1:21" ht="12.75" customHeight="1">
      <c r="A725" s="142"/>
      <c r="B725" s="205"/>
      <c r="C725" s="205"/>
      <c r="D725" s="205"/>
      <c r="E725" s="205"/>
      <c r="F725" s="205"/>
      <c r="G725" s="205"/>
      <c r="H725" s="205"/>
      <c r="I725" s="205"/>
      <c r="J725" s="205"/>
      <c r="K725" s="205"/>
      <c r="L725" s="205"/>
      <c r="M725" s="205"/>
      <c r="N725" s="205"/>
      <c r="O725" s="205"/>
      <c r="P725" s="205"/>
      <c r="Q725" s="205"/>
      <c r="R725" s="205"/>
      <c r="S725" s="205"/>
      <c r="T725" s="205"/>
      <c r="U725" s="205"/>
    </row>
    <row r="726" spans="1:21" ht="12.75" customHeight="1">
      <c r="A726" s="142"/>
      <c r="B726" s="205"/>
      <c r="C726" s="205"/>
      <c r="D726" s="205"/>
      <c r="E726" s="205"/>
      <c r="F726" s="205"/>
      <c r="G726" s="205"/>
      <c r="H726" s="205"/>
      <c r="I726" s="205"/>
      <c r="J726" s="205"/>
      <c r="K726" s="205"/>
      <c r="L726" s="205"/>
      <c r="M726" s="205"/>
      <c r="N726" s="205"/>
      <c r="O726" s="205"/>
      <c r="P726" s="205"/>
      <c r="Q726" s="205"/>
      <c r="R726" s="205"/>
      <c r="S726" s="205"/>
      <c r="T726" s="205"/>
      <c r="U726" s="205"/>
    </row>
    <row r="727" spans="1:21" ht="12.75" customHeight="1">
      <c r="A727" s="142"/>
      <c r="B727" s="205"/>
      <c r="C727" s="205"/>
      <c r="D727" s="205"/>
      <c r="E727" s="205"/>
      <c r="F727" s="205"/>
      <c r="G727" s="205"/>
      <c r="H727" s="205"/>
      <c r="I727" s="205"/>
      <c r="J727" s="205"/>
      <c r="K727" s="205"/>
      <c r="L727" s="205"/>
      <c r="M727" s="205"/>
      <c r="N727" s="205"/>
      <c r="O727" s="205"/>
      <c r="P727" s="205"/>
      <c r="Q727" s="205"/>
      <c r="R727" s="205"/>
      <c r="S727" s="205"/>
      <c r="T727" s="205"/>
      <c r="U727" s="205"/>
    </row>
    <row r="728" spans="1:21" ht="12.75" customHeight="1">
      <c r="A728" s="142"/>
      <c r="B728" s="205"/>
      <c r="C728" s="205"/>
      <c r="D728" s="205"/>
      <c r="E728" s="205"/>
      <c r="F728" s="205"/>
      <c r="G728" s="205"/>
      <c r="H728" s="205"/>
      <c r="I728" s="205"/>
      <c r="J728" s="205"/>
      <c r="K728" s="205"/>
      <c r="L728" s="205"/>
      <c r="M728" s="205"/>
      <c r="N728" s="205"/>
      <c r="O728" s="205"/>
      <c r="P728" s="205"/>
      <c r="Q728" s="205"/>
      <c r="R728" s="205"/>
      <c r="S728" s="205"/>
      <c r="T728" s="205"/>
      <c r="U728" s="205"/>
    </row>
    <row r="729" spans="1:21" ht="12.75" customHeight="1">
      <c r="A729" s="142"/>
      <c r="B729" s="205"/>
      <c r="C729" s="205"/>
      <c r="D729" s="205"/>
      <c r="E729" s="205"/>
      <c r="F729" s="205"/>
      <c r="G729" s="205"/>
      <c r="H729" s="205"/>
      <c r="I729" s="205"/>
      <c r="J729" s="205"/>
      <c r="K729" s="205"/>
      <c r="L729" s="205"/>
      <c r="M729" s="205"/>
      <c r="N729" s="205"/>
      <c r="O729" s="205"/>
      <c r="P729" s="205"/>
      <c r="Q729" s="205"/>
      <c r="R729" s="205"/>
      <c r="S729" s="205"/>
      <c r="T729" s="205"/>
      <c r="U729" s="205"/>
    </row>
    <row r="730" spans="1:21" ht="12.75" customHeight="1">
      <c r="A730" s="142"/>
      <c r="B730" s="205"/>
      <c r="C730" s="205"/>
      <c r="D730" s="205"/>
      <c r="E730" s="205"/>
      <c r="F730" s="205"/>
      <c r="G730" s="205"/>
      <c r="H730" s="205"/>
      <c r="I730" s="205"/>
      <c r="J730" s="205"/>
      <c r="K730" s="205"/>
      <c r="L730" s="205"/>
      <c r="M730" s="205"/>
      <c r="N730" s="205"/>
      <c r="O730" s="205"/>
      <c r="P730" s="205"/>
      <c r="Q730" s="205"/>
      <c r="R730" s="205"/>
      <c r="S730" s="205"/>
      <c r="T730" s="205"/>
      <c r="U730" s="205"/>
    </row>
    <row r="731" spans="1:21" ht="12.75" customHeight="1">
      <c r="A731" s="142"/>
      <c r="B731" s="205"/>
      <c r="C731" s="205"/>
      <c r="D731" s="205"/>
      <c r="E731" s="205"/>
      <c r="F731" s="205"/>
      <c r="G731" s="205"/>
      <c r="H731" s="205"/>
      <c r="I731" s="205"/>
      <c r="J731" s="205"/>
      <c r="K731" s="205"/>
      <c r="L731" s="205"/>
      <c r="M731" s="205"/>
      <c r="N731" s="205"/>
      <c r="O731" s="205"/>
      <c r="P731" s="205"/>
      <c r="Q731" s="205"/>
      <c r="R731" s="205"/>
      <c r="S731" s="205"/>
      <c r="T731" s="205"/>
      <c r="U731" s="205"/>
    </row>
    <row r="732" spans="1:21" ht="12.75" customHeight="1">
      <c r="A732" s="142"/>
      <c r="B732" s="205"/>
      <c r="C732" s="205"/>
      <c r="D732" s="205"/>
      <c r="E732" s="205"/>
      <c r="F732" s="205"/>
      <c r="G732" s="205"/>
      <c r="H732" s="205"/>
      <c r="I732" s="205"/>
      <c r="J732" s="205"/>
      <c r="K732" s="205"/>
      <c r="L732" s="205"/>
      <c r="M732" s="205"/>
      <c r="N732" s="205"/>
      <c r="O732" s="205"/>
      <c r="P732" s="205"/>
      <c r="Q732" s="205"/>
      <c r="R732" s="205"/>
      <c r="S732" s="205"/>
      <c r="T732" s="205"/>
      <c r="U732" s="205"/>
    </row>
    <row r="733" spans="1:21" ht="12.75" customHeight="1">
      <c r="A733" s="142"/>
      <c r="B733" s="205"/>
      <c r="C733" s="205"/>
      <c r="D733" s="205"/>
      <c r="E733" s="205"/>
      <c r="F733" s="205"/>
      <c r="G733" s="205"/>
      <c r="H733" s="205"/>
      <c r="I733" s="205"/>
      <c r="J733" s="205"/>
      <c r="K733" s="205"/>
      <c r="L733" s="205"/>
      <c r="M733" s="205"/>
      <c r="N733" s="205"/>
      <c r="O733" s="205"/>
      <c r="P733" s="205"/>
      <c r="Q733" s="205"/>
      <c r="R733" s="205"/>
      <c r="S733" s="205"/>
      <c r="T733" s="205"/>
      <c r="U733" s="205"/>
    </row>
    <row r="734" spans="1:21" ht="12.75" customHeight="1">
      <c r="A734" s="142"/>
      <c r="B734" s="205"/>
      <c r="C734" s="205"/>
      <c r="D734" s="205"/>
      <c r="E734" s="205"/>
      <c r="F734" s="205"/>
      <c r="G734" s="205"/>
      <c r="H734" s="205"/>
      <c r="I734" s="205"/>
      <c r="J734" s="205"/>
      <c r="K734" s="205"/>
      <c r="L734" s="205"/>
      <c r="M734" s="205"/>
      <c r="N734" s="205"/>
      <c r="O734" s="205"/>
      <c r="P734" s="205"/>
      <c r="Q734" s="205"/>
      <c r="R734" s="205"/>
      <c r="S734" s="205"/>
      <c r="T734" s="205"/>
      <c r="U734" s="205"/>
    </row>
    <row r="735" spans="1:21" ht="12.75" customHeight="1">
      <c r="A735" s="142"/>
      <c r="B735" s="205"/>
      <c r="C735" s="205"/>
      <c r="D735" s="205"/>
      <c r="E735" s="205"/>
      <c r="F735" s="205"/>
      <c r="G735" s="205"/>
      <c r="H735" s="205"/>
      <c r="I735" s="205"/>
      <c r="J735" s="205"/>
      <c r="K735" s="205"/>
      <c r="L735" s="205"/>
      <c r="M735" s="205"/>
      <c r="N735" s="205"/>
      <c r="O735" s="205"/>
      <c r="P735" s="205"/>
      <c r="Q735" s="205"/>
      <c r="R735" s="205"/>
      <c r="S735" s="205"/>
      <c r="T735" s="205"/>
      <c r="U735" s="205"/>
    </row>
    <row r="736" spans="1:21" ht="12.75" customHeight="1">
      <c r="A736" s="142"/>
      <c r="B736" s="205"/>
      <c r="C736" s="205"/>
      <c r="D736" s="205"/>
      <c r="E736" s="205"/>
      <c r="F736" s="205"/>
      <c r="G736" s="205"/>
      <c r="H736" s="205"/>
      <c r="I736" s="205"/>
      <c r="J736" s="205"/>
      <c r="K736" s="205"/>
      <c r="L736" s="205"/>
      <c r="M736" s="205"/>
      <c r="N736" s="205"/>
      <c r="O736" s="205"/>
      <c r="P736" s="205"/>
      <c r="Q736" s="205"/>
      <c r="R736" s="205"/>
      <c r="S736" s="205"/>
      <c r="T736" s="205"/>
      <c r="U736" s="205"/>
    </row>
    <row r="737" spans="1:21" ht="12.75" customHeight="1">
      <c r="A737" s="142"/>
      <c r="B737" s="205"/>
      <c r="C737" s="205"/>
      <c r="D737" s="205"/>
      <c r="E737" s="205"/>
      <c r="F737" s="205"/>
      <c r="G737" s="205"/>
      <c r="H737" s="205"/>
      <c r="I737" s="205"/>
      <c r="J737" s="205"/>
      <c r="K737" s="205"/>
      <c r="L737" s="205"/>
      <c r="M737" s="205"/>
      <c r="N737" s="205"/>
      <c r="O737" s="205"/>
      <c r="P737" s="205"/>
      <c r="Q737" s="205"/>
      <c r="R737" s="205"/>
      <c r="S737" s="205"/>
      <c r="T737" s="205"/>
      <c r="U737" s="205"/>
    </row>
    <row r="738" spans="1:21" ht="12.75" customHeight="1">
      <c r="A738" s="142"/>
      <c r="B738" s="205"/>
      <c r="C738" s="205"/>
      <c r="D738" s="205"/>
      <c r="E738" s="205"/>
      <c r="F738" s="205"/>
      <c r="G738" s="205"/>
      <c r="H738" s="205"/>
      <c r="I738" s="205"/>
      <c r="J738" s="205"/>
      <c r="K738" s="205"/>
      <c r="L738" s="205"/>
      <c r="M738" s="205"/>
      <c r="N738" s="205"/>
      <c r="O738" s="205"/>
      <c r="P738" s="205"/>
      <c r="Q738" s="205"/>
      <c r="R738" s="205"/>
      <c r="S738" s="205"/>
      <c r="T738" s="205"/>
      <c r="U738" s="205"/>
    </row>
    <row r="739" spans="1:21" ht="12.75" customHeight="1">
      <c r="A739" s="142"/>
      <c r="B739" s="205"/>
      <c r="C739" s="205"/>
      <c r="D739" s="205"/>
      <c r="E739" s="205"/>
      <c r="F739" s="205"/>
      <c r="G739" s="205"/>
      <c r="H739" s="205"/>
      <c r="I739" s="205"/>
      <c r="J739" s="205"/>
      <c r="K739" s="205"/>
      <c r="L739" s="205"/>
      <c r="M739" s="205"/>
      <c r="N739" s="205"/>
      <c r="O739" s="205"/>
      <c r="P739" s="205"/>
      <c r="Q739" s="205"/>
      <c r="R739" s="205"/>
      <c r="S739" s="205"/>
      <c r="T739" s="205"/>
      <c r="U739" s="205"/>
    </row>
    <row r="740" spans="1:21" ht="12.75" customHeight="1">
      <c r="A740" s="142"/>
      <c r="B740" s="205"/>
      <c r="C740" s="205"/>
      <c r="D740" s="205"/>
      <c r="E740" s="205"/>
      <c r="F740" s="205"/>
      <c r="G740" s="205"/>
      <c r="H740" s="205"/>
      <c r="I740" s="205"/>
      <c r="J740" s="205"/>
      <c r="K740" s="205"/>
      <c r="L740" s="205"/>
      <c r="M740" s="205"/>
      <c r="N740" s="205"/>
      <c r="O740" s="205"/>
      <c r="P740" s="205"/>
      <c r="Q740" s="205"/>
      <c r="R740" s="205"/>
      <c r="S740" s="205"/>
      <c r="T740" s="205"/>
      <c r="U740" s="205"/>
    </row>
    <row r="741" spans="1:21" ht="12.75" customHeight="1">
      <c r="A741" s="142"/>
      <c r="B741" s="205"/>
      <c r="C741" s="205"/>
      <c r="D741" s="205"/>
      <c r="E741" s="205"/>
      <c r="F741" s="205"/>
      <c r="G741" s="205"/>
      <c r="H741" s="205"/>
      <c r="I741" s="205"/>
      <c r="J741" s="205"/>
      <c r="K741" s="205"/>
      <c r="L741" s="205"/>
      <c r="M741" s="205"/>
      <c r="N741" s="205"/>
      <c r="O741" s="205"/>
      <c r="P741" s="205"/>
      <c r="Q741" s="205"/>
      <c r="R741" s="205"/>
      <c r="S741" s="205"/>
      <c r="T741" s="205"/>
      <c r="U741" s="205"/>
    </row>
    <row r="742" spans="1:21" ht="12.75" customHeight="1">
      <c r="A742" s="142"/>
      <c r="B742" s="205"/>
      <c r="C742" s="205"/>
      <c r="D742" s="205"/>
      <c r="E742" s="205"/>
      <c r="F742" s="205"/>
      <c r="G742" s="205"/>
      <c r="H742" s="205"/>
      <c r="I742" s="205"/>
      <c r="J742" s="205"/>
      <c r="K742" s="205"/>
      <c r="L742" s="205"/>
      <c r="M742" s="205"/>
      <c r="N742" s="205"/>
      <c r="O742" s="205"/>
      <c r="P742" s="205"/>
      <c r="Q742" s="205"/>
      <c r="R742" s="205"/>
      <c r="S742" s="205"/>
      <c r="T742" s="205"/>
      <c r="U742" s="205"/>
    </row>
    <row r="743" spans="1:21" ht="12.75" customHeight="1">
      <c r="A743" s="142"/>
      <c r="B743" s="205"/>
      <c r="C743" s="205"/>
      <c r="D743" s="205"/>
      <c r="E743" s="205"/>
      <c r="F743" s="205"/>
      <c r="G743" s="205"/>
      <c r="H743" s="205"/>
      <c r="I743" s="205"/>
      <c r="J743" s="205"/>
      <c r="K743" s="205"/>
      <c r="L743" s="205"/>
      <c r="M743" s="205"/>
      <c r="N743" s="205"/>
      <c r="O743" s="205"/>
      <c r="P743" s="205"/>
      <c r="Q743" s="205"/>
      <c r="R743" s="205"/>
      <c r="S743" s="205"/>
      <c r="T743" s="205"/>
      <c r="U743" s="205"/>
    </row>
    <row r="744" spans="1:21" ht="12.75" customHeight="1">
      <c r="A744" s="142"/>
      <c r="B744" s="205"/>
      <c r="C744" s="205"/>
      <c r="D744" s="205"/>
      <c r="E744" s="205"/>
      <c r="F744" s="205"/>
      <c r="G744" s="205"/>
      <c r="H744" s="205"/>
      <c r="I744" s="205"/>
      <c r="J744" s="205"/>
      <c r="K744" s="205"/>
      <c r="L744" s="205"/>
      <c r="M744" s="205"/>
      <c r="N744" s="205"/>
      <c r="O744" s="205"/>
      <c r="P744" s="205"/>
      <c r="Q744" s="205"/>
      <c r="R744" s="205"/>
      <c r="S744" s="205"/>
      <c r="T744" s="205"/>
      <c r="U744" s="205"/>
    </row>
    <row r="745" spans="1:21" ht="12.75" customHeight="1">
      <c r="A745" s="142"/>
      <c r="B745" s="205"/>
      <c r="C745" s="205"/>
      <c r="D745" s="205"/>
      <c r="E745" s="205"/>
      <c r="F745" s="205"/>
      <c r="G745" s="205"/>
      <c r="H745" s="205"/>
      <c r="I745" s="205"/>
      <c r="J745" s="205"/>
      <c r="K745" s="205"/>
      <c r="L745" s="205"/>
      <c r="M745" s="205"/>
      <c r="N745" s="205"/>
      <c r="O745" s="205"/>
      <c r="P745" s="205"/>
      <c r="Q745" s="205"/>
      <c r="R745" s="205"/>
      <c r="S745" s="205"/>
      <c r="T745" s="205"/>
      <c r="U745" s="205"/>
    </row>
    <row r="746" spans="1:21" ht="12.75" customHeight="1">
      <c r="A746" s="142"/>
      <c r="B746" s="205"/>
      <c r="C746" s="205"/>
      <c r="D746" s="205"/>
      <c r="E746" s="205"/>
      <c r="F746" s="205"/>
      <c r="G746" s="205"/>
      <c r="H746" s="205"/>
      <c r="I746" s="205"/>
      <c r="J746" s="205"/>
      <c r="K746" s="205"/>
      <c r="L746" s="205"/>
      <c r="M746" s="205"/>
      <c r="N746" s="205"/>
      <c r="O746" s="205"/>
      <c r="P746" s="205"/>
      <c r="Q746" s="205"/>
      <c r="R746" s="205"/>
      <c r="S746" s="205"/>
      <c r="T746" s="205"/>
      <c r="U746" s="205"/>
    </row>
    <row r="747" spans="1:21" ht="12.75" customHeight="1">
      <c r="A747" s="142"/>
      <c r="B747" s="205"/>
      <c r="C747" s="205"/>
      <c r="D747" s="205"/>
      <c r="E747" s="205"/>
      <c r="F747" s="205"/>
      <c r="G747" s="205"/>
      <c r="H747" s="205"/>
      <c r="I747" s="205"/>
      <c r="J747" s="205"/>
      <c r="K747" s="205"/>
      <c r="L747" s="205"/>
      <c r="M747" s="205"/>
      <c r="N747" s="205"/>
      <c r="O747" s="205"/>
      <c r="P747" s="205"/>
      <c r="Q747" s="205"/>
      <c r="R747" s="205"/>
      <c r="S747" s="205"/>
      <c r="T747" s="205"/>
      <c r="U747" s="205"/>
    </row>
    <row r="748" spans="1:21" ht="12.75" customHeight="1">
      <c r="A748" s="142"/>
      <c r="B748" s="205"/>
      <c r="C748" s="205"/>
      <c r="D748" s="205"/>
      <c r="E748" s="205"/>
      <c r="F748" s="205"/>
      <c r="G748" s="205"/>
      <c r="H748" s="205"/>
      <c r="I748" s="205"/>
      <c r="J748" s="205"/>
      <c r="K748" s="205"/>
      <c r="L748" s="205"/>
      <c r="M748" s="205"/>
      <c r="N748" s="205"/>
      <c r="O748" s="205"/>
      <c r="P748" s="205"/>
      <c r="Q748" s="205"/>
      <c r="R748" s="205"/>
      <c r="S748" s="205"/>
      <c r="T748" s="205"/>
      <c r="U748" s="205"/>
    </row>
    <row r="749" spans="1:21" ht="12.75" customHeight="1">
      <c r="A749" s="142"/>
      <c r="B749" s="205"/>
      <c r="C749" s="205"/>
      <c r="D749" s="205"/>
      <c r="E749" s="205"/>
      <c r="F749" s="205"/>
      <c r="G749" s="205"/>
      <c r="H749" s="205"/>
      <c r="I749" s="205"/>
      <c r="J749" s="205"/>
      <c r="K749" s="205"/>
      <c r="L749" s="205"/>
      <c r="M749" s="205"/>
      <c r="N749" s="205"/>
      <c r="O749" s="205"/>
      <c r="P749" s="205"/>
      <c r="Q749" s="205"/>
      <c r="R749" s="205"/>
      <c r="S749" s="205"/>
      <c r="T749" s="205"/>
      <c r="U749" s="205"/>
    </row>
    <row r="750" spans="1:21" ht="12.75" customHeight="1">
      <c r="A750" s="142"/>
      <c r="B750" s="205"/>
      <c r="C750" s="205"/>
      <c r="D750" s="205"/>
      <c r="E750" s="205"/>
      <c r="F750" s="205"/>
      <c r="G750" s="205"/>
      <c r="H750" s="205"/>
      <c r="I750" s="205"/>
      <c r="J750" s="205"/>
      <c r="K750" s="205"/>
      <c r="L750" s="205"/>
      <c r="M750" s="205"/>
      <c r="N750" s="205"/>
      <c r="O750" s="205"/>
      <c r="P750" s="205"/>
      <c r="Q750" s="205"/>
      <c r="R750" s="205"/>
      <c r="S750" s="205"/>
      <c r="T750" s="205"/>
      <c r="U750" s="205"/>
    </row>
    <row r="751" spans="1:21" ht="12.75" customHeight="1">
      <c r="A751" s="142"/>
      <c r="B751" s="205"/>
      <c r="C751" s="205"/>
      <c r="D751" s="205"/>
      <c r="E751" s="205"/>
      <c r="F751" s="205"/>
      <c r="G751" s="205"/>
      <c r="H751" s="205"/>
      <c r="I751" s="205"/>
      <c r="J751" s="205"/>
      <c r="K751" s="205"/>
      <c r="L751" s="205"/>
      <c r="M751" s="205"/>
      <c r="N751" s="205"/>
      <c r="O751" s="205"/>
      <c r="P751" s="205"/>
      <c r="Q751" s="205"/>
      <c r="R751" s="205"/>
      <c r="S751" s="205"/>
      <c r="T751" s="205"/>
      <c r="U751" s="205"/>
    </row>
    <row r="752" spans="1:21" ht="12.75" customHeight="1">
      <c r="A752" s="142"/>
      <c r="B752" s="205"/>
      <c r="C752" s="205"/>
      <c r="D752" s="205"/>
      <c r="E752" s="205"/>
      <c r="F752" s="205"/>
      <c r="G752" s="205"/>
      <c r="H752" s="205"/>
      <c r="I752" s="205"/>
      <c r="J752" s="205"/>
      <c r="K752" s="205"/>
      <c r="L752" s="205"/>
      <c r="M752" s="205"/>
      <c r="N752" s="205"/>
      <c r="O752" s="205"/>
      <c r="P752" s="205"/>
      <c r="Q752" s="205"/>
      <c r="R752" s="205"/>
      <c r="S752" s="205"/>
      <c r="T752" s="205"/>
      <c r="U752" s="205"/>
    </row>
    <row r="753" spans="1:21" ht="12.75" customHeight="1">
      <c r="A753" s="142"/>
      <c r="B753" s="205"/>
      <c r="C753" s="205"/>
      <c r="D753" s="205"/>
      <c r="E753" s="205"/>
      <c r="F753" s="205"/>
      <c r="G753" s="205"/>
      <c r="H753" s="205"/>
      <c r="I753" s="205"/>
      <c r="J753" s="205"/>
      <c r="K753" s="205"/>
      <c r="L753" s="205"/>
      <c r="M753" s="205"/>
      <c r="N753" s="205"/>
      <c r="O753" s="205"/>
      <c r="P753" s="205"/>
      <c r="Q753" s="205"/>
      <c r="R753" s="205"/>
      <c r="S753" s="205"/>
      <c r="T753" s="205"/>
      <c r="U753" s="205"/>
    </row>
    <row r="754" spans="1:21" ht="12.75" customHeight="1">
      <c r="A754" s="142"/>
      <c r="B754" s="205"/>
      <c r="C754" s="205"/>
      <c r="D754" s="205"/>
      <c r="E754" s="205"/>
      <c r="F754" s="205"/>
      <c r="G754" s="205"/>
      <c r="H754" s="205"/>
      <c r="I754" s="205"/>
      <c r="J754" s="205"/>
      <c r="K754" s="205"/>
      <c r="L754" s="205"/>
      <c r="M754" s="205"/>
      <c r="N754" s="205"/>
      <c r="O754" s="205"/>
      <c r="P754" s="205"/>
      <c r="Q754" s="205"/>
      <c r="R754" s="205"/>
      <c r="S754" s="205"/>
      <c r="T754" s="205"/>
      <c r="U754" s="205"/>
    </row>
    <row r="755" spans="1:21" ht="12.75" customHeight="1">
      <c r="A755" s="142"/>
      <c r="B755" s="205"/>
      <c r="C755" s="205"/>
      <c r="D755" s="205"/>
      <c r="E755" s="205"/>
      <c r="F755" s="205"/>
      <c r="G755" s="205"/>
      <c r="H755" s="205"/>
      <c r="I755" s="205"/>
      <c r="J755" s="205"/>
      <c r="K755" s="205"/>
      <c r="L755" s="205"/>
      <c r="M755" s="205"/>
      <c r="N755" s="205"/>
      <c r="O755" s="205"/>
      <c r="P755" s="205"/>
      <c r="Q755" s="205"/>
      <c r="R755" s="205"/>
      <c r="S755" s="205"/>
      <c r="T755" s="205"/>
      <c r="U755" s="205"/>
    </row>
    <row r="756" spans="1:21" ht="12.75" customHeight="1">
      <c r="A756" s="142"/>
      <c r="B756" s="205"/>
      <c r="C756" s="205"/>
      <c r="D756" s="205"/>
      <c r="E756" s="205"/>
      <c r="F756" s="205"/>
      <c r="G756" s="205"/>
      <c r="H756" s="205"/>
      <c r="I756" s="205"/>
      <c r="J756" s="205"/>
      <c r="K756" s="205"/>
      <c r="L756" s="205"/>
      <c r="M756" s="205"/>
      <c r="N756" s="205"/>
      <c r="O756" s="205"/>
      <c r="P756" s="205"/>
      <c r="Q756" s="205"/>
      <c r="R756" s="205"/>
      <c r="S756" s="205"/>
      <c r="T756" s="205"/>
      <c r="U756" s="205"/>
    </row>
    <row r="757" spans="1:21" ht="12.75" customHeight="1">
      <c r="A757" s="142"/>
      <c r="B757" s="205"/>
      <c r="C757" s="205"/>
      <c r="D757" s="205"/>
      <c r="E757" s="205"/>
      <c r="F757" s="205"/>
      <c r="G757" s="205"/>
      <c r="H757" s="205"/>
      <c r="I757" s="205"/>
      <c r="J757" s="205"/>
      <c r="K757" s="205"/>
      <c r="L757" s="205"/>
      <c r="M757" s="205"/>
      <c r="N757" s="205"/>
      <c r="O757" s="205"/>
      <c r="P757" s="205"/>
      <c r="Q757" s="205"/>
      <c r="R757" s="205"/>
      <c r="S757" s="205"/>
      <c r="T757" s="205"/>
      <c r="U757" s="205"/>
    </row>
    <row r="758" spans="1:21" ht="12.75" customHeight="1">
      <c r="A758" s="142"/>
      <c r="B758" s="205"/>
      <c r="C758" s="205"/>
      <c r="D758" s="205"/>
      <c r="E758" s="205"/>
      <c r="F758" s="205"/>
      <c r="G758" s="205"/>
      <c r="H758" s="205"/>
      <c r="I758" s="205"/>
      <c r="J758" s="205"/>
      <c r="K758" s="205"/>
      <c r="L758" s="205"/>
      <c r="M758" s="205"/>
      <c r="N758" s="205"/>
      <c r="O758" s="205"/>
      <c r="P758" s="205"/>
      <c r="Q758" s="205"/>
      <c r="R758" s="205"/>
      <c r="S758" s="205"/>
      <c r="T758" s="205"/>
      <c r="U758" s="205"/>
    </row>
    <row r="759" spans="1:21" ht="12.75" customHeight="1">
      <c r="A759" s="142"/>
      <c r="B759" s="205"/>
      <c r="C759" s="205"/>
      <c r="D759" s="205"/>
      <c r="E759" s="205"/>
      <c r="F759" s="205"/>
      <c r="G759" s="205"/>
      <c r="H759" s="205"/>
      <c r="I759" s="205"/>
      <c r="J759" s="205"/>
      <c r="K759" s="205"/>
      <c r="L759" s="205"/>
      <c r="M759" s="205"/>
      <c r="N759" s="205"/>
      <c r="O759" s="205"/>
      <c r="P759" s="205"/>
      <c r="Q759" s="205"/>
      <c r="R759" s="205"/>
      <c r="S759" s="205"/>
      <c r="T759" s="205"/>
      <c r="U759" s="205"/>
    </row>
    <row r="760" spans="1:21" ht="12.75" customHeight="1">
      <c r="A760" s="142"/>
      <c r="B760" s="205"/>
      <c r="C760" s="205"/>
      <c r="D760" s="205"/>
      <c r="E760" s="205"/>
      <c r="F760" s="205"/>
      <c r="G760" s="205"/>
      <c r="H760" s="205"/>
      <c r="I760" s="205"/>
      <c r="J760" s="205"/>
      <c r="K760" s="205"/>
      <c r="L760" s="205"/>
      <c r="M760" s="205"/>
      <c r="N760" s="205"/>
      <c r="O760" s="205"/>
      <c r="P760" s="205"/>
      <c r="Q760" s="205"/>
      <c r="R760" s="205"/>
      <c r="S760" s="205"/>
      <c r="T760" s="205"/>
      <c r="U760" s="205"/>
    </row>
    <row r="761" spans="1:21" ht="12.75" customHeight="1">
      <c r="A761" s="142"/>
      <c r="B761" s="205"/>
      <c r="C761" s="205"/>
      <c r="D761" s="205"/>
      <c r="E761" s="205"/>
      <c r="F761" s="205"/>
      <c r="G761" s="205"/>
      <c r="H761" s="205"/>
      <c r="I761" s="205"/>
      <c r="J761" s="205"/>
      <c r="K761" s="205"/>
      <c r="L761" s="205"/>
      <c r="M761" s="205"/>
      <c r="N761" s="205"/>
      <c r="O761" s="205"/>
      <c r="P761" s="205"/>
      <c r="Q761" s="205"/>
      <c r="R761" s="205"/>
      <c r="S761" s="205"/>
      <c r="T761" s="205"/>
      <c r="U761" s="205"/>
    </row>
    <row r="762" spans="1:21" ht="12.75" customHeight="1">
      <c r="A762" s="142"/>
      <c r="B762" s="205"/>
      <c r="C762" s="205"/>
      <c r="D762" s="205"/>
      <c r="E762" s="205"/>
      <c r="F762" s="205"/>
      <c r="G762" s="205"/>
      <c r="H762" s="205"/>
      <c r="I762" s="205"/>
      <c r="J762" s="205"/>
      <c r="K762" s="205"/>
      <c r="L762" s="205"/>
      <c r="M762" s="205"/>
      <c r="N762" s="205"/>
      <c r="O762" s="205"/>
      <c r="P762" s="205"/>
      <c r="Q762" s="205"/>
      <c r="R762" s="205"/>
      <c r="S762" s="205"/>
      <c r="T762" s="205"/>
      <c r="U762" s="205"/>
    </row>
    <row r="763" spans="1:21" ht="12.75" customHeight="1">
      <c r="A763" s="142"/>
      <c r="B763" s="205"/>
      <c r="C763" s="205"/>
      <c r="D763" s="205"/>
      <c r="E763" s="205"/>
      <c r="F763" s="205"/>
      <c r="G763" s="205"/>
      <c r="H763" s="205"/>
      <c r="I763" s="205"/>
      <c r="J763" s="205"/>
      <c r="K763" s="205"/>
      <c r="L763" s="205"/>
      <c r="M763" s="205"/>
      <c r="N763" s="205"/>
      <c r="O763" s="205"/>
      <c r="P763" s="205"/>
      <c r="Q763" s="205"/>
      <c r="R763" s="205"/>
      <c r="S763" s="205"/>
      <c r="T763" s="205"/>
      <c r="U763" s="205"/>
    </row>
    <row r="764" spans="1:21" ht="12.75" customHeight="1">
      <c r="A764" s="142"/>
      <c r="B764" s="205"/>
      <c r="C764" s="205"/>
      <c r="D764" s="205"/>
      <c r="E764" s="205"/>
      <c r="F764" s="205"/>
      <c r="G764" s="205"/>
      <c r="H764" s="205"/>
      <c r="I764" s="205"/>
      <c r="J764" s="205"/>
      <c r="K764" s="205"/>
      <c r="L764" s="205"/>
      <c r="M764" s="205"/>
      <c r="N764" s="205"/>
      <c r="O764" s="205"/>
      <c r="P764" s="205"/>
      <c r="Q764" s="205"/>
      <c r="R764" s="205"/>
      <c r="S764" s="205"/>
      <c r="T764" s="205"/>
      <c r="U764" s="205"/>
    </row>
    <row r="765" spans="1:21" ht="12.75" customHeight="1">
      <c r="A765" s="142"/>
      <c r="B765" s="205"/>
      <c r="C765" s="205"/>
      <c r="D765" s="205"/>
      <c r="E765" s="205"/>
      <c r="F765" s="205"/>
      <c r="G765" s="205"/>
      <c r="H765" s="205"/>
      <c r="I765" s="205"/>
      <c r="J765" s="205"/>
      <c r="K765" s="205"/>
      <c r="L765" s="205"/>
      <c r="M765" s="205"/>
      <c r="N765" s="205"/>
      <c r="O765" s="205"/>
      <c r="P765" s="205"/>
      <c r="Q765" s="205"/>
      <c r="R765" s="205"/>
      <c r="S765" s="205"/>
      <c r="T765" s="205"/>
      <c r="U765" s="205"/>
    </row>
    <row r="766" spans="1:21" ht="12.75" customHeight="1">
      <c r="A766" s="142"/>
      <c r="B766" s="205"/>
      <c r="C766" s="205"/>
      <c r="D766" s="205"/>
      <c r="E766" s="205"/>
      <c r="F766" s="205"/>
      <c r="G766" s="205"/>
      <c r="H766" s="205"/>
      <c r="I766" s="205"/>
      <c r="J766" s="205"/>
      <c r="K766" s="205"/>
      <c r="L766" s="205"/>
      <c r="M766" s="205"/>
      <c r="N766" s="205"/>
      <c r="O766" s="205"/>
      <c r="P766" s="205"/>
      <c r="Q766" s="205"/>
      <c r="R766" s="205"/>
      <c r="S766" s="205"/>
      <c r="T766" s="205"/>
      <c r="U766" s="205"/>
    </row>
    <row r="767" spans="1:21" ht="12.75" customHeight="1">
      <c r="A767" s="142"/>
      <c r="B767" s="205"/>
      <c r="C767" s="205"/>
      <c r="D767" s="205"/>
      <c r="E767" s="205"/>
      <c r="F767" s="205"/>
      <c r="G767" s="205"/>
      <c r="H767" s="205"/>
      <c r="I767" s="205"/>
      <c r="J767" s="205"/>
      <c r="K767" s="205"/>
      <c r="L767" s="205"/>
      <c r="M767" s="205"/>
      <c r="N767" s="205"/>
      <c r="O767" s="205"/>
      <c r="P767" s="205"/>
      <c r="Q767" s="205"/>
      <c r="R767" s="205"/>
      <c r="S767" s="205"/>
      <c r="T767" s="205"/>
      <c r="U767" s="205"/>
    </row>
    <row r="768" spans="1:21" ht="12.75" customHeight="1">
      <c r="A768" s="142"/>
      <c r="B768" s="205"/>
      <c r="C768" s="205"/>
      <c r="D768" s="205"/>
      <c r="E768" s="205"/>
      <c r="F768" s="205"/>
      <c r="G768" s="205"/>
      <c r="H768" s="205"/>
      <c r="I768" s="205"/>
      <c r="J768" s="205"/>
      <c r="K768" s="205"/>
      <c r="L768" s="205"/>
      <c r="M768" s="205"/>
      <c r="N768" s="205"/>
      <c r="O768" s="205"/>
      <c r="P768" s="205"/>
      <c r="Q768" s="205"/>
      <c r="R768" s="205"/>
      <c r="S768" s="205"/>
      <c r="T768" s="205"/>
      <c r="U768" s="205"/>
    </row>
    <row r="769" spans="1:21" ht="12.75" customHeight="1">
      <c r="A769" s="142"/>
      <c r="B769" s="205"/>
      <c r="C769" s="205"/>
      <c r="D769" s="205"/>
      <c r="E769" s="205"/>
      <c r="F769" s="205"/>
      <c r="G769" s="205"/>
      <c r="H769" s="205"/>
      <c r="I769" s="205"/>
      <c r="J769" s="205"/>
      <c r="K769" s="205"/>
      <c r="L769" s="205"/>
      <c r="M769" s="205"/>
      <c r="N769" s="205"/>
      <c r="O769" s="205"/>
      <c r="P769" s="205"/>
      <c r="Q769" s="205"/>
      <c r="R769" s="205"/>
      <c r="S769" s="205"/>
      <c r="T769" s="205"/>
      <c r="U769" s="205"/>
    </row>
    <row r="770" spans="1:21" ht="12.75" customHeight="1">
      <c r="A770" s="142"/>
      <c r="B770" s="205"/>
      <c r="C770" s="205"/>
      <c r="D770" s="205"/>
      <c r="E770" s="205"/>
      <c r="F770" s="205"/>
      <c r="G770" s="205"/>
      <c r="H770" s="205"/>
      <c r="I770" s="205"/>
      <c r="J770" s="205"/>
      <c r="K770" s="205"/>
      <c r="L770" s="205"/>
      <c r="M770" s="205"/>
      <c r="N770" s="205"/>
      <c r="O770" s="205"/>
      <c r="P770" s="205"/>
      <c r="Q770" s="205"/>
      <c r="R770" s="205"/>
      <c r="S770" s="205"/>
      <c r="T770" s="205"/>
      <c r="U770" s="205"/>
    </row>
    <row r="771" spans="1:21" ht="12.75" customHeight="1">
      <c r="A771" s="142"/>
      <c r="B771" s="205"/>
      <c r="C771" s="205"/>
      <c r="D771" s="205"/>
      <c r="E771" s="205"/>
      <c r="F771" s="205"/>
      <c r="G771" s="205"/>
      <c r="H771" s="205"/>
      <c r="I771" s="205"/>
      <c r="J771" s="205"/>
      <c r="K771" s="205"/>
      <c r="L771" s="205"/>
      <c r="M771" s="205"/>
      <c r="N771" s="205"/>
      <c r="O771" s="205"/>
      <c r="P771" s="205"/>
      <c r="Q771" s="205"/>
      <c r="R771" s="205"/>
      <c r="S771" s="205"/>
      <c r="T771" s="205"/>
      <c r="U771" s="205"/>
    </row>
    <row r="772" spans="1:21" ht="12.75" customHeight="1">
      <c r="A772" s="142"/>
      <c r="B772" s="205"/>
      <c r="C772" s="205"/>
      <c r="D772" s="205"/>
      <c r="E772" s="205"/>
      <c r="F772" s="205"/>
      <c r="G772" s="205"/>
      <c r="H772" s="205"/>
      <c r="I772" s="205"/>
      <c r="J772" s="205"/>
      <c r="K772" s="205"/>
      <c r="L772" s="205"/>
      <c r="M772" s="205"/>
      <c r="N772" s="205"/>
      <c r="O772" s="205"/>
      <c r="P772" s="205"/>
      <c r="Q772" s="205"/>
      <c r="R772" s="205"/>
      <c r="S772" s="205"/>
      <c r="T772" s="205"/>
      <c r="U772" s="205"/>
    </row>
    <row r="773" spans="1:21" ht="12.75" customHeight="1">
      <c r="A773" s="142"/>
      <c r="B773" s="205"/>
      <c r="C773" s="205"/>
      <c r="D773" s="205"/>
      <c r="E773" s="205"/>
      <c r="F773" s="205"/>
      <c r="G773" s="205"/>
      <c r="H773" s="205"/>
      <c r="I773" s="205"/>
      <c r="J773" s="205"/>
      <c r="K773" s="205"/>
      <c r="L773" s="205"/>
      <c r="M773" s="205"/>
      <c r="N773" s="205"/>
      <c r="O773" s="205"/>
      <c r="P773" s="205"/>
      <c r="Q773" s="205"/>
      <c r="R773" s="205"/>
      <c r="S773" s="205"/>
      <c r="T773" s="205"/>
      <c r="U773" s="205"/>
    </row>
    <row r="774" spans="1:21" ht="12.75" customHeight="1">
      <c r="A774" s="142"/>
      <c r="B774" s="205"/>
      <c r="C774" s="205"/>
      <c r="D774" s="205"/>
      <c r="E774" s="205"/>
      <c r="F774" s="205"/>
      <c r="G774" s="205"/>
      <c r="H774" s="205"/>
      <c r="I774" s="205"/>
      <c r="J774" s="205"/>
      <c r="K774" s="205"/>
      <c r="L774" s="205"/>
      <c r="M774" s="205"/>
      <c r="N774" s="205"/>
      <c r="O774" s="205"/>
      <c r="P774" s="205"/>
      <c r="Q774" s="205"/>
      <c r="R774" s="205"/>
      <c r="S774" s="205"/>
      <c r="T774" s="205"/>
      <c r="U774" s="205"/>
    </row>
    <row r="775" spans="1:21" ht="12.75" customHeight="1">
      <c r="A775" s="142"/>
      <c r="B775" s="205"/>
      <c r="C775" s="205"/>
      <c r="D775" s="205"/>
      <c r="E775" s="205"/>
      <c r="F775" s="205"/>
      <c r="G775" s="205"/>
      <c r="H775" s="205"/>
      <c r="I775" s="205"/>
      <c r="J775" s="205"/>
      <c r="K775" s="205"/>
      <c r="L775" s="205"/>
      <c r="M775" s="205"/>
      <c r="N775" s="205"/>
      <c r="O775" s="205"/>
      <c r="P775" s="205"/>
      <c r="Q775" s="205"/>
      <c r="R775" s="205"/>
      <c r="S775" s="205"/>
      <c r="T775" s="205"/>
      <c r="U775" s="205"/>
    </row>
    <row r="776" spans="1:21" ht="12.75" customHeight="1">
      <c r="A776" s="142"/>
      <c r="B776" s="205"/>
      <c r="C776" s="205"/>
      <c r="D776" s="205"/>
      <c r="E776" s="205"/>
      <c r="F776" s="205"/>
      <c r="G776" s="205"/>
      <c r="H776" s="205"/>
      <c r="I776" s="205"/>
      <c r="J776" s="205"/>
      <c r="K776" s="205"/>
      <c r="L776" s="205"/>
      <c r="M776" s="205"/>
      <c r="N776" s="205"/>
      <c r="O776" s="205"/>
      <c r="P776" s="205"/>
      <c r="Q776" s="205"/>
      <c r="R776" s="205"/>
      <c r="S776" s="205"/>
      <c r="T776" s="205"/>
      <c r="U776" s="205"/>
    </row>
    <row r="777" spans="1:21" ht="12.75" customHeight="1">
      <c r="A777" s="142"/>
      <c r="B777" s="205"/>
      <c r="C777" s="205"/>
      <c r="D777" s="205"/>
      <c r="E777" s="205"/>
      <c r="F777" s="205"/>
      <c r="G777" s="205"/>
      <c r="H777" s="205"/>
      <c r="I777" s="205"/>
      <c r="J777" s="205"/>
      <c r="K777" s="205"/>
      <c r="L777" s="205"/>
      <c r="M777" s="205"/>
      <c r="N777" s="205"/>
      <c r="O777" s="205"/>
      <c r="P777" s="205"/>
      <c r="Q777" s="205"/>
      <c r="R777" s="205"/>
      <c r="S777" s="205"/>
      <c r="T777" s="205"/>
      <c r="U777" s="205"/>
    </row>
    <row r="778" spans="1:21" ht="12.75" customHeight="1">
      <c r="A778" s="142"/>
      <c r="B778" s="205"/>
      <c r="C778" s="205"/>
      <c r="D778" s="205"/>
      <c r="E778" s="205"/>
      <c r="F778" s="205"/>
      <c r="G778" s="205"/>
      <c r="H778" s="205"/>
      <c r="I778" s="205"/>
      <c r="J778" s="205"/>
      <c r="K778" s="205"/>
      <c r="L778" s="205"/>
      <c r="M778" s="205"/>
      <c r="N778" s="205"/>
      <c r="O778" s="205"/>
      <c r="P778" s="205"/>
      <c r="Q778" s="205"/>
      <c r="R778" s="205"/>
      <c r="S778" s="205"/>
      <c r="T778" s="205"/>
      <c r="U778" s="205"/>
    </row>
    <row r="779" spans="1:21" ht="12.75" customHeight="1">
      <c r="A779" s="142"/>
      <c r="B779" s="205"/>
      <c r="C779" s="205"/>
      <c r="D779" s="205"/>
      <c r="E779" s="205"/>
      <c r="F779" s="205"/>
      <c r="G779" s="205"/>
      <c r="H779" s="205"/>
      <c r="I779" s="205"/>
      <c r="J779" s="205"/>
      <c r="K779" s="205"/>
      <c r="L779" s="205"/>
      <c r="M779" s="205"/>
      <c r="N779" s="205"/>
      <c r="O779" s="205"/>
      <c r="P779" s="205"/>
      <c r="Q779" s="205"/>
      <c r="R779" s="205"/>
      <c r="S779" s="205"/>
      <c r="T779" s="205"/>
      <c r="U779" s="205"/>
    </row>
    <row r="780" spans="1:21" ht="12.75" customHeight="1">
      <c r="A780" s="142"/>
      <c r="B780" s="205"/>
      <c r="C780" s="205"/>
      <c r="D780" s="205"/>
      <c r="E780" s="205"/>
      <c r="F780" s="205"/>
      <c r="G780" s="205"/>
      <c r="H780" s="205"/>
      <c r="I780" s="205"/>
      <c r="J780" s="205"/>
      <c r="K780" s="205"/>
      <c r="L780" s="205"/>
      <c r="M780" s="205"/>
      <c r="N780" s="205"/>
      <c r="O780" s="205"/>
      <c r="P780" s="205"/>
      <c r="Q780" s="205"/>
      <c r="R780" s="205"/>
      <c r="S780" s="205"/>
      <c r="T780" s="205"/>
      <c r="U780" s="205"/>
    </row>
    <row r="781" spans="1:21" ht="12.75" customHeight="1">
      <c r="A781" s="142"/>
      <c r="B781" s="205"/>
      <c r="C781" s="205"/>
      <c r="D781" s="205"/>
      <c r="E781" s="205"/>
      <c r="F781" s="205"/>
      <c r="G781" s="205"/>
      <c r="H781" s="205"/>
      <c r="I781" s="205"/>
      <c r="J781" s="205"/>
      <c r="K781" s="205"/>
      <c r="L781" s="205"/>
      <c r="M781" s="205"/>
      <c r="N781" s="205"/>
      <c r="O781" s="205"/>
      <c r="P781" s="205"/>
      <c r="Q781" s="205"/>
      <c r="R781" s="205"/>
      <c r="S781" s="205"/>
      <c r="T781" s="205"/>
      <c r="U781" s="205"/>
    </row>
    <row r="782" spans="1:21" ht="12.75" customHeight="1">
      <c r="A782" s="142"/>
      <c r="B782" s="205"/>
      <c r="C782" s="205"/>
      <c r="D782" s="205"/>
      <c r="E782" s="205"/>
      <c r="F782" s="205"/>
      <c r="G782" s="205"/>
      <c r="H782" s="205"/>
      <c r="I782" s="205"/>
      <c r="J782" s="205"/>
      <c r="K782" s="205"/>
      <c r="L782" s="205"/>
      <c r="M782" s="205"/>
      <c r="N782" s="205"/>
      <c r="O782" s="205"/>
      <c r="P782" s="205"/>
      <c r="Q782" s="205"/>
      <c r="R782" s="205"/>
      <c r="S782" s="205"/>
      <c r="T782" s="205"/>
      <c r="U782" s="205"/>
    </row>
    <row r="783" spans="1:21" ht="12.75" customHeight="1">
      <c r="A783" s="142"/>
      <c r="B783" s="205"/>
      <c r="C783" s="205"/>
      <c r="D783" s="205"/>
      <c r="E783" s="205"/>
      <c r="F783" s="205"/>
      <c r="G783" s="205"/>
      <c r="H783" s="205"/>
      <c r="I783" s="205"/>
      <c r="J783" s="205"/>
      <c r="K783" s="205"/>
      <c r="L783" s="205"/>
      <c r="M783" s="205"/>
      <c r="N783" s="205"/>
      <c r="O783" s="205"/>
      <c r="P783" s="205"/>
      <c r="Q783" s="205"/>
      <c r="R783" s="205"/>
      <c r="S783" s="205"/>
      <c r="T783" s="205"/>
      <c r="U783" s="205"/>
    </row>
    <row r="784" spans="1:21" ht="12.75" customHeight="1">
      <c r="A784" s="142"/>
      <c r="B784" s="205"/>
      <c r="C784" s="205"/>
      <c r="D784" s="205"/>
      <c r="E784" s="205"/>
      <c r="F784" s="205"/>
      <c r="G784" s="205"/>
      <c r="H784" s="205"/>
      <c r="I784" s="205"/>
      <c r="J784" s="205"/>
      <c r="K784" s="205"/>
      <c r="L784" s="205"/>
      <c r="M784" s="205"/>
      <c r="N784" s="205"/>
      <c r="O784" s="205"/>
      <c r="P784" s="205"/>
      <c r="Q784" s="205"/>
      <c r="R784" s="205"/>
      <c r="S784" s="205"/>
      <c r="T784" s="205"/>
      <c r="U784" s="205"/>
    </row>
    <row r="785" spans="1:21" ht="12.75" customHeight="1">
      <c r="A785" s="142"/>
      <c r="B785" s="205"/>
      <c r="C785" s="205"/>
      <c r="D785" s="205"/>
      <c r="E785" s="205"/>
      <c r="F785" s="205"/>
      <c r="G785" s="205"/>
      <c r="H785" s="205"/>
      <c r="I785" s="205"/>
      <c r="J785" s="205"/>
      <c r="K785" s="205"/>
      <c r="L785" s="205"/>
      <c r="M785" s="205"/>
      <c r="N785" s="205"/>
      <c r="O785" s="205"/>
      <c r="P785" s="205"/>
      <c r="Q785" s="205"/>
      <c r="R785" s="205"/>
      <c r="S785" s="205"/>
      <c r="T785" s="205"/>
      <c r="U785" s="205"/>
    </row>
    <row r="786" spans="1:21" ht="12.75" customHeight="1">
      <c r="A786" s="142"/>
      <c r="B786" s="205"/>
      <c r="C786" s="205"/>
      <c r="D786" s="205"/>
      <c r="E786" s="205"/>
      <c r="F786" s="205"/>
      <c r="G786" s="205"/>
      <c r="H786" s="205"/>
      <c r="I786" s="205"/>
      <c r="J786" s="205"/>
      <c r="K786" s="205"/>
      <c r="L786" s="205"/>
      <c r="M786" s="205"/>
      <c r="N786" s="205"/>
      <c r="O786" s="205"/>
      <c r="P786" s="205"/>
      <c r="Q786" s="205"/>
      <c r="R786" s="205"/>
      <c r="S786" s="205"/>
      <c r="T786" s="205"/>
      <c r="U786" s="205"/>
    </row>
    <row r="787" spans="1:21" ht="12.75" customHeight="1">
      <c r="A787" s="142"/>
      <c r="B787" s="205"/>
      <c r="C787" s="205"/>
      <c r="D787" s="205"/>
      <c r="E787" s="205"/>
      <c r="F787" s="205"/>
      <c r="G787" s="205"/>
      <c r="H787" s="205"/>
      <c r="I787" s="205"/>
      <c r="J787" s="205"/>
      <c r="K787" s="205"/>
      <c r="L787" s="205"/>
      <c r="M787" s="205"/>
      <c r="N787" s="205"/>
      <c r="O787" s="205"/>
      <c r="P787" s="205"/>
      <c r="Q787" s="205"/>
      <c r="R787" s="205"/>
      <c r="S787" s="205"/>
      <c r="T787" s="205"/>
      <c r="U787" s="205"/>
    </row>
    <row r="788" spans="1:21" ht="12.75" customHeight="1">
      <c r="A788" s="142"/>
      <c r="B788" s="205"/>
      <c r="C788" s="205"/>
      <c r="D788" s="205"/>
      <c r="E788" s="205"/>
      <c r="F788" s="205"/>
      <c r="G788" s="205"/>
      <c r="H788" s="205"/>
      <c r="I788" s="205"/>
      <c r="J788" s="205"/>
      <c r="K788" s="205"/>
      <c r="L788" s="205"/>
      <c r="M788" s="205"/>
      <c r="N788" s="205"/>
      <c r="O788" s="205"/>
      <c r="P788" s="205"/>
      <c r="Q788" s="205"/>
      <c r="R788" s="205"/>
      <c r="S788" s="205"/>
      <c r="T788" s="205"/>
      <c r="U788" s="205"/>
    </row>
    <row r="789" spans="1:21" ht="12.75" customHeight="1">
      <c r="A789" s="142"/>
      <c r="B789" s="205"/>
      <c r="C789" s="205"/>
      <c r="D789" s="205"/>
      <c r="E789" s="205"/>
      <c r="F789" s="205"/>
      <c r="G789" s="205"/>
      <c r="H789" s="205"/>
      <c r="I789" s="205"/>
      <c r="J789" s="205"/>
      <c r="K789" s="205"/>
      <c r="L789" s="205"/>
      <c r="M789" s="205"/>
      <c r="N789" s="205"/>
      <c r="O789" s="205"/>
      <c r="P789" s="205"/>
      <c r="Q789" s="205"/>
      <c r="R789" s="205"/>
      <c r="S789" s="205"/>
      <c r="T789" s="205"/>
      <c r="U789" s="205"/>
    </row>
    <row r="790" spans="1:21" ht="12.75" customHeight="1">
      <c r="A790" s="142"/>
      <c r="B790" s="205"/>
      <c r="C790" s="205"/>
      <c r="D790" s="205"/>
      <c r="E790" s="205"/>
      <c r="F790" s="205"/>
      <c r="G790" s="205"/>
      <c r="H790" s="205"/>
      <c r="I790" s="205"/>
      <c r="J790" s="205"/>
      <c r="K790" s="205"/>
      <c r="L790" s="205"/>
      <c r="M790" s="205"/>
      <c r="N790" s="205"/>
      <c r="O790" s="205"/>
      <c r="P790" s="205"/>
      <c r="Q790" s="205"/>
      <c r="R790" s="205"/>
      <c r="S790" s="205"/>
      <c r="T790" s="205"/>
      <c r="U790" s="205"/>
    </row>
    <row r="791" spans="1:21" ht="12.75" customHeight="1">
      <c r="A791" s="142"/>
      <c r="B791" s="205"/>
      <c r="C791" s="205"/>
      <c r="D791" s="205"/>
      <c r="E791" s="205"/>
      <c r="F791" s="205"/>
      <c r="G791" s="205"/>
      <c r="H791" s="205"/>
      <c r="I791" s="205"/>
      <c r="J791" s="205"/>
      <c r="K791" s="205"/>
      <c r="L791" s="205"/>
      <c r="M791" s="205"/>
      <c r="N791" s="205"/>
      <c r="O791" s="205"/>
      <c r="P791" s="205"/>
      <c r="Q791" s="205"/>
      <c r="R791" s="205"/>
      <c r="S791" s="205"/>
      <c r="T791" s="205"/>
      <c r="U791" s="205"/>
    </row>
    <row r="792" spans="1:21" ht="12.75" customHeight="1">
      <c r="A792" s="142"/>
      <c r="B792" s="205"/>
      <c r="C792" s="205"/>
      <c r="D792" s="205"/>
      <c r="E792" s="205"/>
      <c r="F792" s="205"/>
      <c r="G792" s="205"/>
      <c r="H792" s="205"/>
      <c r="I792" s="205"/>
      <c r="J792" s="205"/>
      <c r="K792" s="205"/>
      <c r="L792" s="205"/>
      <c r="M792" s="205"/>
      <c r="N792" s="205"/>
      <c r="O792" s="205"/>
      <c r="P792" s="205"/>
      <c r="Q792" s="205"/>
      <c r="R792" s="205"/>
      <c r="S792" s="205"/>
      <c r="T792" s="205"/>
      <c r="U792" s="205"/>
    </row>
    <row r="793" spans="1:21" ht="12.75" customHeight="1">
      <c r="A793" s="142"/>
      <c r="B793" s="205"/>
      <c r="C793" s="205"/>
      <c r="D793" s="205"/>
      <c r="E793" s="205"/>
      <c r="F793" s="205"/>
      <c r="G793" s="205"/>
      <c r="H793" s="205"/>
      <c r="I793" s="205"/>
      <c r="J793" s="205"/>
      <c r="K793" s="205"/>
      <c r="L793" s="205"/>
      <c r="M793" s="205"/>
      <c r="N793" s="205"/>
      <c r="O793" s="205"/>
      <c r="P793" s="205"/>
      <c r="Q793" s="205"/>
      <c r="R793" s="205"/>
      <c r="S793" s="205"/>
      <c r="T793" s="205"/>
      <c r="U793" s="205"/>
    </row>
    <row r="794" spans="1:21" ht="12.75" customHeight="1">
      <c r="A794" s="142"/>
      <c r="B794" s="205"/>
      <c r="C794" s="205"/>
      <c r="D794" s="205"/>
      <c r="E794" s="205"/>
      <c r="F794" s="205"/>
      <c r="G794" s="205"/>
      <c r="H794" s="205"/>
      <c r="I794" s="205"/>
      <c r="J794" s="205"/>
      <c r="K794" s="205"/>
      <c r="L794" s="205"/>
      <c r="M794" s="205"/>
      <c r="N794" s="205"/>
      <c r="O794" s="205"/>
      <c r="P794" s="205"/>
      <c r="Q794" s="205"/>
      <c r="R794" s="205"/>
      <c r="S794" s="205"/>
      <c r="T794" s="205"/>
      <c r="U794" s="205"/>
    </row>
    <row r="795" spans="1:21" ht="12.75" customHeight="1">
      <c r="A795" s="142"/>
      <c r="B795" s="205"/>
      <c r="C795" s="205"/>
      <c r="D795" s="205"/>
      <c r="E795" s="205"/>
      <c r="F795" s="205"/>
      <c r="G795" s="205"/>
      <c r="H795" s="205"/>
      <c r="I795" s="205"/>
      <c r="J795" s="205"/>
      <c r="K795" s="205"/>
      <c r="L795" s="205"/>
      <c r="M795" s="205"/>
      <c r="N795" s="205"/>
      <c r="O795" s="205"/>
      <c r="P795" s="205"/>
      <c r="Q795" s="205"/>
      <c r="R795" s="205"/>
      <c r="S795" s="205"/>
      <c r="T795" s="205"/>
      <c r="U795" s="205"/>
    </row>
    <row r="796" spans="1:21" ht="12.75" customHeight="1">
      <c r="A796" s="142"/>
      <c r="B796" s="205"/>
      <c r="C796" s="205"/>
      <c r="D796" s="205"/>
      <c r="E796" s="205"/>
      <c r="F796" s="205"/>
      <c r="G796" s="205"/>
      <c r="H796" s="205"/>
      <c r="I796" s="205"/>
      <c r="J796" s="205"/>
      <c r="K796" s="205"/>
      <c r="L796" s="205"/>
      <c r="M796" s="205"/>
      <c r="N796" s="205"/>
      <c r="O796" s="205"/>
      <c r="P796" s="205"/>
      <c r="Q796" s="205"/>
      <c r="R796" s="205"/>
      <c r="S796" s="205"/>
      <c r="T796" s="205"/>
      <c r="U796" s="205"/>
    </row>
    <row r="797" spans="1:21" ht="12.75" customHeight="1">
      <c r="A797" s="142"/>
      <c r="B797" s="205"/>
      <c r="C797" s="205"/>
      <c r="D797" s="205"/>
      <c r="E797" s="205"/>
      <c r="F797" s="205"/>
      <c r="G797" s="205"/>
      <c r="H797" s="205"/>
      <c r="I797" s="205"/>
      <c r="J797" s="205"/>
      <c r="K797" s="205"/>
      <c r="L797" s="205"/>
      <c r="M797" s="205"/>
      <c r="N797" s="205"/>
      <c r="O797" s="205"/>
      <c r="P797" s="205"/>
      <c r="Q797" s="205"/>
      <c r="R797" s="205"/>
      <c r="S797" s="205"/>
      <c r="T797" s="205"/>
      <c r="U797" s="205"/>
    </row>
    <row r="798" spans="1:21" ht="12.75" customHeight="1">
      <c r="A798" s="142"/>
      <c r="B798" s="205"/>
      <c r="C798" s="205"/>
      <c r="D798" s="205"/>
      <c r="E798" s="205"/>
      <c r="F798" s="205"/>
      <c r="G798" s="205"/>
      <c r="H798" s="205"/>
      <c r="I798" s="205"/>
      <c r="J798" s="205"/>
      <c r="K798" s="205"/>
      <c r="L798" s="205"/>
      <c r="M798" s="205"/>
      <c r="N798" s="205"/>
      <c r="O798" s="205"/>
      <c r="P798" s="205"/>
      <c r="Q798" s="205"/>
      <c r="R798" s="205"/>
      <c r="S798" s="205"/>
      <c r="T798" s="205"/>
      <c r="U798" s="205"/>
    </row>
    <row r="799" spans="1:21" ht="12.75" customHeight="1">
      <c r="A799" s="142"/>
      <c r="B799" s="205"/>
      <c r="C799" s="205"/>
      <c r="D799" s="205"/>
      <c r="E799" s="205"/>
      <c r="F799" s="205"/>
      <c r="G799" s="205"/>
      <c r="H799" s="205"/>
      <c r="I799" s="205"/>
      <c r="J799" s="205"/>
      <c r="K799" s="205"/>
      <c r="L799" s="205"/>
      <c r="M799" s="205"/>
      <c r="N799" s="205"/>
      <c r="O799" s="205"/>
      <c r="P799" s="205"/>
      <c r="Q799" s="205"/>
      <c r="R799" s="205"/>
      <c r="S799" s="205"/>
      <c r="T799" s="205"/>
      <c r="U799" s="205"/>
    </row>
    <row r="800" spans="1:21" ht="12.75" customHeight="1">
      <c r="A800" s="142"/>
      <c r="B800" s="205"/>
      <c r="C800" s="205"/>
      <c r="D800" s="205"/>
      <c r="E800" s="205"/>
      <c r="F800" s="205"/>
      <c r="G800" s="205"/>
      <c r="H800" s="205"/>
      <c r="I800" s="205"/>
      <c r="J800" s="205"/>
      <c r="K800" s="205"/>
      <c r="L800" s="205"/>
      <c r="M800" s="205"/>
      <c r="N800" s="205"/>
      <c r="O800" s="205"/>
      <c r="P800" s="205"/>
      <c r="Q800" s="205"/>
      <c r="R800" s="205"/>
      <c r="S800" s="205"/>
      <c r="T800" s="205"/>
      <c r="U800" s="205"/>
    </row>
    <row r="801" spans="1:21" ht="12.75" customHeight="1">
      <c r="A801" s="142"/>
      <c r="B801" s="205"/>
      <c r="C801" s="205"/>
      <c r="D801" s="205"/>
      <c r="E801" s="205"/>
      <c r="F801" s="205"/>
      <c r="G801" s="205"/>
      <c r="H801" s="205"/>
      <c r="I801" s="205"/>
      <c r="J801" s="205"/>
      <c r="K801" s="205"/>
      <c r="L801" s="205"/>
      <c r="M801" s="205"/>
      <c r="N801" s="205"/>
      <c r="O801" s="205"/>
      <c r="P801" s="205"/>
      <c r="Q801" s="205"/>
      <c r="R801" s="205"/>
      <c r="S801" s="205"/>
      <c r="T801" s="205"/>
      <c r="U801" s="205"/>
    </row>
    <row r="802" spans="1:21" ht="12.75" customHeight="1">
      <c r="A802" s="142"/>
      <c r="B802" s="205"/>
      <c r="C802" s="205"/>
      <c r="D802" s="205"/>
      <c r="E802" s="205"/>
      <c r="F802" s="205"/>
      <c r="G802" s="205"/>
      <c r="H802" s="205"/>
      <c r="I802" s="205"/>
      <c r="J802" s="205"/>
      <c r="K802" s="205"/>
      <c r="L802" s="205"/>
      <c r="M802" s="205"/>
      <c r="N802" s="205"/>
      <c r="O802" s="205"/>
      <c r="P802" s="205"/>
      <c r="Q802" s="205"/>
      <c r="R802" s="205"/>
      <c r="S802" s="205"/>
      <c r="T802" s="205"/>
      <c r="U802" s="205"/>
    </row>
    <row r="803" spans="1:21" ht="12.75" customHeight="1">
      <c r="A803" s="142"/>
      <c r="B803" s="205"/>
      <c r="C803" s="205"/>
      <c r="D803" s="205"/>
      <c r="E803" s="205"/>
      <c r="F803" s="205"/>
      <c r="G803" s="205"/>
      <c r="H803" s="205"/>
      <c r="I803" s="205"/>
      <c r="J803" s="205"/>
      <c r="K803" s="205"/>
      <c r="L803" s="205"/>
      <c r="M803" s="205"/>
      <c r="N803" s="205"/>
      <c r="O803" s="205"/>
      <c r="P803" s="205"/>
      <c r="Q803" s="205"/>
      <c r="R803" s="205"/>
      <c r="S803" s="205"/>
      <c r="T803" s="205"/>
      <c r="U803" s="205"/>
    </row>
    <row r="804" spans="1:21" ht="12.75" customHeight="1">
      <c r="A804" s="142"/>
      <c r="B804" s="205"/>
      <c r="C804" s="205"/>
      <c r="D804" s="205"/>
      <c r="E804" s="205"/>
      <c r="F804" s="205"/>
      <c r="G804" s="205"/>
      <c r="H804" s="205"/>
      <c r="I804" s="205"/>
      <c r="J804" s="205"/>
      <c r="K804" s="205"/>
      <c r="L804" s="205"/>
      <c r="M804" s="205"/>
      <c r="N804" s="205"/>
      <c r="O804" s="205"/>
      <c r="P804" s="205"/>
      <c r="Q804" s="205"/>
      <c r="R804" s="205"/>
      <c r="S804" s="205"/>
      <c r="T804" s="205"/>
      <c r="U804" s="205"/>
    </row>
    <row r="805" spans="1:21" ht="12.75" customHeight="1">
      <c r="A805" s="142"/>
      <c r="B805" s="205"/>
      <c r="C805" s="205"/>
      <c r="D805" s="205"/>
      <c r="E805" s="205"/>
      <c r="F805" s="205"/>
      <c r="G805" s="205"/>
      <c r="H805" s="205"/>
      <c r="I805" s="205"/>
      <c r="J805" s="205"/>
      <c r="K805" s="205"/>
      <c r="L805" s="205"/>
      <c r="M805" s="205"/>
      <c r="N805" s="205"/>
      <c r="O805" s="205"/>
      <c r="P805" s="205"/>
      <c r="Q805" s="205"/>
      <c r="R805" s="205"/>
      <c r="S805" s="205"/>
      <c r="T805" s="205"/>
      <c r="U805" s="205"/>
    </row>
    <row r="806" spans="1:21" ht="12.75" customHeight="1">
      <c r="A806" s="142"/>
      <c r="B806" s="205"/>
      <c r="C806" s="205"/>
      <c r="D806" s="205"/>
      <c r="E806" s="205"/>
      <c r="F806" s="205"/>
      <c r="G806" s="205"/>
      <c r="H806" s="205"/>
      <c r="I806" s="205"/>
      <c r="J806" s="205"/>
      <c r="K806" s="205"/>
      <c r="L806" s="205"/>
      <c r="M806" s="205"/>
      <c r="N806" s="205"/>
      <c r="O806" s="205"/>
      <c r="P806" s="205"/>
      <c r="Q806" s="205"/>
      <c r="R806" s="205"/>
      <c r="S806" s="205"/>
      <c r="T806" s="205"/>
      <c r="U806" s="205"/>
    </row>
    <row r="807" spans="1:21" ht="12.75" customHeight="1">
      <c r="A807" s="142"/>
      <c r="B807" s="205"/>
      <c r="C807" s="205"/>
      <c r="D807" s="205"/>
      <c r="E807" s="205"/>
      <c r="F807" s="205"/>
      <c r="G807" s="205"/>
      <c r="H807" s="205"/>
      <c r="I807" s="205"/>
      <c r="J807" s="205"/>
      <c r="K807" s="205"/>
      <c r="L807" s="205"/>
      <c r="M807" s="205"/>
      <c r="N807" s="205"/>
      <c r="O807" s="205"/>
      <c r="P807" s="205"/>
      <c r="Q807" s="205"/>
      <c r="R807" s="205"/>
      <c r="S807" s="205"/>
      <c r="T807" s="205"/>
      <c r="U807" s="205"/>
    </row>
    <row r="808" spans="1:21" ht="12.75" customHeight="1">
      <c r="A808" s="142"/>
      <c r="B808" s="205"/>
      <c r="C808" s="205"/>
      <c r="D808" s="205"/>
      <c r="E808" s="205"/>
      <c r="F808" s="205"/>
      <c r="G808" s="205"/>
      <c r="H808" s="205"/>
      <c r="I808" s="205"/>
      <c r="J808" s="205"/>
      <c r="K808" s="205"/>
      <c r="L808" s="205"/>
      <c r="M808" s="205"/>
      <c r="N808" s="205"/>
      <c r="O808" s="205"/>
      <c r="P808" s="205"/>
      <c r="Q808" s="205"/>
      <c r="R808" s="205"/>
      <c r="S808" s="205"/>
      <c r="T808" s="205"/>
      <c r="U808" s="205"/>
    </row>
    <row r="809" spans="1:21" ht="12.75" customHeight="1">
      <c r="A809" s="142"/>
      <c r="B809" s="205"/>
      <c r="C809" s="205"/>
      <c r="D809" s="205"/>
      <c r="E809" s="205"/>
      <c r="F809" s="205"/>
      <c r="G809" s="205"/>
      <c r="H809" s="205"/>
      <c r="I809" s="205"/>
      <c r="J809" s="205"/>
      <c r="K809" s="205"/>
      <c r="L809" s="205"/>
      <c r="M809" s="205"/>
      <c r="N809" s="205"/>
      <c r="O809" s="205"/>
      <c r="P809" s="205"/>
      <c r="Q809" s="205"/>
      <c r="R809" s="205"/>
      <c r="S809" s="205"/>
      <c r="T809" s="205"/>
      <c r="U809" s="205"/>
    </row>
    <row r="810" spans="1:21" ht="12.75" customHeight="1">
      <c r="A810" s="142"/>
      <c r="B810" s="205"/>
      <c r="C810" s="205"/>
      <c r="D810" s="205"/>
      <c r="E810" s="205"/>
      <c r="F810" s="205"/>
      <c r="G810" s="205"/>
      <c r="H810" s="205"/>
      <c r="I810" s="205"/>
      <c r="J810" s="205"/>
      <c r="K810" s="205"/>
      <c r="L810" s="205"/>
      <c r="M810" s="205"/>
      <c r="N810" s="205"/>
      <c r="O810" s="205"/>
      <c r="P810" s="205"/>
      <c r="Q810" s="205"/>
      <c r="R810" s="205"/>
      <c r="S810" s="205"/>
      <c r="T810" s="205"/>
      <c r="U810" s="205"/>
    </row>
    <row r="811" spans="1:21" ht="12.75" customHeight="1">
      <c r="A811" s="142"/>
      <c r="B811" s="205"/>
      <c r="C811" s="205"/>
      <c r="D811" s="205"/>
      <c r="E811" s="205"/>
      <c r="F811" s="205"/>
      <c r="G811" s="205"/>
      <c r="H811" s="205"/>
      <c r="I811" s="205"/>
      <c r="J811" s="205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</row>
    <row r="812" spans="1:21" ht="12.75" customHeight="1">
      <c r="A812" s="142"/>
      <c r="B812" s="205"/>
      <c r="C812" s="205"/>
      <c r="D812" s="205"/>
      <c r="E812" s="205"/>
      <c r="F812" s="205"/>
      <c r="G812" s="205"/>
      <c r="H812" s="205"/>
      <c r="I812" s="205"/>
      <c r="J812" s="205"/>
      <c r="K812" s="205"/>
      <c r="L812" s="205"/>
      <c r="M812" s="205"/>
      <c r="N812" s="205"/>
      <c r="O812" s="205"/>
      <c r="P812" s="205"/>
      <c r="Q812" s="205"/>
      <c r="R812" s="205"/>
      <c r="S812" s="205"/>
      <c r="T812" s="205"/>
      <c r="U812" s="205"/>
    </row>
    <row r="813" spans="1:21" ht="12.75" customHeight="1">
      <c r="A813" s="142"/>
      <c r="B813" s="205"/>
      <c r="C813" s="205"/>
      <c r="D813" s="205"/>
      <c r="E813" s="205"/>
      <c r="F813" s="205"/>
      <c r="G813" s="205"/>
      <c r="H813" s="205"/>
      <c r="I813" s="205"/>
      <c r="J813" s="205"/>
      <c r="K813" s="205"/>
      <c r="L813" s="205"/>
      <c r="M813" s="205"/>
      <c r="N813" s="205"/>
      <c r="O813" s="205"/>
      <c r="P813" s="205"/>
      <c r="Q813" s="205"/>
      <c r="R813" s="205"/>
      <c r="S813" s="205"/>
      <c r="T813" s="205"/>
      <c r="U813" s="205"/>
    </row>
    <row r="814" spans="1:21" ht="12.75" customHeight="1">
      <c r="A814" s="142"/>
      <c r="B814" s="205"/>
      <c r="C814" s="205"/>
      <c r="D814" s="205"/>
      <c r="E814" s="205"/>
      <c r="F814" s="205"/>
      <c r="G814" s="205"/>
      <c r="H814" s="205"/>
      <c r="I814" s="205"/>
      <c r="J814" s="205"/>
      <c r="K814" s="205"/>
      <c r="L814" s="205"/>
      <c r="M814" s="205"/>
      <c r="N814" s="205"/>
      <c r="O814" s="205"/>
      <c r="P814" s="205"/>
      <c r="Q814" s="205"/>
      <c r="R814" s="205"/>
      <c r="S814" s="205"/>
      <c r="T814" s="205"/>
      <c r="U814" s="205"/>
    </row>
    <row r="815" spans="1:21" ht="12.75" customHeight="1">
      <c r="A815" s="142"/>
      <c r="B815" s="205"/>
      <c r="C815" s="205"/>
      <c r="D815" s="205"/>
      <c r="E815" s="205"/>
      <c r="F815" s="205"/>
      <c r="G815" s="205"/>
      <c r="H815" s="205"/>
      <c r="I815" s="205"/>
      <c r="J815" s="205"/>
      <c r="K815" s="205"/>
      <c r="L815" s="205"/>
      <c r="M815" s="205"/>
      <c r="N815" s="205"/>
      <c r="O815" s="205"/>
      <c r="P815" s="205"/>
      <c r="Q815" s="205"/>
      <c r="R815" s="205"/>
      <c r="S815" s="205"/>
      <c r="T815" s="205"/>
      <c r="U815" s="205"/>
    </row>
    <row r="816" spans="1:21" ht="12.75" customHeight="1">
      <c r="A816" s="142"/>
      <c r="B816" s="205"/>
      <c r="C816" s="205"/>
      <c r="D816" s="205"/>
      <c r="E816" s="205"/>
      <c r="F816" s="205"/>
      <c r="G816" s="205"/>
      <c r="H816" s="205"/>
      <c r="I816" s="205"/>
      <c r="J816" s="205"/>
      <c r="K816" s="205"/>
      <c r="L816" s="205"/>
      <c r="M816" s="205"/>
      <c r="N816" s="205"/>
      <c r="O816" s="205"/>
      <c r="P816" s="205"/>
      <c r="Q816" s="205"/>
      <c r="R816" s="205"/>
      <c r="S816" s="205"/>
      <c r="T816" s="205"/>
      <c r="U816" s="205"/>
    </row>
    <row r="817" spans="1:21" ht="12.75" customHeight="1">
      <c r="A817" s="142"/>
      <c r="B817" s="205"/>
      <c r="C817" s="205"/>
      <c r="D817" s="205"/>
      <c r="E817" s="205"/>
      <c r="F817" s="205"/>
      <c r="G817" s="205"/>
      <c r="H817" s="205"/>
      <c r="I817" s="205"/>
      <c r="J817" s="205"/>
      <c r="K817" s="205"/>
      <c r="L817" s="205"/>
      <c r="M817" s="205"/>
      <c r="N817" s="205"/>
      <c r="O817" s="205"/>
      <c r="P817" s="205"/>
      <c r="Q817" s="205"/>
      <c r="R817" s="205"/>
      <c r="S817" s="205"/>
      <c r="T817" s="205"/>
      <c r="U817" s="205"/>
    </row>
    <row r="818" spans="1:21" ht="12.75" customHeight="1">
      <c r="A818" s="142"/>
      <c r="B818" s="205"/>
      <c r="C818" s="205"/>
      <c r="D818" s="205"/>
      <c r="E818" s="205"/>
      <c r="F818" s="205"/>
      <c r="G818" s="205"/>
      <c r="H818" s="205"/>
      <c r="I818" s="205"/>
      <c r="J818" s="205"/>
      <c r="K818" s="205"/>
      <c r="L818" s="205"/>
      <c r="M818" s="205"/>
      <c r="N818" s="205"/>
      <c r="O818" s="205"/>
      <c r="P818" s="205"/>
      <c r="Q818" s="205"/>
      <c r="R818" s="205"/>
      <c r="S818" s="205"/>
      <c r="T818" s="205"/>
      <c r="U818" s="205"/>
    </row>
    <row r="819" spans="1:21" ht="12.75" customHeight="1">
      <c r="A819" s="142"/>
      <c r="B819" s="205"/>
      <c r="C819" s="205"/>
      <c r="D819" s="205"/>
      <c r="E819" s="205"/>
      <c r="F819" s="205"/>
      <c r="G819" s="205"/>
      <c r="H819" s="205"/>
      <c r="I819" s="205"/>
      <c r="J819" s="205"/>
      <c r="K819" s="205"/>
      <c r="L819" s="205"/>
      <c r="M819" s="205"/>
      <c r="N819" s="205"/>
      <c r="O819" s="205"/>
      <c r="P819" s="205"/>
      <c r="Q819" s="205"/>
      <c r="R819" s="205"/>
      <c r="S819" s="205"/>
      <c r="T819" s="205"/>
      <c r="U819" s="205"/>
    </row>
    <row r="820" spans="1:21" ht="12.75" customHeight="1">
      <c r="A820" s="142"/>
      <c r="B820" s="205"/>
      <c r="C820" s="205"/>
      <c r="D820" s="205"/>
      <c r="E820" s="205"/>
      <c r="F820" s="205"/>
      <c r="G820" s="205"/>
      <c r="H820" s="205"/>
      <c r="I820" s="205"/>
      <c r="J820" s="205"/>
      <c r="K820" s="205"/>
      <c r="L820" s="205"/>
      <c r="M820" s="205"/>
      <c r="N820" s="205"/>
      <c r="O820" s="205"/>
      <c r="P820" s="205"/>
      <c r="Q820" s="205"/>
      <c r="R820" s="205"/>
      <c r="S820" s="205"/>
      <c r="T820" s="205"/>
      <c r="U820" s="205"/>
    </row>
    <row r="821" spans="1:21" ht="12.75" customHeight="1">
      <c r="A821" s="142"/>
      <c r="B821" s="205"/>
      <c r="C821" s="205"/>
      <c r="D821" s="205"/>
      <c r="E821" s="205"/>
      <c r="F821" s="205"/>
      <c r="G821" s="205"/>
      <c r="H821" s="205"/>
      <c r="I821" s="205"/>
      <c r="J821" s="205"/>
      <c r="K821" s="205"/>
      <c r="L821" s="205"/>
      <c r="M821" s="205"/>
      <c r="N821" s="205"/>
      <c r="O821" s="205"/>
      <c r="P821" s="205"/>
      <c r="Q821" s="205"/>
      <c r="R821" s="205"/>
      <c r="S821" s="205"/>
      <c r="T821" s="205"/>
      <c r="U821" s="205"/>
    </row>
    <row r="822" spans="1:21" ht="12.75" customHeight="1">
      <c r="A822" s="142"/>
      <c r="B822" s="205"/>
      <c r="C822" s="205"/>
      <c r="D822" s="205"/>
      <c r="E822" s="205"/>
      <c r="F822" s="205"/>
      <c r="G822" s="205"/>
      <c r="H822" s="205"/>
      <c r="I822" s="205"/>
      <c r="J822" s="205"/>
      <c r="K822" s="205"/>
      <c r="L822" s="205"/>
      <c r="M822" s="205"/>
      <c r="N822" s="205"/>
      <c r="O822" s="205"/>
      <c r="P822" s="205"/>
      <c r="Q822" s="205"/>
      <c r="R822" s="205"/>
      <c r="S822" s="205"/>
      <c r="T822" s="205"/>
      <c r="U822" s="205"/>
    </row>
    <row r="823" spans="1:21" ht="12.75" customHeight="1">
      <c r="A823" s="142"/>
      <c r="B823" s="205"/>
      <c r="C823" s="205"/>
      <c r="D823" s="205"/>
      <c r="E823" s="205"/>
      <c r="F823" s="205"/>
      <c r="G823" s="205"/>
      <c r="H823" s="205"/>
      <c r="I823" s="205"/>
      <c r="J823" s="205"/>
      <c r="K823" s="205"/>
      <c r="L823" s="205"/>
      <c r="M823" s="205"/>
      <c r="N823" s="205"/>
      <c r="O823" s="205"/>
      <c r="P823" s="205"/>
      <c r="Q823" s="205"/>
      <c r="R823" s="205"/>
      <c r="S823" s="205"/>
      <c r="T823" s="205"/>
      <c r="U823" s="205"/>
    </row>
    <row r="824" spans="1:21" ht="12.75" customHeight="1">
      <c r="A824" s="142"/>
      <c r="B824" s="205"/>
      <c r="C824" s="205"/>
      <c r="D824" s="205"/>
      <c r="E824" s="205"/>
      <c r="F824" s="205"/>
      <c r="G824" s="205"/>
      <c r="H824" s="205"/>
      <c r="I824" s="205"/>
      <c r="J824" s="205"/>
      <c r="K824" s="205"/>
      <c r="L824" s="205"/>
      <c r="M824" s="205"/>
      <c r="N824" s="205"/>
      <c r="O824" s="205"/>
      <c r="P824" s="205"/>
      <c r="Q824" s="205"/>
      <c r="R824" s="205"/>
      <c r="S824" s="205"/>
      <c r="T824" s="205"/>
      <c r="U824" s="205"/>
    </row>
    <row r="825" spans="1:21" ht="12.75" customHeight="1">
      <c r="A825" s="142"/>
      <c r="B825" s="205"/>
      <c r="C825" s="205"/>
      <c r="D825" s="205"/>
      <c r="E825" s="205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</row>
    <row r="826" spans="1:21" ht="12.75" customHeight="1">
      <c r="A826" s="142"/>
      <c r="B826" s="205"/>
      <c r="C826" s="205"/>
      <c r="D826" s="205"/>
      <c r="E826" s="205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</row>
    <row r="827" spans="1:21" ht="12.75" customHeight="1">
      <c r="A827" s="142"/>
      <c r="B827" s="205"/>
      <c r="C827" s="205"/>
      <c r="D827" s="205"/>
      <c r="E827" s="205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</row>
    <row r="828" spans="1:21" ht="12.75" customHeight="1">
      <c r="A828" s="142"/>
      <c r="B828" s="205"/>
      <c r="C828" s="205"/>
      <c r="D828" s="205"/>
      <c r="E828" s="205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</row>
    <row r="829" spans="1:21" ht="12.75" customHeight="1">
      <c r="A829" s="142"/>
      <c r="B829" s="205"/>
      <c r="C829" s="205"/>
      <c r="D829" s="205"/>
      <c r="E829" s="205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</row>
    <row r="830" spans="1:21" ht="12.75" customHeight="1">
      <c r="A830" s="142"/>
      <c r="B830" s="205"/>
      <c r="C830" s="205"/>
      <c r="D830" s="205"/>
      <c r="E830" s="205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</row>
    <row r="831" spans="1:21" ht="12.75" customHeight="1">
      <c r="A831" s="142"/>
      <c r="B831" s="205"/>
      <c r="C831" s="205"/>
      <c r="D831" s="205"/>
      <c r="E831" s="205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</row>
    <row r="832" spans="1:21" ht="12.75" customHeight="1">
      <c r="A832" s="142"/>
      <c r="B832" s="205"/>
      <c r="C832" s="205"/>
      <c r="D832" s="205"/>
      <c r="E832" s="205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</row>
    <row r="833" spans="1:21" ht="12.75" customHeight="1">
      <c r="A833" s="142"/>
      <c r="B833" s="205"/>
      <c r="C833" s="205"/>
      <c r="D833" s="205"/>
      <c r="E833" s="205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</row>
    <row r="834" spans="1:21" ht="12.75" customHeight="1">
      <c r="A834" s="142"/>
      <c r="B834" s="205"/>
      <c r="C834" s="205"/>
      <c r="D834" s="205"/>
      <c r="E834" s="205"/>
      <c r="F834" s="205"/>
      <c r="G834" s="205"/>
      <c r="H834" s="205"/>
      <c r="I834" s="205"/>
      <c r="J834" s="205"/>
      <c r="K834" s="205"/>
      <c r="L834" s="205"/>
      <c r="M834" s="205"/>
      <c r="N834" s="205"/>
      <c r="O834" s="205"/>
      <c r="P834" s="205"/>
      <c r="Q834" s="205"/>
      <c r="R834" s="205"/>
      <c r="S834" s="205"/>
      <c r="T834" s="205"/>
      <c r="U834" s="205"/>
    </row>
    <row r="835" spans="1:21" ht="12.75" customHeight="1">
      <c r="A835" s="142"/>
      <c r="B835" s="205"/>
      <c r="C835" s="205"/>
      <c r="D835" s="205"/>
      <c r="E835" s="205"/>
      <c r="F835" s="205"/>
      <c r="G835" s="205"/>
      <c r="H835" s="205"/>
      <c r="I835" s="205"/>
      <c r="J835" s="205"/>
      <c r="K835" s="205"/>
      <c r="L835" s="205"/>
      <c r="M835" s="205"/>
      <c r="N835" s="205"/>
      <c r="O835" s="205"/>
      <c r="P835" s="205"/>
      <c r="Q835" s="205"/>
      <c r="R835" s="205"/>
      <c r="S835" s="205"/>
      <c r="T835" s="205"/>
      <c r="U835" s="205"/>
    </row>
    <row r="836" spans="1:21" ht="12.75" customHeight="1">
      <c r="A836" s="142"/>
      <c r="B836" s="205"/>
      <c r="C836" s="205"/>
      <c r="D836" s="205"/>
      <c r="E836" s="205"/>
      <c r="F836" s="205"/>
      <c r="G836" s="205"/>
      <c r="H836" s="205"/>
      <c r="I836" s="205"/>
      <c r="J836" s="205"/>
      <c r="K836" s="205"/>
      <c r="L836" s="205"/>
      <c r="M836" s="205"/>
      <c r="N836" s="205"/>
      <c r="O836" s="205"/>
      <c r="P836" s="205"/>
      <c r="Q836" s="205"/>
      <c r="R836" s="205"/>
      <c r="S836" s="205"/>
      <c r="T836" s="205"/>
      <c r="U836" s="205"/>
    </row>
    <row r="837" spans="1:21" ht="12.75" customHeight="1">
      <c r="A837" s="142"/>
      <c r="B837" s="205"/>
      <c r="C837" s="205"/>
      <c r="D837" s="205"/>
      <c r="E837" s="205"/>
      <c r="F837" s="205"/>
      <c r="G837" s="205"/>
      <c r="H837" s="205"/>
      <c r="I837" s="205"/>
      <c r="J837" s="205"/>
      <c r="K837" s="205"/>
      <c r="L837" s="205"/>
      <c r="M837" s="205"/>
      <c r="N837" s="205"/>
      <c r="O837" s="205"/>
      <c r="P837" s="205"/>
      <c r="Q837" s="205"/>
      <c r="R837" s="205"/>
      <c r="S837" s="205"/>
      <c r="T837" s="205"/>
      <c r="U837" s="205"/>
    </row>
    <row r="838" spans="1:21" ht="12.75" customHeight="1">
      <c r="A838" s="142"/>
      <c r="B838" s="205"/>
      <c r="C838" s="205"/>
      <c r="D838" s="205"/>
      <c r="E838" s="205"/>
      <c r="F838" s="205"/>
      <c r="G838" s="205"/>
      <c r="H838" s="205"/>
      <c r="I838" s="205"/>
      <c r="J838" s="205"/>
      <c r="K838" s="205"/>
      <c r="L838" s="205"/>
      <c r="M838" s="205"/>
      <c r="N838" s="205"/>
      <c r="O838" s="205"/>
      <c r="P838" s="205"/>
      <c r="Q838" s="205"/>
      <c r="R838" s="205"/>
      <c r="S838" s="205"/>
      <c r="T838" s="205"/>
      <c r="U838" s="205"/>
    </row>
    <row r="839" spans="1:21" ht="12.75" customHeight="1">
      <c r="A839" s="142"/>
      <c r="B839" s="205"/>
      <c r="C839" s="205"/>
      <c r="D839" s="205"/>
      <c r="E839" s="205"/>
      <c r="F839" s="205"/>
      <c r="G839" s="205"/>
      <c r="H839" s="205"/>
      <c r="I839" s="205"/>
      <c r="J839" s="205"/>
      <c r="K839" s="205"/>
      <c r="L839" s="205"/>
      <c r="M839" s="205"/>
      <c r="N839" s="205"/>
      <c r="O839" s="205"/>
      <c r="P839" s="205"/>
      <c r="Q839" s="205"/>
      <c r="R839" s="205"/>
      <c r="S839" s="205"/>
      <c r="T839" s="205"/>
      <c r="U839" s="205"/>
    </row>
    <row r="840" spans="1:21" ht="12.75" customHeight="1">
      <c r="A840" s="142"/>
      <c r="B840" s="205"/>
      <c r="C840" s="205"/>
      <c r="D840" s="205"/>
      <c r="E840" s="205"/>
      <c r="F840" s="205"/>
      <c r="G840" s="205"/>
      <c r="H840" s="205"/>
      <c r="I840" s="205"/>
      <c r="J840" s="205"/>
      <c r="K840" s="205"/>
      <c r="L840" s="205"/>
      <c r="M840" s="205"/>
      <c r="N840" s="205"/>
      <c r="O840" s="205"/>
      <c r="P840" s="205"/>
      <c r="Q840" s="205"/>
      <c r="R840" s="205"/>
      <c r="S840" s="205"/>
      <c r="T840" s="205"/>
      <c r="U840" s="205"/>
    </row>
    <row r="841" spans="1:21" ht="12.75" customHeight="1">
      <c r="A841" s="142"/>
      <c r="B841" s="205"/>
      <c r="C841" s="205"/>
      <c r="D841" s="205"/>
      <c r="E841" s="205"/>
      <c r="F841" s="205"/>
      <c r="G841" s="205"/>
      <c r="H841" s="205"/>
      <c r="I841" s="205"/>
      <c r="J841" s="205"/>
      <c r="K841" s="205"/>
      <c r="L841" s="205"/>
      <c r="M841" s="205"/>
      <c r="N841" s="205"/>
      <c r="O841" s="205"/>
      <c r="P841" s="205"/>
      <c r="Q841" s="205"/>
      <c r="R841" s="205"/>
      <c r="S841" s="205"/>
      <c r="T841" s="205"/>
      <c r="U841" s="205"/>
    </row>
    <row r="842" spans="1:21" ht="12.75" customHeight="1">
      <c r="A842" s="142"/>
      <c r="B842" s="205"/>
      <c r="C842" s="205"/>
      <c r="D842" s="205"/>
      <c r="E842" s="205"/>
      <c r="F842" s="205"/>
      <c r="G842" s="205"/>
      <c r="H842" s="205"/>
      <c r="I842" s="205"/>
      <c r="J842" s="205"/>
      <c r="K842" s="205"/>
      <c r="L842" s="205"/>
      <c r="M842" s="205"/>
      <c r="N842" s="205"/>
      <c r="O842" s="205"/>
      <c r="P842" s="205"/>
      <c r="Q842" s="205"/>
      <c r="R842" s="205"/>
      <c r="S842" s="205"/>
      <c r="T842" s="205"/>
      <c r="U842" s="205"/>
    </row>
    <row r="843" spans="1:21" ht="12.75" customHeight="1">
      <c r="A843" s="142"/>
      <c r="B843" s="205"/>
      <c r="C843" s="205"/>
      <c r="D843" s="205"/>
      <c r="E843" s="205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205"/>
      <c r="Q843" s="205"/>
      <c r="R843" s="205"/>
      <c r="S843" s="205"/>
      <c r="T843" s="205"/>
      <c r="U843" s="205"/>
    </row>
    <row r="844" spans="1:21" ht="12.75" customHeight="1">
      <c r="A844" s="142"/>
      <c r="B844" s="205"/>
      <c r="C844" s="205"/>
      <c r="D844" s="205"/>
      <c r="E844" s="205"/>
      <c r="F844" s="205"/>
      <c r="G844" s="205"/>
      <c r="H844" s="205"/>
      <c r="I844" s="205"/>
      <c r="J844" s="205"/>
      <c r="K844" s="205"/>
      <c r="L844" s="205"/>
      <c r="M844" s="205"/>
      <c r="N844" s="205"/>
      <c r="O844" s="205"/>
      <c r="P844" s="205"/>
      <c r="Q844" s="205"/>
      <c r="R844" s="205"/>
      <c r="S844" s="205"/>
      <c r="T844" s="205"/>
      <c r="U844" s="205"/>
    </row>
    <row r="845" spans="1:21" ht="12.75" customHeight="1">
      <c r="A845" s="142"/>
      <c r="B845" s="205"/>
      <c r="C845" s="205"/>
      <c r="D845" s="205"/>
      <c r="E845" s="205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5"/>
      <c r="R845" s="205"/>
      <c r="S845" s="205"/>
      <c r="T845" s="205"/>
      <c r="U845" s="205"/>
    </row>
    <row r="846" spans="1:21" ht="12.75" customHeight="1">
      <c r="A846" s="142"/>
      <c r="B846" s="205"/>
      <c r="C846" s="205"/>
      <c r="D846" s="205"/>
      <c r="E846" s="205"/>
      <c r="F846" s="205"/>
      <c r="G846" s="205"/>
      <c r="H846" s="205"/>
      <c r="I846" s="205"/>
      <c r="J846" s="205"/>
      <c r="K846" s="205"/>
      <c r="L846" s="205"/>
      <c r="M846" s="205"/>
      <c r="N846" s="205"/>
      <c r="O846" s="205"/>
      <c r="P846" s="205"/>
      <c r="Q846" s="205"/>
      <c r="R846" s="205"/>
      <c r="S846" s="205"/>
      <c r="T846" s="205"/>
      <c r="U846" s="205"/>
    </row>
    <row r="847" spans="1:21" ht="12.75" customHeight="1">
      <c r="A847" s="142"/>
      <c r="B847" s="205"/>
      <c r="C847" s="205"/>
      <c r="D847" s="205"/>
      <c r="E847" s="205"/>
      <c r="F847" s="205"/>
      <c r="G847" s="205"/>
      <c r="H847" s="205"/>
      <c r="I847" s="205"/>
      <c r="J847" s="205"/>
      <c r="K847" s="205"/>
      <c r="L847" s="205"/>
      <c r="M847" s="205"/>
      <c r="N847" s="205"/>
      <c r="O847" s="205"/>
      <c r="P847" s="205"/>
      <c r="Q847" s="205"/>
      <c r="R847" s="205"/>
      <c r="S847" s="205"/>
      <c r="T847" s="205"/>
      <c r="U847" s="205"/>
    </row>
    <row r="848" spans="1:21" ht="12.75" customHeight="1">
      <c r="A848" s="142"/>
      <c r="B848" s="205"/>
      <c r="C848" s="205"/>
      <c r="D848" s="205"/>
      <c r="E848" s="205"/>
      <c r="F848" s="205"/>
      <c r="G848" s="205"/>
      <c r="H848" s="205"/>
      <c r="I848" s="205"/>
      <c r="J848" s="205"/>
      <c r="K848" s="205"/>
      <c r="L848" s="205"/>
      <c r="M848" s="205"/>
      <c r="N848" s="205"/>
      <c r="O848" s="205"/>
      <c r="P848" s="205"/>
      <c r="Q848" s="205"/>
      <c r="R848" s="205"/>
      <c r="S848" s="205"/>
      <c r="T848" s="205"/>
      <c r="U848" s="205"/>
    </row>
    <row r="849" spans="1:21" ht="12.75" customHeight="1">
      <c r="A849" s="142"/>
      <c r="B849" s="205"/>
      <c r="C849" s="205"/>
      <c r="D849" s="205"/>
      <c r="E849" s="205"/>
      <c r="F849" s="205"/>
      <c r="G849" s="205"/>
      <c r="H849" s="205"/>
      <c r="I849" s="205"/>
      <c r="J849" s="205"/>
      <c r="K849" s="205"/>
      <c r="L849" s="205"/>
      <c r="M849" s="205"/>
      <c r="N849" s="205"/>
      <c r="O849" s="205"/>
      <c r="P849" s="205"/>
      <c r="Q849" s="205"/>
      <c r="R849" s="205"/>
      <c r="S849" s="205"/>
      <c r="T849" s="205"/>
      <c r="U849" s="205"/>
    </row>
    <row r="850" spans="1:21" ht="12.75" customHeight="1">
      <c r="A850" s="142"/>
      <c r="B850" s="205"/>
      <c r="C850" s="205"/>
      <c r="D850" s="205"/>
      <c r="E850" s="205"/>
      <c r="F850" s="205"/>
      <c r="G850" s="205"/>
      <c r="H850" s="205"/>
      <c r="I850" s="205"/>
      <c r="J850" s="205"/>
      <c r="K850" s="205"/>
      <c r="L850" s="205"/>
      <c r="M850" s="205"/>
      <c r="N850" s="205"/>
      <c r="O850" s="205"/>
      <c r="P850" s="205"/>
      <c r="Q850" s="205"/>
      <c r="R850" s="205"/>
      <c r="S850" s="205"/>
      <c r="T850" s="205"/>
      <c r="U850" s="205"/>
    </row>
    <row r="851" spans="1:21" ht="12.75" customHeight="1">
      <c r="A851" s="142"/>
      <c r="B851" s="205"/>
      <c r="C851" s="205"/>
      <c r="D851" s="205"/>
      <c r="E851" s="205"/>
      <c r="F851" s="205"/>
      <c r="G851" s="205"/>
      <c r="H851" s="205"/>
      <c r="I851" s="205"/>
      <c r="J851" s="205"/>
      <c r="K851" s="205"/>
      <c r="L851" s="205"/>
      <c r="M851" s="205"/>
      <c r="N851" s="205"/>
      <c r="O851" s="205"/>
      <c r="P851" s="205"/>
      <c r="Q851" s="205"/>
      <c r="R851" s="205"/>
      <c r="S851" s="205"/>
      <c r="T851" s="205"/>
      <c r="U851" s="205"/>
    </row>
    <row r="852" spans="1:21" ht="12.75" customHeight="1">
      <c r="A852" s="142"/>
      <c r="B852" s="205"/>
      <c r="C852" s="205"/>
      <c r="D852" s="205"/>
      <c r="E852" s="205"/>
      <c r="F852" s="205"/>
      <c r="G852" s="205"/>
      <c r="H852" s="205"/>
      <c r="I852" s="205"/>
      <c r="J852" s="205"/>
      <c r="K852" s="205"/>
      <c r="L852" s="205"/>
      <c r="M852" s="205"/>
      <c r="N852" s="205"/>
      <c r="O852" s="205"/>
      <c r="P852" s="205"/>
      <c r="Q852" s="205"/>
      <c r="R852" s="205"/>
      <c r="S852" s="205"/>
      <c r="T852" s="205"/>
      <c r="U852" s="205"/>
    </row>
    <row r="853" spans="1:21" ht="12.75" customHeight="1">
      <c r="A853" s="142"/>
      <c r="B853" s="205"/>
      <c r="C853" s="205"/>
      <c r="D853" s="205"/>
      <c r="E853" s="205"/>
      <c r="F853" s="205"/>
      <c r="G853" s="205"/>
      <c r="H853" s="205"/>
      <c r="I853" s="205"/>
      <c r="J853" s="205"/>
      <c r="K853" s="205"/>
      <c r="L853" s="205"/>
      <c r="M853" s="205"/>
      <c r="N853" s="205"/>
      <c r="O853" s="205"/>
      <c r="P853" s="205"/>
      <c r="Q853" s="205"/>
      <c r="R853" s="205"/>
      <c r="S853" s="205"/>
      <c r="T853" s="205"/>
      <c r="U853" s="205"/>
    </row>
    <row r="854" spans="1:21" ht="12.75" customHeight="1">
      <c r="A854" s="142"/>
      <c r="B854" s="205"/>
      <c r="C854" s="205"/>
      <c r="D854" s="205"/>
      <c r="E854" s="205"/>
      <c r="F854" s="205"/>
      <c r="G854" s="205"/>
      <c r="H854" s="205"/>
      <c r="I854" s="205"/>
      <c r="J854" s="205"/>
      <c r="K854" s="205"/>
      <c r="L854" s="205"/>
      <c r="M854" s="205"/>
      <c r="N854" s="205"/>
      <c r="O854" s="205"/>
      <c r="P854" s="205"/>
      <c r="Q854" s="205"/>
      <c r="R854" s="205"/>
      <c r="S854" s="205"/>
      <c r="T854" s="205"/>
      <c r="U854" s="205"/>
    </row>
    <row r="855" spans="1:21" ht="12.75" customHeight="1">
      <c r="A855" s="142"/>
      <c r="B855" s="205"/>
      <c r="C855" s="205"/>
      <c r="D855" s="205"/>
      <c r="E855" s="205"/>
      <c r="F855" s="205"/>
      <c r="G855" s="205"/>
      <c r="H855" s="205"/>
      <c r="I855" s="205"/>
      <c r="J855" s="205"/>
      <c r="K855" s="205"/>
      <c r="L855" s="205"/>
      <c r="M855" s="205"/>
      <c r="N855" s="205"/>
      <c r="O855" s="205"/>
      <c r="P855" s="205"/>
      <c r="Q855" s="205"/>
      <c r="R855" s="205"/>
      <c r="S855" s="205"/>
      <c r="T855" s="205"/>
      <c r="U855" s="205"/>
    </row>
    <row r="856" spans="1:21" ht="12.75" customHeight="1">
      <c r="A856" s="142"/>
      <c r="B856" s="205"/>
      <c r="C856" s="205"/>
      <c r="D856" s="205"/>
      <c r="E856" s="205"/>
      <c r="F856" s="205"/>
      <c r="G856" s="205"/>
      <c r="H856" s="205"/>
      <c r="I856" s="205"/>
      <c r="J856" s="205"/>
      <c r="K856" s="205"/>
      <c r="L856" s="205"/>
      <c r="M856" s="205"/>
      <c r="N856" s="205"/>
      <c r="O856" s="205"/>
      <c r="P856" s="205"/>
      <c r="Q856" s="205"/>
      <c r="R856" s="205"/>
      <c r="S856" s="205"/>
      <c r="T856" s="205"/>
      <c r="U856" s="205"/>
    </row>
    <row r="857" spans="1:21" ht="12.75" customHeight="1">
      <c r="A857" s="142"/>
      <c r="B857" s="205"/>
      <c r="C857" s="205"/>
      <c r="D857" s="205"/>
      <c r="E857" s="205"/>
      <c r="F857" s="205"/>
      <c r="G857" s="205"/>
      <c r="H857" s="205"/>
      <c r="I857" s="205"/>
      <c r="J857" s="205"/>
      <c r="K857" s="205"/>
      <c r="L857" s="205"/>
      <c r="M857" s="205"/>
      <c r="N857" s="205"/>
      <c r="O857" s="205"/>
      <c r="P857" s="205"/>
      <c r="Q857" s="205"/>
      <c r="R857" s="205"/>
      <c r="S857" s="205"/>
      <c r="T857" s="205"/>
      <c r="U857" s="205"/>
    </row>
    <row r="858" spans="1:21" ht="12.75" customHeight="1">
      <c r="A858" s="142"/>
      <c r="B858" s="205"/>
      <c r="C858" s="205"/>
      <c r="D858" s="205"/>
      <c r="E858" s="205"/>
      <c r="F858" s="205"/>
      <c r="G858" s="205"/>
      <c r="H858" s="205"/>
      <c r="I858" s="205"/>
      <c r="J858" s="205"/>
      <c r="K858" s="205"/>
      <c r="L858" s="205"/>
      <c r="M858" s="205"/>
      <c r="N858" s="205"/>
      <c r="O858" s="205"/>
      <c r="P858" s="205"/>
      <c r="Q858" s="205"/>
      <c r="R858" s="205"/>
      <c r="S858" s="205"/>
      <c r="T858" s="205"/>
      <c r="U858" s="205"/>
    </row>
    <row r="859" spans="1:21" ht="12.75" customHeight="1">
      <c r="A859" s="142"/>
      <c r="B859" s="205"/>
      <c r="C859" s="205"/>
      <c r="D859" s="205"/>
      <c r="E859" s="205"/>
      <c r="F859" s="205"/>
      <c r="G859" s="205"/>
      <c r="H859" s="205"/>
      <c r="I859" s="205"/>
      <c r="J859" s="205"/>
      <c r="K859" s="205"/>
      <c r="L859" s="205"/>
      <c r="M859" s="205"/>
      <c r="N859" s="205"/>
      <c r="O859" s="205"/>
      <c r="P859" s="205"/>
      <c r="Q859" s="205"/>
      <c r="R859" s="205"/>
      <c r="S859" s="205"/>
      <c r="T859" s="205"/>
      <c r="U859" s="205"/>
    </row>
    <row r="860" spans="1:21" ht="12.75" customHeight="1">
      <c r="A860" s="142"/>
      <c r="B860" s="205"/>
      <c r="C860" s="205"/>
      <c r="D860" s="205"/>
      <c r="E860" s="205"/>
      <c r="F860" s="205"/>
      <c r="G860" s="205"/>
      <c r="H860" s="205"/>
      <c r="I860" s="205"/>
      <c r="J860" s="205"/>
      <c r="K860" s="205"/>
      <c r="L860" s="205"/>
      <c r="M860" s="205"/>
      <c r="N860" s="205"/>
      <c r="O860" s="205"/>
      <c r="P860" s="205"/>
      <c r="Q860" s="205"/>
      <c r="R860" s="205"/>
      <c r="S860" s="205"/>
      <c r="T860" s="205"/>
      <c r="U860" s="205"/>
    </row>
    <row r="861" spans="1:21" ht="12.75" customHeight="1">
      <c r="A861" s="142"/>
      <c r="B861" s="205"/>
      <c r="C861" s="205"/>
      <c r="D861" s="205"/>
      <c r="E861" s="205"/>
      <c r="F861" s="205"/>
      <c r="G861" s="205"/>
      <c r="H861" s="205"/>
      <c r="I861" s="205"/>
      <c r="J861" s="205"/>
      <c r="K861" s="205"/>
      <c r="L861" s="205"/>
      <c r="M861" s="205"/>
      <c r="N861" s="205"/>
      <c r="O861" s="205"/>
      <c r="P861" s="205"/>
      <c r="Q861" s="205"/>
      <c r="R861" s="205"/>
      <c r="S861" s="205"/>
      <c r="T861" s="205"/>
      <c r="U861" s="205"/>
    </row>
    <row r="862" spans="1:21" ht="12.75" customHeight="1">
      <c r="A862" s="142"/>
      <c r="B862" s="205"/>
      <c r="C862" s="205"/>
      <c r="D862" s="205"/>
      <c r="E862" s="205"/>
      <c r="F862" s="205"/>
      <c r="G862" s="205"/>
      <c r="H862" s="205"/>
      <c r="I862" s="205"/>
      <c r="J862" s="205"/>
      <c r="K862" s="205"/>
      <c r="L862" s="205"/>
      <c r="M862" s="205"/>
      <c r="N862" s="205"/>
      <c r="O862" s="205"/>
      <c r="P862" s="205"/>
      <c r="Q862" s="205"/>
      <c r="R862" s="205"/>
      <c r="S862" s="205"/>
      <c r="T862" s="205"/>
      <c r="U862" s="205"/>
    </row>
    <row r="863" spans="1:21" ht="12.75" customHeight="1">
      <c r="A863" s="142"/>
      <c r="B863" s="205"/>
      <c r="C863" s="205"/>
      <c r="D863" s="205"/>
      <c r="E863" s="205"/>
      <c r="F863" s="205"/>
      <c r="G863" s="205"/>
      <c r="H863" s="205"/>
      <c r="I863" s="205"/>
      <c r="J863" s="205"/>
      <c r="K863" s="205"/>
      <c r="L863" s="205"/>
      <c r="M863" s="205"/>
      <c r="N863" s="205"/>
      <c r="O863" s="205"/>
      <c r="P863" s="205"/>
      <c r="Q863" s="205"/>
      <c r="R863" s="205"/>
      <c r="S863" s="205"/>
      <c r="T863" s="205"/>
      <c r="U863" s="205"/>
    </row>
    <row r="864" spans="1:21" ht="12.75" customHeight="1">
      <c r="A864" s="142"/>
      <c r="B864" s="205"/>
      <c r="C864" s="205"/>
      <c r="D864" s="205"/>
      <c r="E864" s="205"/>
      <c r="F864" s="205"/>
      <c r="G864" s="205"/>
      <c r="H864" s="205"/>
      <c r="I864" s="205"/>
      <c r="J864" s="205"/>
      <c r="K864" s="205"/>
      <c r="L864" s="205"/>
      <c r="M864" s="205"/>
      <c r="N864" s="205"/>
      <c r="O864" s="205"/>
      <c r="P864" s="205"/>
      <c r="Q864" s="205"/>
      <c r="R864" s="205"/>
      <c r="S864" s="205"/>
      <c r="T864" s="205"/>
      <c r="U864" s="205"/>
    </row>
    <row r="865" spans="1:21" ht="12.75" customHeight="1">
      <c r="A865" s="142"/>
      <c r="B865" s="205"/>
      <c r="C865" s="205"/>
      <c r="D865" s="205"/>
      <c r="E865" s="205"/>
      <c r="F865" s="205"/>
      <c r="G865" s="205"/>
      <c r="H865" s="205"/>
      <c r="I865" s="205"/>
      <c r="J865" s="205"/>
      <c r="K865" s="205"/>
      <c r="L865" s="205"/>
      <c r="M865" s="205"/>
      <c r="N865" s="205"/>
      <c r="O865" s="205"/>
      <c r="P865" s="205"/>
      <c r="Q865" s="205"/>
      <c r="R865" s="205"/>
      <c r="S865" s="205"/>
      <c r="T865" s="205"/>
      <c r="U865" s="205"/>
    </row>
    <row r="866" spans="1:21" ht="12.75" customHeight="1">
      <c r="A866" s="142"/>
      <c r="B866" s="205"/>
      <c r="C866" s="205"/>
      <c r="D866" s="205"/>
      <c r="E866" s="205"/>
      <c r="F866" s="205"/>
      <c r="G866" s="205"/>
      <c r="H866" s="205"/>
      <c r="I866" s="205"/>
      <c r="J866" s="205"/>
      <c r="K866" s="205"/>
      <c r="L866" s="205"/>
      <c r="M866" s="205"/>
      <c r="N866" s="205"/>
      <c r="O866" s="205"/>
      <c r="P866" s="205"/>
      <c r="Q866" s="205"/>
      <c r="R866" s="205"/>
      <c r="S866" s="205"/>
      <c r="T866" s="205"/>
      <c r="U866" s="205"/>
    </row>
    <row r="867" spans="1:21" ht="12.75" customHeight="1">
      <c r="A867" s="142"/>
      <c r="B867" s="205"/>
      <c r="C867" s="205"/>
      <c r="D867" s="205"/>
      <c r="E867" s="205"/>
      <c r="F867" s="205"/>
      <c r="G867" s="205"/>
      <c r="H867" s="205"/>
      <c r="I867" s="205"/>
      <c r="J867" s="205"/>
      <c r="K867" s="205"/>
      <c r="L867" s="205"/>
      <c r="M867" s="205"/>
      <c r="N867" s="205"/>
      <c r="O867" s="205"/>
      <c r="P867" s="205"/>
      <c r="Q867" s="205"/>
      <c r="R867" s="205"/>
      <c r="S867" s="205"/>
      <c r="T867" s="205"/>
      <c r="U867" s="205"/>
    </row>
    <row r="868" spans="1:21" ht="12.75" customHeight="1">
      <c r="A868" s="142"/>
      <c r="B868" s="205"/>
      <c r="C868" s="205"/>
      <c r="D868" s="205"/>
      <c r="E868" s="205"/>
      <c r="F868" s="205"/>
      <c r="G868" s="205"/>
      <c r="H868" s="205"/>
      <c r="I868" s="205"/>
      <c r="J868" s="205"/>
      <c r="K868" s="205"/>
      <c r="L868" s="205"/>
      <c r="M868" s="205"/>
      <c r="N868" s="205"/>
      <c r="O868" s="205"/>
      <c r="P868" s="205"/>
      <c r="Q868" s="205"/>
      <c r="R868" s="205"/>
      <c r="S868" s="205"/>
      <c r="T868" s="205"/>
      <c r="U868" s="205"/>
    </row>
    <row r="869" spans="1:21" ht="12.75" customHeight="1">
      <c r="A869" s="142"/>
      <c r="B869" s="205"/>
      <c r="C869" s="205"/>
      <c r="D869" s="205"/>
      <c r="E869" s="205"/>
      <c r="F869" s="205"/>
      <c r="G869" s="205"/>
      <c r="H869" s="205"/>
      <c r="I869" s="205"/>
      <c r="J869" s="205"/>
      <c r="K869" s="205"/>
      <c r="L869" s="205"/>
      <c r="M869" s="205"/>
      <c r="N869" s="205"/>
      <c r="O869" s="205"/>
      <c r="P869" s="205"/>
      <c r="Q869" s="205"/>
      <c r="R869" s="205"/>
      <c r="S869" s="205"/>
      <c r="T869" s="205"/>
      <c r="U869" s="205"/>
    </row>
    <row r="870" spans="1:21" ht="12.75" customHeight="1">
      <c r="A870" s="142"/>
      <c r="B870" s="205"/>
      <c r="C870" s="205"/>
      <c r="D870" s="205"/>
      <c r="E870" s="205"/>
      <c r="F870" s="205"/>
      <c r="G870" s="205"/>
      <c r="H870" s="205"/>
      <c r="I870" s="205"/>
      <c r="J870" s="205"/>
      <c r="K870" s="205"/>
      <c r="L870" s="205"/>
      <c r="M870" s="205"/>
      <c r="N870" s="205"/>
      <c r="O870" s="205"/>
      <c r="P870" s="205"/>
      <c r="Q870" s="205"/>
      <c r="R870" s="205"/>
      <c r="S870" s="205"/>
      <c r="T870" s="205"/>
      <c r="U870" s="205"/>
    </row>
    <row r="871" spans="1:21" ht="12.75" customHeight="1">
      <c r="A871" s="142"/>
      <c r="B871" s="205"/>
      <c r="C871" s="205"/>
      <c r="D871" s="205"/>
      <c r="E871" s="205"/>
      <c r="F871" s="205"/>
      <c r="G871" s="205"/>
      <c r="H871" s="205"/>
      <c r="I871" s="205"/>
      <c r="J871" s="205"/>
      <c r="K871" s="205"/>
      <c r="L871" s="205"/>
      <c r="M871" s="205"/>
      <c r="N871" s="205"/>
      <c r="O871" s="205"/>
      <c r="P871" s="205"/>
      <c r="Q871" s="205"/>
      <c r="R871" s="205"/>
      <c r="S871" s="205"/>
      <c r="T871" s="205"/>
      <c r="U871" s="205"/>
    </row>
    <row r="872" spans="1:21" ht="12.75" customHeight="1">
      <c r="A872" s="142"/>
      <c r="B872" s="205"/>
      <c r="C872" s="205"/>
      <c r="D872" s="205"/>
      <c r="E872" s="205"/>
      <c r="F872" s="205"/>
      <c r="G872" s="205"/>
      <c r="H872" s="205"/>
      <c r="I872" s="205"/>
      <c r="J872" s="205"/>
      <c r="K872" s="205"/>
      <c r="L872" s="205"/>
      <c r="M872" s="205"/>
      <c r="N872" s="205"/>
      <c r="O872" s="205"/>
      <c r="P872" s="205"/>
      <c r="Q872" s="205"/>
      <c r="R872" s="205"/>
      <c r="S872" s="205"/>
      <c r="T872" s="205"/>
      <c r="U872" s="205"/>
    </row>
    <row r="873" spans="1:21" ht="12.75" customHeight="1">
      <c r="A873" s="142"/>
      <c r="B873" s="205"/>
      <c r="C873" s="205"/>
      <c r="D873" s="205"/>
      <c r="E873" s="205"/>
      <c r="F873" s="205"/>
      <c r="G873" s="205"/>
      <c r="H873" s="205"/>
      <c r="I873" s="205"/>
      <c r="J873" s="205"/>
      <c r="K873" s="205"/>
      <c r="L873" s="205"/>
      <c r="M873" s="205"/>
      <c r="N873" s="205"/>
      <c r="O873" s="205"/>
      <c r="P873" s="205"/>
      <c r="Q873" s="205"/>
      <c r="R873" s="205"/>
      <c r="S873" s="205"/>
      <c r="T873" s="205"/>
      <c r="U873" s="205"/>
    </row>
    <row r="874" spans="1:21" ht="12.75" customHeight="1">
      <c r="A874" s="142"/>
      <c r="B874" s="205"/>
      <c r="C874" s="205"/>
      <c r="D874" s="205"/>
      <c r="E874" s="205"/>
      <c r="F874" s="205"/>
      <c r="G874" s="205"/>
      <c r="H874" s="205"/>
      <c r="I874" s="205"/>
      <c r="J874" s="205"/>
      <c r="K874" s="205"/>
      <c r="L874" s="205"/>
      <c r="M874" s="205"/>
      <c r="N874" s="205"/>
      <c r="O874" s="205"/>
      <c r="P874" s="205"/>
      <c r="Q874" s="205"/>
      <c r="R874" s="205"/>
      <c r="S874" s="205"/>
      <c r="T874" s="205"/>
      <c r="U874" s="205"/>
    </row>
    <row r="875" spans="1:21" ht="12.75" customHeight="1">
      <c r="A875" s="142"/>
      <c r="B875" s="205"/>
      <c r="C875" s="205"/>
      <c r="D875" s="205"/>
      <c r="E875" s="205"/>
      <c r="F875" s="205"/>
      <c r="G875" s="205"/>
      <c r="H875" s="205"/>
      <c r="I875" s="205"/>
      <c r="J875" s="205"/>
      <c r="K875" s="205"/>
      <c r="L875" s="205"/>
      <c r="M875" s="205"/>
      <c r="N875" s="205"/>
      <c r="O875" s="205"/>
      <c r="P875" s="205"/>
      <c r="Q875" s="205"/>
      <c r="R875" s="205"/>
      <c r="S875" s="205"/>
      <c r="T875" s="205"/>
      <c r="U875" s="205"/>
    </row>
    <row r="876" spans="1:21" ht="12.75" customHeight="1">
      <c r="A876" s="142"/>
      <c r="B876" s="205"/>
      <c r="C876" s="205"/>
      <c r="D876" s="205"/>
      <c r="E876" s="205"/>
      <c r="F876" s="205"/>
      <c r="G876" s="205"/>
      <c r="H876" s="205"/>
      <c r="I876" s="205"/>
      <c r="J876" s="205"/>
      <c r="K876" s="205"/>
      <c r="L876" s="205"/>
      <c r="M876" s="205"/>
      <c r="N876" s="205"/>
      <c r="O876" s="205"/>
      <c r="P876" s="205"/>
      <c r="Q876" s="205"/>
      <c r="R876" s="205"/>
      <c r="S876" s="205"/>
      <c r="T876" s="205"/>
      <c r="U876" s="205"/>
    </row>
    <row r="877" spans="1:21" ht="12.75" customHeight="1">
      <c r="A877" s="142"/>
      <c r="B877" s="205"/>
      <c r="C877" s="205"/>
      <c r="D877" s="205"/>
      <c r="E877" s="205"/>
      <c r="F877" s="205"/>
      <c r="G877" s="205"/>
      <c r="H877" s="205"/>
      <c r="I877" s="205"/>
      <c r="J877" s="205"/>
      <c r="K877" s="205"/>
      <c r="L877" s="205"/>
      <c r="M877" s="205"/>
      <c r="N877" s="205"/>
      <c r="O877" s="205"/>
      <c r="P877" s="205"/>
      <c r="Q877" s="205"/>
      <c r="R877" s="205"/>
      <c r="S877" s="205"/>
      <c r="T877" s="205"/>
      <c r="U877" s="205"/>
    </row>
    <row r="878" spans="1:21" ht="12.75" customHeight="1">
      <c r="A878" s="142"/>
      <c r="B878" s="205"/>
      <c r="C878" s="205"/>
      <c r="D878" s="205"/>
      <c r="E878" s="205"/>
      <c r="F878" s="205"/>
      <c r="G878" s="205"/>
      <c r="H878" s="205"/>
      <c r="I878" s="205"/>
      <c r="J878" s="205"/>
      <c r="K878" s="205"/>
      <c r="L878" s="205"/>
      <c r="M878" s="205"/>
      <c r="N878" s="205"/>
      <c r="O878" s="205"/>
      <c r="P878" s="205"/>
      <c r="Q878" s="205"/>
      <c r="R878" s="205"/>
      <c r="S878" s="205"/>
      <c r="T878" s="205"/>
      <c r="U878" s="205"/>
    </row>
    <row r="879" spans="1:21" ht="12.75" customHeight="1">
      <c r="A879" s="142"/>
      <c r="B879" s="205"/>
      <c r="C879" s="205"/>
      <c r="D879" s="205"/>
      <c r="E879" s="205"/>
      <c r="F879" s="205"/>
      <c r="G879" s="205"/>
      <c r="H879" s="205"/>
      <c r="I879" s="205"/>
      <c r="J879" s="205"/>
      <c r="K879" s="205"/>
      <c r="L879" s="205"/>
      <c r="M879" s="205"/>
      <c r="N879" s="205"/>
      <c r="O879" s="205"/>
      <c r="P879" s="205"/>
      <c r="Q879" s="205"/>
      <c r="R879" s="205"/>
      <c r="S879" s="205"/>
      <c r="T879" s="205"/>
      <c r="U879" s="205"/>
    </row>
    <row r="880" spans="1:21" ht="12.75" customHeight="1">
      <c r="A880" s="142"/>
      <c r="B880" s="205"/>
      <c r="C880" s="205"/>
      <c r="D880" s="205"/>
      <c r="E880" s="205"/>
      <c r="F880" s="205"/>
      <c r="G880" s="205"/>
      <c r="H880" s="205"/>
      <c r="I880" s="205"/>
      <c r="J880" s="205"/>
      <c r="K880" s="205"/>
      <c r="L880" s="205"/>
      <c r="M880" s="205"/>
      <c r="N880" s="205"/>
      <c r="O880" s="205"/>
      <c r="P880" s="205"/>
      <c r="Q880" s="205"/>
      <c r="R880" s="205"/>
      <c r="S880" s="205"/>
      <c r="T880" s="205"/>
      <c r="U880" s="205"/>
    </row>
    <row r="881" spans="1:21" ht="12.75" customHeight="1">
      <c r="A881" s="142"/>
      <c r="B881" s="205"/>
      <c r="C881" s="205"/>
      <c r="D881" s="205"/>
      <c r="E881" s="205"/>
      <c r="F881" s="205"/>
      <c r="G881" s="205"/>
      <c r="H881" s="205"/>
      <c r="I881" s="205"/>
      <c r="J881" s="205"/>
      <c r="K881" s="205"/>
      <c r="L881" s="205"/>
      <c r="M881" s="205"/>
      <c r="N881" s="205"/>
      <c r="O881" s="205"/>
      <c r="P881" s="205"/>
      <c r="Q881" s="205"/>
      <c r="R881" s="205"/>
      <c r="S881" s="205"/>
      <c r="T881" s="205"/>
      <c r="U881" s="205"/>
    </row>
    <row r="882" spans="1:21" ht="12.75" customHeight="1">
      <c r="A882" s="142"/>
      <c r="B882" s="205"/>
      <c r="C882" s="205"/>
      <c r="D882" s="205"/>
      <c r="E882" s="205"/>
      <c r="F882" s="205"/>
      <c r="G882" s="205"/>
      <c r="H882" s="205"/>
      <c r="I882" s="205"/>
      <c r="J882" s="205"/>
      <c r="K882" s="205"/>
      <c r="L882" s="205"/>
      <c r="M882" s="205"/>
      <c r="N882" s="205"/>
      <c r="O882" s="205"/>
      <c r="P882" s="205"/>
      <c r="Q882" s="205"/>
      <c r="R882" s="205"/>
      <c r="S882" s="205"/>
      <c r="T882" s="205"/>
      <c r="U882" s="205"/>
    </row>
    <row r="883" spans="1:21" ht="12.75" customHeight="1">
      <c r="A883" s="142"/>
      <c r="B883" s="205"/>
      <c r="C883" s="205"/>
      <c r="D883" s="205"/>
      <c r="E883" s="205"/>
      <c r="F883" s="205"/>
      <c r="G883" s="205"/>
      <c r="H883" s="205"/>
      <c r="I883" s="205"/>
      <c r="J883" s="205"/>
      <c r="K883" s="205"/>
      <c r="L883" s="205"/>
      <c r="M883" s="205"/>
      <c r="N883" s="205"/>
      <c r="O883" s="205"/>
      <c r="P883" s="205"/>
      <c r="Q883" s="205"/>
      <c r="R883" s="205"/>
      <c r="S883" s="205"/>
      <c r="T883" s="205"/>
      <c r="U883" s="205"/>
    </row>
    <row r="884" spans="1:21" ht="12.75" customHeight="1">
      <c r="A884" s="142"/>
      <c r="B884" s="205"/>
      <c r="C884" s="205"/>
      <c r="D884" s="205"/>
      <c r="E884" s="205"/>
      <c r="F884" s="205"/>
      <c r="G884" s="205"/>
      <c r="H884" s="205"/>
      <c r="I884" s="205"/>
      <c r="J884" s="205"/>
      <c r="K884" s="205"/>
      <c r="L884" s="205"/>
      <c r="M884" s="205"/>
      <c r="N884" s="205"/>
      <c r="O884" s="205"/>
      <c r="P884" s="205"/>
      <c r="Q884" s="205"/>
      <c r="R884" s="205"/>
      <c r="S884" s="205"/>
      <c r="T884" s="205"/>
      <c r="U884" s="205"/>
    </row>
    <row r="885" spans="1:21" ht="12.75" customHeight="1">
      <c r="A885" s="142"/>
      <c r="B885" s="205"/>
      <c r="C885" s="205"/>
      <c r="D885" s="205"/>
      <c r="E885" s="205"/>
      <c r="F885" s="205"/>
      <c r="G885" s="205"/>
      <c r="H885" s="205"/>
      <c r="I885" s="205"/>
      <c r="J885" s="205"/>
      <c r="K885" s="205"/>
      <c r="L885" s="205"/>
      <c r="M885" s="205"/>
      <c r="N885" s="205"/>
      <c r="O885" s="205"/>
      <c r="P885" s="205"/>
      <c r="Q885" s="205"/>
      <c r="R885" s="205"/>
      <c r="S885" s="205"/>
      <c r="T885" s="205"/>
      <c r="U885" s="205"/>
    </row>
    <row r="886" spans="1:21" ht="12.75" customHeight="1">
      <c r="A886" s="142"/>
      <c r="B886" s="205"/>
      <c r="C886" s="205"/>
      <c r="D886" s="205"/>
      <c r="E886" s="205"/>
      <c r="F886" s="205"/>
      <c r="G886" s="205"/>
      <c r="H886" s="205"/>
      <c r="I886" s="205"/>
      <c r="J886" s="205"/>
      <c r="K886" s="205"/>
      <c r="L886" s="205"/>
      <c r="M886" s="205"/>
      <c r="N886" s="205"/>
      <c r="O886" s="205"/>
      <c r="P886" s="205"/>
      <c r="Q886" s="205"/>
      <c r="R886" s="205"/>
      <c r="S886" s="205"/>
      <c r="T886" s="205"/>
      <c r="U886" s="205"/>
    </row>
    <row r="887" spans="1:21" ht="12.75" customHeight="1">
      <c r="A887" s="142"/>
      <c r="B887" s="205"/>
      <c r="C887" s="205"/>
      <c r="D887" s="205"/>
      <c r="E887" s="205"/>
      <c r="F887" s="205"/>
      <c r="G887" s="205"/>
      <c r="H887" s="205"/>
      <c r="I887" s="205"/>
      <c r="J887" s="205"/>
      <c r="K887" s="205"/>
      <c r="L887" s="205"/>
      <c r="M887" s="205"/>
      <c r="N887" s="205"/>
      <c r="O887" s="205"/>
      <c r="P887" s="205"/>
      <c r="Q887" s="205"/>
      <c r="R887" s="205"/>
      <c r="S887" s="205"/>
      <c r="T887" s="205"/>
      <c r="U887" s="205"/>
    </row>
    <row r="888" spans="1:21" ht="12.75" customHeight="1">
      <c r="A888" s="142"/>
      <c r="B888" s="205"/>
      <c r="C888" s="205"/>
      <c r="D888" s="205"/>
      <c r="E888" s="205"/>
      <c r="F888" s="205"/>
      <c r="G888" s="205"/>
      <c r="H888" s="205"/>
      <c r="I888" s="205"/>
      <c r="J888" s="205"/>
      <c r="K888" s="205"/>
      <c r="L888" s="205"/>
      <c r="M888" s="205"/>
      <c r="N888" s="205"/>
      <c r="O888" s="205"/>
      <c r="P888" s="205"/>
      <c r="Q888" s="205"/>
      <c r="R888" s="205"/>
      <c r="S888" s="205"/>
      <c r="T888" s="205"/>
      <c r="U888" s="205"/>
    </row>
    <row r="889" spans="1:21" ht="12.75" customHeight="1">
      <c r="A889" s="142"/>
      <c r="B889" s="205"/>
      <c r="C889" s="205"/>
      <c r="D889" s="205"/>
      <c r="E889" s="205"/>
      <c r="F889" s="205"/>
      <c r="G889" s="205"/>
      <c r="H889" s="205"/>
      <c r="I889" s="205"/>
      <c r="J889" s="205"/>
      <c r="K889" s="205"/>
      <c r="L889" s="205"/>
      <c r="M889" s="205"/>
      <c r="N889" s="205"/>
      <c r="O889" s="205"/>
      <c r="P889" s="205"/>
      <c r="Q889" s="205"/>
      <c r="R889" s="205"/>
      <c r="S889" s="205"/>
      <c r="T889" s="205"/>
      <c r="U889" s="205"/>
    </row>
    <row r="890" spans="1:21" ht="12.75" customHeight="1">
      <c r="A890" s="142"/>
      <c r="B890" s="205"/>
      <c r="C890" s="205"/>
      <c r="D890" s="205"/>
      <c r="E890" s="205"/>
      <c r="F890" s="205"/>
      <c r="G890" s="205"/>
      <c r="H890" s="205"/>
      <c r="I890" s="205"/>
      <c r="J890" s="205"/>
      <c r="K890" s="205"/>
      <c r="L890" s="205"/>
      <c r="M890" s="205"/>
      <c r="N890" s="205"/>
      <c r="O890" s="205"/>
      <c r="P890" s="205"/>
      <c r="Q890" s="205"/>
      <c r="R890" s="205"/>
      <c r="S890" s="205"/>
      <c r="T890" s="205"/>
      <c r="U890" s="205"/>
    </row>
    <row r="891" spans="1:21" ht="12.75" customHeight="1">
      <c r="A891" s="142"/>
      <c r="B891" s="205"/>
      <c r="C891" s="205"/>
      <c r="D891" s="205"/>
      <c r="E891" s="205"/>
      <c r="F891" s="205"/>
      <c r="G891" s="205"/>
      <c r="H891" s="205"/>
      <c r="I891" s="205"/>
      <c r="J891" s="205"/>
      <c r="K891" s="205"/>
      <c r="L891" s="205"/>
      <c r="M891" s="205"/>
      <c r="N891" s="205"/>
      <c r="O891" s="205"/>
      <c r="P891" s="205"/>
      <c r="Q891" s="205"/>
      <c r="R891" s="205"/>
      <c r="S891" s="205"/>
      <c r="T891" s="205"/>
      <c r="U891" s="205"/>
    </row>
    <row r="892" spans="1:21" ht="12.75" customHeight="1">
      <c r="A892" s="142"/>
      <c r="B892" s="205"/>
      <c r="C892" s="205"/>
      <c r="D892" s="205"/>
      <c r="E892" s="205"/>
      <c r="F892" s="205"/>
      <c r="G892" s="205"/>
      <c r="H892" s="205"/>
      <c r="I892" s="205"/>
      <c r="J892" s="205"/>
      <c r="K892" s="205"/>
      <c r="L892" s="205"/>
      <c r="M892" s="205"/>
      <c r="N892" s="205"/>
      <c r="O892" s="205"/>
      <c r="P892" s="205"/>
      <c r="Q892" s="205"/>
      <c r="R892" s="205"/>
      <c r="S892" s="205"/>
      <c r="T892" s="205"/>
      <c r="U892" s="205"/>
    </row>
    <row r="893" spans="1:21" ht="12.75" customHeight="1">
      <c r="A893" s="142"/>
      <c r="B893" s="205"/>
      <c r="C893" s="205"/>
      <c r="D893" s="205"/>
      <c r="E893" s="205"/>
      <c r="F893" s="205"/>
      <c r="G893" s="205"/>
      <c r="H893" s="205"/>
      <c r="I893" s="205"/>
      <c r="J893" s="205"/>
      <c r="K893" s="205"/>
      <c r="L893" s="205"/>
      <c r="M893" s="205"/>
      <c r="N893" s="205"/>
      <c r="O893" s="205"/>
      <c r="P893" s="205"/>
      <c r="Q893" s="205"/>
      <c r="R893" s="205"/>
      <c r="S893" s="205"/>
      <c r="T893" s="205"/>
      <c r="U893" s="205"/>
    </row>
    <row r="894" spans="1:21" ht="12.75" customHeight="1">
      <c r="A894" s="142"/>
      <c r="B894" s="205"/>
      <c r="C894" s="205"/>
      <c r="D894" s="205"/>
      <c r="E894" s="205"/>
      <c r="F894" s="205"/>
      <c r="G894" s="205"/>
      <c r="H894" s="205"/>
      <c r="I894" s="205"/>
      <c r="J894" s="205"/>
      <c r="K894" s="205"/>
      <c r="L894" s="205"/>
      <c r="M894" s="205"/>
      <c r="N894" s="205"/>
      <c r="O894" s="205"/>
      <c r="P894" s="205"/>
      <c r="Q894" s="205"/>
      <c r="R894" s="205"/>
      <c r="S894" s="205"/>
      <c r="T894" s="205"/>
      <c r="U894" s="205"/>
    </row>
    <row r="895" spans="1:21" ht="12.75" customHeight="1">
      <c r="A895" s="142"/>
      <c r="B895" s="205"/>
      <c r="C895" s="205"/>
      <c r="D895" s="205"/>
      <c r="E895" s="205"/>
      <c r="F895" s="205"/>
      <c r="G895" s="205"/>
      <c r="H895" s="205"/>
      <c r="I895" s="205"/>
      <c r="J895" s="205"/>
      <c r="K895" s="205"/>
      <c r="L895" s="205"/>
      <c r="M895" s="205"/>
      <c r="N895" s="205"/>
      <c r="O895" s="205"/>
      <c r="P895" s="205"/>
      <c r="Q895" s="205"/>
      <c r="R895" s="205"/>
      <c r="S895" s="205"/>
      <c r="T895" s="205"/>
      <c r="U895" s="205"/>
    </row>
    <row r="896" spans="1:21" ht="12.75" customHeight="1">
      <c r="A896" s="142"/>
      <c r="B896" s="205"/>
      <c r="C896" s="205"/>
      <c r="D896" s="205"/>
      <c r="E896" s="205"/>
      <c r="F896" s="205"/>
      <c r="G896" s="205"/>
      <c r="H896" s="205"/>
      <c r="I896" s="205"/>
      <c r="J896" s="205"/>
      <c r="K896" s="205"/>
      <c r="L896" s="205"/>
      <c r="M896" s="205"/>
      <c r="N896" s="205"/>
      <c r="O896" s="205"/>
      <c r="P896" s="205"/>
      <c r="Q896" s="205"/>
      <c r="R896" s="205"/>
      <c r="S896" s="205"/>
      <c r="T896" s="205"/>
      <c r="U896" s="205"/>
    </row>
    <row r="897" spans="1:21" ht="12.75" customHeight="1">
      <c r="A897" s="142"/>
      <c r="B897" s="205"/>
      <c r="C897" s="205"/>
      <c r="D897" s="205"/>
      <c r="E897" s="205"/>
      <c r="F897" s="205"/>
      <c r="G897" s="205"/>
      <c r="H897" s="205"/>
      <c r="I897" s="205"/>
      <c r="J897" s="205"/>
      <c r="K897" s="205"/>
      <c r="L897" s="205"/>
      <c r="M897" s="205"/>
      <c r="N897" s="205"/>
      <c r="O897" s="205"/>
      <c r="P897" s="205"/>
      <c r="Q897" s="205"/>
      <c r="R897" s="205"/>
      <c r="S897" s="205"/>
      <c r="T897" s="205"/>
      <c r="U897" s="205"/>
    </row>
    <row r="898" spans="1:21" ht="12.75" customHeight="1">
      <c r="A898" s="142"/>
      <c r="B898" s="205"/>
      <c r="C898" s="205"/>
      <c r="D898" s="205"/>
      <c r="E898" s="205"/>
      <c r="F898" s="205"/>
      <c r="G898" s="205"/>
      <c r="H898" s="205"/>
      <c r="I898" s="205"/>
      <c r="J898" s="205"/>
      <c r="K898" s="205"/>
      <c r="L898" s="205"/>
      <c r="M898" s="205"/>
      <c r="N898" s="205"/>
      <c r="O898" s="205"/>
      <c r="P898" s="205"/>
      <c r="Q898" s="205"/>
      <c r="R898" s="205"/>
      <c r="S898" s="205"/>
      <c r="T898" s="205"/>
      <c r="U898" s="205"/>
    </row>
    <row r="899" spans="1:21" ht="12.75" customHeight="1">
      <c r="A899" s="142"/>
      <c r="B899" s="205"/>
      <c r="C899" s="205"/>
      <c r="D899" s="205"/>
      <c r="E899" s="205"/>
      <c r="F899" s="205"/>
      <c r="G899" s="205"/>
      <c r="H899" s="205"/>
      <c r="I899" s="205"/>
      <c r="J899" s="205"/>
      <c r="K899" s="205"/>
      <c r="L899" s="205"/>
      <c r="M899" s="205"/>
      <c r="N899" s="205"/>
      <c r="O899" s="205"/>
      <c r="P899" s="205"/>
      <c r="Q899" s="205"/>
      <c r="R899" s="205"/>
      <c r="S899" s="205"/>
      <c r="T899" s="205"/>
      <c r="U899" s="205"/>
    </row>
    <row r="900" spans="1:21" ht="12.75" customHeight="1">
      <c r="A900" s="142"/>
      <c r="B900" s="205"/>
      <c r="C900" s="205"/>
      <c r="D900" s="205"/>
      <c r="E900" s="205"/>
      <c r="F900" s="205"/>
      <c r="G900" s="205"/>
      <c r="H900" s="205"/>
      <c r="I900" s="205"/>
      <c r="J900" s="205"/>
      <c r="K900" s="205"/>
      <c r="L900" s="205"/>
      <c r="M900" s="205"/>
      <c r="N900" s="205"/>
      <c r="O900" s="205"/>
      <c r="P900" s="205"/>
      <c r="Q900" s="205"/>
      <c r="R900" s="205"/>
      <c r="S900" s="205"/>
      <c r="T900" s="205"/>
      <c r="U900" s="205"/>
    </row>
    <row r="901" spans="1:21" ht="12.75" customHeight="1">
      <c r="A901" s="142"/>
      <c r="B901" s="205"/>
      <c r="C901" s="205"/>
      <c r="D901" s="205"/>
      <c r="E901" s="205"/>
      <c r="F901" s="205"/>
      <c r="G901" s="205"/>
      <c r="H901" s="205"/>
      <c r="I901" s="205"/>
      <c r="J901" s="205"/>
      <c r="K901" s="205"/>
      <c r="L901" s="205"/>
      <c r="M901" s="205"/>
      <c r="N901" s="205"/>
      <c r="O901" s="205"/>
      <c r="P901" s="205"/>
      <c r="Q901" s="205"/>
      <c r="R901" s="205"/>
      <c r="S901" s="205"/>
      <c r="T901" s="205"/>
      <c r="U901" s="205"/>
    </row>
    <row r="902" spans="1:21" ht="12.75" customHeight="1">
      <c r="A902" s="142"/>
      <c r="B902" s="205"/>
      <c r="C902" s="205"/>
      <c r="D902" s="205"/>
      <c r="E902" s="205"/>
      <c r="F902" s="205"/>
      <c r="G902" s="205"/>
      <c r="H902" s="205"/>
      <c r="I902" s="205"/>
      <c r="J902" s="205"/>
      <c r="K902" s="205"/>
      <c r="L902" s="205"/>
      <c r="M902" s="205"/>
      <c r="N902" s="205"/>
      <c r="O902" s="205"/>
      <c r="P902" s="205"/>
      <c r="Q902" s="205"/>
      <c r="R902" s="205"/>
      <c r="S902" s="205"/>
      <c r="T902" s="205"/>
      <c r="U902" s="205"/>
    </row>
    <row r="903" spans="1:21" ht="12.75" customHeight="1">
      <c r="A903" s="142"/>
      <c r="B903" s="205"/>
      <c r="C903" s="205"/>
      <c r="D903" s="205"/>
      <c r="E903" s="205"/>
      <c r="F903" s="205"/>
      <c r="G903" s="205"/>
      <c r="H903" s="205"/>
      <c r="I903" s="205"/>
      <c r="J903" s="205"/>
      <c r="K903" s="205"/>
      <c r="L903" s="205"/>
      <c r="M903" s="205"/>
      <c r="N903" s="205"/>
      <c r="O903" s="205"/>
      <c r="P903" s="205"/>
      <c r="Q903" s="205"/>
      <c r="R903" s="205"/>
      <c r="S903" s="205"/>
      <c r="T903" s="205"/>
      <c r="U903" s="205"/>
    </row>
    <row r="904" spans="1:21" ht="12.75" customHeight="1">
      <c r="A904" s="142"/>
      <c r="B904" s="205"/>
      <c r="C904" s="205"/>
      <c r="D904" s="205"/>
      <c r="E904" s="205"/>
      <c r="F904" s="205"/>
      <c r="G904" s="205"/>
      <c r="H904" s="205"/>
      <c r="I904" s="205"/>
      <c r="J904" s="205"/>
      <c r="K904" s="205"/>
      <c r="L904" s="205"/>
      <c r="M904" s="205"/>
      <c r="N904" s="205"/>
      <c r="O904" s="205"/>
      <c r="P904" s="205"/>
      <c r="Q904" s="205"/>
      <c r="R904" s="205"/>
      <c r="S904" s="205"/>
      <c r="T904" s="205"/>
      <c r="U904" s="205"/>
    </row>
    <row r="905" spans="1:21" ht="12.75" customHeight="1">
      <c r="A905" s="142"/>
      <c r="B905" s="205"/>
      <c r="C905" s="205"/>
      <c r="D905" s="205"/>
      <c r="E905" s="205"/>
      <c r="F905" s="205"/>
      <c r="G905" s="205"/>
      <c r="H905" s="205"/>
      <c r="I905" s="205"/>
      <c r="J905" s="205"/>
      <c r="K905" s="205"/>
      <c r="L905" s="205"/>
      <c r="M905" s="205"/>
      <c r="N905" s="205"/>
      <c r="O905" s="205"/>
      <c r="P905" s="205"/>
      <c r="Q905" s="205"/>
      <c r="R905" s="205"/>
      <c r="S905" s="205"/>
      <c r="T905" s="205"/>
      <c r="U905" s="205"/>
    </row>
    <row r="906" spans="1:21" ht="12.75" customHeight="1">
      <c r="A906" s="142"/>
      <c r="B906" s="205"/>
      <c r="C906" s="205"/>
      <c r="D906" s="205"/>
      <c r="E906" s="205"/>
      <c r="F906" s="205"/>
      <c r="G906" s="205"/>
      <c r="H906" s="205"/>
      <c r="I906" s="205"/>
      <c r="J906" s="205"/>
      <c r="K906" s="205"/>
      <c r="L906" s="205"/>
      <c r="M906" s="205"/>
      <c r="N906" s="205"/>
      <c r="O906" s="205"/>
      <c r="P906" s="205"/>
      <c r="Q906" s="205"/>
      <c r="R906" s="205"/>
      <c r="S906" s="205"/>
      <c r="T906" s="205"/>
      <c r="U906" s="205"/>
    </row>
    <row r="907" spans="1:21" ht="12.75" customHeight="1">
      <c r="A907" s="142"/>
      <c r="B907" s="205"/>
      <c r="C907" s="205"/>
      <c r="D907" s="205"/>
      <c r="E907" s="205"/>
      <c r="F907" s="205"/>
      <c r="G907" s="205"/>
      <c r="H907" s="205"/>
      <c r="I907" s="205"/>
      <c r="J907" s="205"/>
      <c r="K907" s="205"/>
      <c r="L907" s="205"/>
      <c r="M907" s="205"/>
      <c r="N907" s="205"/>
      <c r="O907" s="205"/>
      <c r="P907" s="205"/>
      <c r="Q907" s="205"/>
      <c r="R907" s="205"/>
      <c r="S907" s="205"/>
      <c r="T907" s="205"/>
      <c r="U907" s="205"/>
    </row>
    <row r="908" spans="1:21" ht="12.75" customHeight="1">
      <c r="A908" s="142"/>
      <c r="B908" s="205"/>
      <c r="C908" s="205"/>
      <c r="D908" s="205"/>
      <c r="E908" s="205"/>
      <c r="F908" s="205"/>
      <c r="G908" s="205"/>
      <c r="H908" s="205"/>
      <c r="I908" s="205"/>
      <c r="J908" s="205"/>
      <c r="K908" s="205"/>
      <c r="L908" s="205"/>
      <c r="M908" s="205"/>
      <c r="N908" s="205"/>
      <c r="O908" s="205"/>
      <c r="P908" s="205"/>
      <c r="Q908" s="205"/>
      <c r="R908" s="205"/>
      <c r="S908" s="205"/>
      <c r="T908" s="205"/>
      <c r="U908" s="205"/>
    </row>
    <row r="909" spans="1:21" ht="12.75" customHeight="1">
      <c r="A909" s="142"/>
      <c r="B909" s="205"/>
      <c r="C909" s="205"/>
      <c r="D909" s="205"/>
      <c r="E909" s="205"/>
      <c r="F909" s="205"/>
      <c r="G909" s="205"/>
      <c r="H909" s="205"/>
      <c r="I909" s="205"/>
      <c r="J909" s="205"/>
      <c r="K909" s="205"/>
      <c r="L909" s="205"/>
      <c r="M909" s="205"/>
      <c r="N909" s="205"/>
      <c r="O909" s="205"/>
      <c r="P909" s="205"/>
      <c r="Q909" s="205"/>
      <c r="R909" s="205"/>
      <c r="S909" s="205"/>
      <c r="T909" s="205"/>
      <c r="U909" s="205"/>
    </row>
    <row r="910" spans="1:21" ht="12.75" customHeight="1">
      <c r="A910" s="142"/>
      <c r="B910" s="205"/>
      <c r="C910" s="205"/>
      <c r="D910" s="205"/>
      <c r="E910" s="205"/>
      <c r="F910" s="205"/>
      <c r="G910" s="205"/>
      <c r="H910" s="205"/>
      <c r="I910" s="205"/>
      <c r="J910" s="205"/>
      <c r="K910" s="205"/>
      <c r="L910" s="205"/>
      <c r="M910" s="205"/>
      <c r="N910" s="205"/>
      <c r="O910" s="205"/>
      <c r="P910" s="205"/>
      <c r="Q910" s="205"/>
      <c r="R910" s="205"/>
      <c r="S910" s="205"/>
      <c r="T910" s="205"/>
      <c r="U910" s="205"/>
    </row>
    <row r="911" spans="1:21" ht="12.75" customHeight="1">
      <c r="A911" s="142"/>
      <c r="B911" s="205"/>
      <c r="C911" s="205"/>
      <c r="D911" s="205"/>
      <c r="E911" s="205"/>
      <c r="F911" s="205"/>
      <c r="G911" s="205"/>
      <c r="H911" s="205"/>
      <c r="I911" s="205"/>
      <c r="J911" s="205"/>
      <c r="K911" s="205"/>
      <c r="L911" s="205"/>
      <c r="M911" s="205"/>
      <c r="N911" s="205"/>
      <c r="O911" s="205"/>
      <c r="P911" s="205"/>
      <c r="Q911" s="205"/>
      <c r="R911" s="205"/>
      <c r="S911" s="205"/>
      <c r="T911" s="205"/>
      <c r="U911" s="205"/>
    </row>
    <row r="912" spans="1:21" ht="12.75" customHeight="1">
      <c r="A912" s="142"/>
      <c r="B912" s="205"/>
      <c r="C912" s="205"/>
      <c r="D912" s="205"/>
      <c r="E912" s="205"/>
      <c r="F912" s="205"/>
      <c r="G912" s="205"/>
      <c r="H912" s="205"/>
      <c r="I912" s="205"/>
      <c r="J912" s="205"/>
      <c r="K912" s="205"/>
      <c r="L912" s="205"/>
      <c r="M912" s="205"/>
      <c r="N912" s="205"/>
      <c r="O912" s="205"/>
      <c r="P912" s="205"/>
      <c r="Q912" s="205"/>
      <c r="R912" s="205"/>
      <c r="S912" s="205"/>
      <c r="T912" s="205"/>
      <c r="U912" s="205"/>
    </row>
    <row r="913" spans="1:21" ht="12.75" customHeight="1">
      <c r="A913" s="142"/>
      <c r="B913" s="205"/>
      <c r="C913" s="205"/>
      <c r="D913" s="205"/>
      <c r="E913" s="205"/>
      <c r="F913" s="205"/>
      <c r="G913" s="205"/>
      <c r="H913" s="205"/>
      <c r="I913" s="205"/>
      <c r="J913" s="205"/>
      <c r="K913" s="205"/>
      <c r="L913" s="205"/>
      <c r="M913" s="205"/>
      <c r="N913" s="205"/>
      <c r="O913" s="205"/>
      <c r="P913" s="205"/>
      <c r="Q913" s="205"/>
      <c r="R913" s="205"/>
      <c r="S913" s="205"/>
      <c r="T913" s="205"/>
      <c r="U913" s="205"/>
    </row>
    <row r="914" spans="1:21" ht="12.75" customHeight="1">
      <c r="A914" s="142"/>
      <c r="B914" s="205"/>
      <c r="C914" s="205"/>
      <c r="D914" s="205"/>
      <c r="E914" s="205"/>
      <c r="F914" s="205"/>
      <c r="G914" s="205"/>
      <c r="H914" s="205"/>
      <c r="I914" s="205"/>
      <c r="J914" s="205"/>
      <c r="K914" s="205"/>
      <c r="L914" s="205"/>
      <c r="M914" s="205"/>
      <c r="N914" s="205"/>
      <c r="O914" s="205"/>
      <c r="P914" s="205"/>
      <c r="Q914" s="205"/>
      <c r="R914" s="205"/>
      <c r="S914" s="205"/>
      <c r="T914" s="205"/>
      <c r="U914" s="205"/>
    </row>
    <row r="915" spans="1:21" ht="12.75" customHeight="1">
      <c r="A915" s="142"/>
      <c r="B915" s="205"/>
      <c r="C915" s="205"/>
      <c r="D915" s="205"/>
      <c r="E915" s="205"/>
      <c r="F915" s="205"/>
      <c r="G915" s="205"/>
      <c r="H915" s="205"/>
      <c r="I915" s="205"/>
      <c r="J915" s="205"/>
      <c r="K915" s="205"/>
      <c r="L915" s="205"/>
      <c r="M915" s="205"/>
      <c r="N915" s="205"/>
      <c r="O915" s="205"/>
      <c r="P915" s="205"/>
      <c r="Q915" s="205"/>
      <c r="R915" s="205"/>
      <c r="S915" s="205"/>
      <c r="T915" s="205"/>
      <c r="U915" s="205"/>
    </row>
    <row r="916" spans="1:21" ht="12.75" customHeight="1">
      <c r="A916" s="142"/>
      <c r="B916" s="205"/>
      <c r="C916" s="205"/>
      <c r="D916" s="205"/>
      <c r="E916" s="205"/>
      <c r="F916" s="205"/>
      <c r="G916" s="205"/>
      <c r="H916" s="205"/>
      <c r="I916" s="205"/>
      <c r="J916" s="205"/>
      <c r="K916" s="205"/>
      <c r="L916" s="205"/>
      <c r="M916" s="205"/>
      <c r="N916" s="205"/>
      <c r="O916" s="205"/>
      <c r="P916" s="205"/>
      <c r="Q916" s="205"/>
      <c r="R916" s="205"/>
      <c r="S916" s="205"/>
      <c r="T916" s="205"/>
      <c r="U916" s="205"/>
    </row>
    <row r="917" spans="1:21" ht="12.75" customHeight="1">
      <c r="A917" s="142"/>
      <c r="B917" s="205"/>
      <c r="C917" s="205"/>
      <c r="D917" s="205"/>
      <c r="E917" s="205"/>
      <c r="F917" s="205"/>
      <c r="G917" s="205"/>
      <c r="H917" s="205"/>
      <c r="I917" s="205"/>
      <c r="J917" s="205"/>
      <c r="K917" s="205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</row>
    <row r="918" spans="1:21" ht="12.75" customHeight="1">
      <c r="A918" s="142"/>
      <c r="B918" s="205"/>
      <c r="C918" s="205"/>
      <c r="D918" s="205"/>
      <c r="E918" s="205"/>
      <c r="F918" s="205"/>
      <c r="G918" s="205"/>
      <c r="H918" s="205"/>
      <c r="I918" s="205"/>
      <c r="J918" s="205"/>
      <c r="K918" s="205"/>
      <c r="L918" s="205"/>
      <c r="M918" s="205"/>
      <c r="N918" s="205"/>
      <c r="O918" s="205"/>
      <c r="P918" s="205"/>
      <c r="Q918" s="205"/>
      <c r="R918" s="205"/>
      <c r="S918" s="205"/>
      <c r="T918" s="205"/>
      <c r="U918" s="205"/>
    </row>
    <row r="919" spans="1:21" ht="12.75" customHeight="1">
      <c r="A919" s="142"/>
      <c r="B919" s="205"/>
      <c r="C919" s="205"/>
      <c r="D919" s="205"/>
      <c r="E919" s="205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205"/>
      <c r="Q919" s="205"/>
      <c r="R919" s="205"/>
      <c r="S919" s="205"/>
      <c r="T919" s="205"/>
      <c r="U919" s="205"/>
    </row>
    <row r="920" spans="1:21" ht="12.75" customHeight="1">
      <c r="A920" s="142"/>
      <c r="B920" s="205"/>
      <c r="C920" s="205"/>
      <c r="D920" s="205"/>
      <c r="E920" s="205"/>
      <c r="F920" s="205"/>
      <c r="G920" s="205"/>
      <c r="H920" s="205"/>
      <c r="I920" s="205"/>
      <c r="J920" s="205"/>
      <c r="K920" s="205"/>
      <c r="L920" s="205"/>
      <c r="M920" s="205"/>
      <c r="N920" s="205"/>
      <c r="O920" s="205"/>
      <c r="P920" s="205"/>
      <c r="Q920" s="205"/>
      <c r="R920" s="205"/>
      <c r="S920" s="205"/>
      <c r="T920" s="205"/>
      <c r="U920" s="205"/>
    </row>
    <row r="921" spans="1:21" ht="12.75" customHeight="1">
      <c r="A921" s="142"/>
      <c r="B921" s="205"/>
      <c r="C921" s="205"/>
      <c r="D921" s="205"/>
      <c r="E921" s="205"/>
      <c r="F921" s="205"/>
      <c r="G921" s="205"/>
      <c r="H921" s="205"/>
      <c r="I921" s="205"/>
      <c r="J921" s="205"/>
      <c r="K921" s="205"/>
      <c r="L921" s="205"/>
      <c r="M921" s="205"/>
      <c r="N921" s="205"/>
      <c r="O921" s="205"/>
      <c r="P921" s="205"/>
      <c r="Q921" s="205"/>
      <c r="R921" s="205"/>
      <c r="S921" s="205"/>
      <c r="T921" s="205"/>
      <c r="U921" s="205"/>
    </row>
    <row r="922" spans="1:21" ht="12.75" customHeight="1">
      <c r="A922" s="142"/>
      <c r="B922" s="205"/>
      <c r="C922" s="205"/>
      <c r="D922" s="205"/>
      <c r="E922" s="205"/>
      <c r="F922" s="205"/>
      <c r="G922" s="205"/>
      <c r="H922" s="205"/>
      <c r="I922" s="205"/>
      <c r="J922" s="205"/>
      <c r="K922" s="205"/>
      <c r="L922" s="205"/>
      <c r="M922" s="205"/>
      <c r="N922" s="205"/>
      <c r="O922" s="205"/>
      <c r="P922" s="205"/>
      <c r="Q922" s="205"/>
      <c r="R922" s="205"/>
      <c r="S922" s="205"/>
      <c r="T922" s="205"/>
      <c r="U922" s="205"/>
    </row>
    <row r="923" spans="1:21" ht="12.75" customHeight="1">
      <c r="A923" s="142"/>
      <c r="B923" s="205"/>
      <c r="C923" s="205"/>
      <c r="D923" s="205"/>
      <c r="E923" s="205"/>
      <c r="F923" s="205"/>
      <c r="G923" s="205"/>
      <c r="H923" s="205"/>
      <c r="I923" s="205"/>
      <c r="J923" s="205"/>
      <c r="K923" s="205"/>
      <c r="L923" s="205"/>
      <c r="M923" s="205"/>
      <c r="N923" s="205"/>
      <c r="O923" s="205"/>
      <c r="P923" s="205"/>
      <c r="Q923" s="205"/>
      <c r="R923" s="205"/>
      <c r="S923" s="205"/>
      <c r="T923" s="205"/>
      <c r="U923" s="205"/>
    </row>
    <row r="924" spans="1:21" ht="12.75" customHeight="1">
      <c r="A924" s="142"/>
      <c r="B924" s="205"/>
      <c r="C924" s="205"/>
      <c r="D924" s="205"/>
      <c r="E924" s="205"/>
      <c r="F924" s="205"/>
      <c r="G924" s="205"/>
      <c r="H924" s="205"/>
      <c r="I924" s="205"/>
      <c r="J924" s="205"/>
      <c r="K924" s="205"/>
      <c r="L924" s="205"/>
      <c r="M924" s="205"/>
      <c r="N924" s="205"/>
      <c r="O924" s="205"/>
      <c r="P924" s="205"/>
      <c r="Q924" s="205"/>
      <c r="R924" s="205"/>
      <c r="S924" s="205"/>
      <c r="T924" s="205"/>
      <c r="U924" s="205"/>
    </row>
    <row r="925" spans="1:21" ht="12.75" customHeight="1">
      <c r="A925" s="142"/>
      <c r="B925" s="205"/>
      <c r="C925" s="205"/>
      <c r="D925" s="205"/>
      <c r="E925" s="205"/>
      <c r="F925" s="205"/>
      <c r="G925" s="205"/>
      <c r="H925" s="205"/>
      <c r="I925" s="205"/>
      <c r="J925" s="205"/>
      <c r="K925" s="205"/>
      <c r="L925" s="205"/>
      <c r="M925" s="205"/>
      <c r="N925" s="205"/>
      <c r="O925" s="205"/>
      <c r="P925" s="205"/>
      <c r="Q925" s="205"/>
      <c r="R925" s="205"/>
      <c r="S925" s="205"/>
      <c r="T925" s="205"/>
      <c r="U925" s="205"/>
    </row>
    <row r="926" spans="1:21" ht="12.75" customHeight="1">
      <c r="A926" s="142"/>
      <c r="B926" s="205"/>
      <c r="C926" s="205"/>
      <c r="D926" s="205"/>
      <c r="E926" s="205"/>
      <c r="F926" s="205"/>
      <c r="G926" s="205"/>
      <c r="H926" s="205"/>
      <c r="I926" s="205"/>
      <c r="J926" s="205"/>
      <c r="K926" s="205"/>
      <c r="L926" s="205"/>
      <c r="M926" s="205"/>
      <c r="N926" s="205"/>
      <c r="O926" s="205"/>
      <c r="P926" s="205"/>
      <c r="Q926" s="205"/>
      <c r="R926" s="205"/>
      <c r="S926" s="205"/>
      <c r="T926" s="205"/>
      <c r="U926" s="205"/>
    </row>
    <row r="927" spans="1:21" ht="12.75" customHeight="1">
      <c r="A927" s="142"/>
      <c r="B927" s="205"/>
      <c r="C927" s="205"/>
      <c r="D927" s="205"/>
      <c r="E927" s="205"/>
      <c r="F927" s="205"/>
      <c r="G927" s="205"/>
      <c r="H927" s="205"/>
      <c r="I927" s="205"/>
      <c r="J927" s="205"/>
      <c r="K927" s="205"/>
      <c r="L927" s="205"/>
      <c r="M927" s="205"/>
      <c r="N927" s="205"/>
      <c r="O927" s="205"/>
      <c r="P927" s="205"/>
      <c r="Q927" s="205"/>
      <c r="R927" s="205"/>
      <c r="S927" s="205"/>
      <c r="T927" s="205"/>
      <c r="U927" s="205"/>
    </row>
    <row r="928" spans="1:21" ht="12.75" customHeight="1">
      <c r="A928" s="142"/>
      <c r="B928" s="205"/>
      <c r="C928" s="205"/>
      <c r="D928" s="205"/>
      <c r="E928" s="205"/>
      <c r="F928" s="205"/>
      <c r="G928" s="205"/>
      <c r="H928" s="205"/>
      <c r="I928" s="205"/>
      <c r="J928" s="205"/>
      <c r="K928" s="205"/>
      <c r="L928" s="205"/>
      <c r="M928" s="205"/>
      <c r="N928" s="205"/>
      <c r="O928" s="205"/>
      <c r="P928" s="205"/>
      <c r="Q928" s="205"/>
      <c r="R928" s="205"/>
      <c r="S928" s="205"/>
      <c r="T928" s="205"/>
      <c r="U928" s="205"/>
    </row>
    <row r="929" spans="1:21" ht="12.75" customHeight="1">
      <c r="A929" s="142"/>
      <c r="B929" s="205"/>
      <c r="C929" s="205"/>
      <c r="D929" s="205"/>
      <c r="E929" s="205"/>
      <c r="F929" s="205"/>
      <c r="G929" s="205"/>
      <c r="H929" s="205"/>
      <c r="I929" s="205"/>
      <c r="J929" s="205"/>
      <c r="K929" s="205"/>
      <c r="L929" s="205"/>
      <c r="M929" s="205"/>
      <c r="N929" s="205"/>
      <c r="O929" s="205"/>
      <c r="P929" s="205"/>
      <c r="Q929" s="205"/>
      <c r="R929" s="205"/>
      <c r="S929" s="205"/>
      <c r="T929" s="205"/>
      <c r="U929" s="205"/>
    </row>
    <row r="930" spans="1:21" ht="12.75" customHeight="1">
      <c r="A930" s="142"/>
      <c r="B930" s="205"/>
      <c r="C930" s="205"/>
      <c r="D930" s="205"/>
      <c r="E930" s="205"/>
      <c r="F930" s="205"/>
      <c r="G930" s="205"/>
      <c r="H930" s="205"/>
      <c r="I930" s="205"/>
      <c r="J930" s="205"/>
      <c r="K930" s="205"/>
      <c r="L930" s="205"/>
      <c r="M930" s="205"/>
      <c r="N930" s="205"/>
      <c r="O930" s="205"/>
      <c r="P930" s="205"/>
      <c r="Q930" s="205"/>
      <c r="R930" s="205"/>
      <c r="S930" s="205"/>
      <c r="T930" s="205"/>
      <c r="U930" s="205"/>
    </row>
    <row r="931" spans="1:21" ht="12.75" customHeight="1">
      <c r="A931" s="142"/>
      <c r="B931" s="205"/>
      <c r="C931" s="205"/>
      <c r="D931" s="205"/>
      <c r="E931" s="205"/>
      <c r="F931" s="205"/>
      <c r="G931" s="205"/>
      <c r="H931" s="205"/>
      <c r="I931" s="205"/>
      <c r="J931" s="205"/>
      <c r="K931" s="205"/>
      <c r="L931" s="205"/>
      <c r="M931" s="205"/>
      <c r="N931" s="205"/>
      <c r="O931" s="205"/>
      <c r="P931" s="205"/>
      <c r="Q931" s="205"/>
      <c r="R931" s="205"/>
      <c r="S931" s="205"/>
      <c r="T931" s="205"/>
      <c r="U931" s="205"/>
    </row>
    <row r="932" spans="1:21" ht="12.75" customHeight="1">
      <c r="A932" s="142"/>
      <c r="B932" s="205"/>
      <c r="C932" s="205"/>
      <c r="D932" s="205"/>
      <c r="E932" s="205"/>
      <c r="F932" s="205"/>
      <c r="G932" s="205"/>
      <c r="H932" s="205"/>
      <c r="I932" s="205"/>
      <c r="J932" s="205"/>
      <c r="K932" s="205"/>
      <c r="L932" s="205"/>
      <c r="M932" s="205"/>
      <c r="N932" s="205"/>
      <c r="O932" s="205"/>
      <c r="P932" s="205"/>
      <c r="Q932" s="205"/>
      <c r="R932" s="205"/>
      <c r="S932" s="205"/>
      <c r="T932" s="205"/>
      <c r="U932" s="205"/>
    </row>
    <row r="933" spans="1:21" ht="12.75" customHeight="1">
      <c r="A933" s="142"/>
      <c r="B933" s="205"/>
      <c r="C933" s="205"/>
      <c r="D933" s="205"/>
      <c r="E933" s="205"/>
      <c r="F933" s="205"/>
      <c r="G933" s="205"/>
      <c r="H933" s="205"/>
      <c r="I933" s="205"/>
      <c r="J933" s="205"/>
      <c r="K933" s="205"/>
      <c r="L933" s="205"/>
      <c r="M933" s="205"/>
      <c r="N933" s="205"/>
      <c r="O933" s="205"/>
      <c r="P933" s="205"/>
      <c r="Q933" s="205"/>
      <c r="R933" s="205"/>
      <c r="S933" s="205"/>
      <c r="T933" s="205"/>
      <c r="U933" s="205"/>
    </row>
    <row r="934" spans="1:21" ht="12.75" customHeight="1">
      <c r="A934" s="142"/>
      <c r="B934" s="205"/>
      <c r="C934" s="205"/>
      <c r="D934" s="205"/>
      <c r="E934" s="205"/>
      <c r="F934" s="205"/>
      <c r="G934" s="205"/>
      <c r="H934" s="205"/>
      <c r="I934" s="205"/>
      <c r="J934" s="205"/>
      <c r="K934" s="205"/>
      <c r="L934" s="205"/>
      <c r="M934" s="205"/>
      <c r="N934" s="205"/>
      <c r="O934" s="205"/>
      <c r="P934" s="205"/>
      <c r="Q934" s="205"/>
      <c r="R934" s="205"/>
      <c r="S934" s="205"/>
      <c r="T934" s="205"/>
      <c r="U934" s="205"/>
    </row>
    <row r="935" spans="1:21" ht="12.75" customHeight="1">
      <c r="A935" s="142"/>
      <c r="B935" s="205"/>
      <c r="C935" s="205"/>
      <c r="D935" s="205"/>
      <c r="E935" s="205"/>
      <c r="F935" s="205"/>
      <c r="G935" s="205"/>
      <c r="H935" s="205"/>
      <c r="I935" s="205"/>
      <c r="J935" s="205"/>
      <c r="K935" s="205"/>
      <c r="L935" s="205"/>
      <c r="M935" s="205"/>
      <c r="N935" s="205"/>
      <c r="O935" s="205"/>
      <c r="P935" s="205"/>
      <c r="Q935" s="205"/>
      <c r="R935" s="205"/>
      <c r="S935" s="205"/>
      <c r="T935" s="205"/>
      <c r="U935" s="205"/>
    </row>
    <row r="936" spans="1:21" ht="12.75" customHeight="1">
      <c r="A936" s="142"/>
      <c r="B936" s="205"/>
      <c r="C936" s="205"/>
      <c r="D936" s="205"/>
      <c r="E936" s="205"/>
      <c r="F936" s="205"/>
      <c r="G936" s="205"/>
      <c r="H936" s="205"/>
      <c r="I936" s="205"/>
      <c r="J936" s="205"/>
      <c r="K936" s="205"/>
      <c r="L936" s="205"/>
      <c r="M936" s="205"/>
      <c r="N936" s="205"/>
      <c r="O936" s="205"/>
      <c r="P936" s="205"/>
      <c r="Q936" s="205"/>
      <c r="R936" s="205"/>
      <c r="S936" s="205"/>
      <c r="T936" s="205"/>
      <c r="U936" s="205"/>
    </row>
    <row r="937" spans="1:21" ht="12.75" customHeight="1">
      <c r="A937" s="142"/>
      <c r="B937" s="205"/>
      <c r="C937" s="205"/>
      <c r="D937" s="205"/>
      <c r="E937" s="205"/>
      <c r="F937" s="205"/>
      <c r="G937" s="205"/>
      <c r="H937" s="205"/>
      <c r="I937" s="205"/>
      <c r="J937" s="205"/>
      <c r="K937" s="205"/>
      <c r="L937" s="205"/>
      <c r="M937" s="205"/>
      <c r="N937" s="205"/>
      <c r="O937" s="205"/>
      <c r="P937" s="205"/>
      <c r="Q937" s="205"/>
      <c r="R937" s="205"/>
      <c r="S937" s="205"/>
      <c r="T937" s="205"/>
      <c r="U937" s="205"/>
    </row>
    <row r="938" spans="1:21" ht="12.75" customHeight="1">
      <c r="A938" s="142"/>
      <c r="B938" s="205"/>
      <c r="C938" s="205"/>
      <c r="D938" s="205"/>
      <c r="E938" s="205"/>
      <c r="F938" s="205"/>
      <c r="G938" s="205"/>
      <c r="H938" s="205"/>
      <c r="I938" s="205"/>
      <c r="J938" s="205"/>
      <c r="K938" s="205"/>
      <c r="L938" s="205"/>
      <c r="M938" s="205"/>
      <c r="N938" s="205"/>
      <c r="O938" s="205"/>
      <c r="P938" s="205"/>
      <c r="Q938" s="205"/>
      <c r="R938" s="205"/>
      <c r="S938" s="205"/>
      <c r="T938" s="205"/>
      <c r="U938" s="205"/>
    </row>
    <row r="939" spans="1:21" ht="12.75" customHeight="1">
      <c r="A939" s="142"/>
      <c r="B939" s="205"/>
      <c r="C939" s="205"/>
      <c r="D939" s="205"/>
      <c r="E939" s="205"/>
      <c r="F939" s="205"/>
      <c r="G939" s="205"/>
      <c r="H939" s="205"/>
      <c r="I939" s="205"/>
      <c r="J939" s="205"/>
      <c r="K939" s="205"/>
      <c r="L939" s="205"/>
      <c r="M939" s="205"/>
      <c r="N939" s="205"/>
      <c r="O939" s="205"/>
      <c r="P939" s="205"/>
      <c r="Q939" s="205"/>
      <c r="R939" s="205"/>
      <c r="S939" s="205"/>
      <c r="T939" s="205"/>
      <c r="U939" s="205"/>
    </row>
    <row r="940" spans="1:21" ht="12.75" customHeight="1">
      <c r="A940" s="142"/>
      <c r="B940" s="205"/>
      <c r="C940" s="205"/>
      <c r="D940" s="205"/>
      <c r="E940" s="205"/>
      <c r="F940" s="205"/>
      <c r="G940" s="205"/>
      <c r="H940" s="205"/>
      <c r="I940" s="205"/>
      <c r="J940" s="205"/>
      <c r="K940" s="205"/>
      <c r="L940" s="205"/>
      <c r="M940" s="205"/>
      <c r="N940" s="205"/>
      <c r="O940" s="205"/>
      <c r="P940" s="205"/>
      <c r="Q940" s="205"/>
      <c r="R940" s="205"/>
      <c r="S940" s="205"/>
      <c r="T940" s="205"/>
      <c r="U940" s="205"/>
    </row>
    <row r="941" spans="1:21" ht="12.75" customHeight="1">
      <c r="A941" s="142"/>
      <c r="B941" s="205"/>
      <c r="C941" s="205"/>
      <c r="D941" s="205"/>
      <c r="E941" s="205"/>
      <c r="F941" s="205"/>
      <c r="G941" s="205"/>
      <c r="H941" s="205"/>
      <c r="I941" s="205"/>
      <c r="J941" s="205"/>
      <c r="K941" s="205"/>
      <c r="L941" s="205"/>
      <c r="M941" s="205"/>
      <c r="N941" s="205"/>
      <c r="O941" s="205"/>
      <c r="P941" s="205"/>
      <c r="Q941" s="205"/>
      <c r="R941" s="205"/>
      <c r="S941" s="205"/>
      <c r="T941" s="205"/>
      <c r="U941" s="205"/>
    </row>
    <row r="942" spans="1:21" ht="12.75" customHeight="1">
      <c r="A942" s="142"/>
      <c r="B942" s="205"/>
      <c r="C942" s="205"/>
      <c r="D942" s="205"/>
      <c r="E942" s="205"/>
      <c r="F942" s="205"/>
      <c r="G942" s="205"/>
      <c r="H942" s="205"/>
      <c r="I942" s="205"/>
      <c r="J942" s="205"/>
      <c r="K942" s="205"/>
      <c r="L942" s="205"/>
      <c r="M942" s="205"/>
      <c r="N942" s="205"/>
      <c r="O942" s="205"/>
      <c r="P942" s="205"/>
      <c r="Q942" s="205"/>
      <c r="R942" s="205"/>
      <c r="S942" s="205"/>
      <c r="T942" s="205"/>
      <c r="U942" s="205"/>
    </row>
    <row r="943" spans="1:21" ht="12.75" customHeight="1">
      <c r="A943" s="142"/>
      <c r="B943" s="205"/>
      <c r="C943" s="205"/>
      <c r="D943" s="205"/>
      <c r="E943" s="205"/>
      <c r="F943" s="205"/>
      <c r="G943" s="205"/>
      <c r="H943" s="205"/>
      <c r="I943" s="205"/>
      <c r="J943" s="205"/>
      <c r="K943" s="205"/>
      <c r="L943" s="205"/>
      <c r="M943" s="205"/>
      <c r="N943" s="205"/>
      <c r="O943" s="205"/>
      <c r="P943" s="205"/>
      <c r="Q943" s="205"/>
      <c r="R943" s="205"/>
      <c r="S943" s="205"/>
      <c r="T943" s="205"/>
      <c r="U943" s="205"/>
    </row>
    <row r="944" spans="1:21" ht="12.75" customHeight="1">
      <c r="A944" s="142"/>
      <c r="B944" s="205"/>
      <c r="C944" s="205"/>
      <c r="D944" s="205"/>
      <c r="E944" s="205"/>
      <c r="F944" s="205"/>
      <c r="G944" s="205"/>
      <c r="H944" s="205"/>
      <c r="I944" s="205"/>
      <c r="J944" s="205"/>
      <c r="K944" s="205"/>
      <c r="L944" s="205"/>
      <c r="M944" s="205"/>
      <c r="N944" s="205"/>
      <c r="O944" s="205"/>
      <c r="P944" s="205"/>
      <c r="Q944" s="205"/>
      <c r="R944" s="205"/>
      <c r="S944" s="205"/>
      <c r="T944" s="205"/>
      <c r="U944" s="205"/>
    </row>
    <row r="945" spans="1:21" ht="12.75" customHeight="1">
      <c r="A945" s="142"/>
      <c r="B945" s="205"/>
      <c r="C945" s="205"/>
      <c r="D945" s="205"/>
      <c r="E945" s="205"/>
      <c r="F945" s="205"/>
      <c r="G945" s="205"/>
      <c r="H945" s="205"/>
      <c r="I945" s="205"/>
      <c r="J945" s="205"/>
      <c r="K945" s="205"/>
      <c r="L945" s="205"/>
      <c r="M945" s="205"/>
      <c r="N945" s="205"/>
      <c r="O945" s="205"/>
      <c r="P945" s="205"/>
      <c r="Q945" s="205"/>
      <c r="R945" s="205"/>
      <c r="S945" s="205"/>
      <c r="T945" s="205"/>
      <c r="U945" s="205"/>
    </row>
    <row r="946" spans="1:21" ht="12.75" customHeight="1">
      <c r="A946" s="142"/>
      <c r="B946" s="205"/>
      <c r="C946" s="205"/>
      <c r="D946" s="205"/>
      <c r="E946" s="205"/>
      <c r="F946" s="205"/>
      <c r="G946" s="205"/>
      <c r="H946" s="205"/>
      <c r="I946" s="205"/>
      <c r="J946" s="205"/>
      <c r="K946" s="205"/>
      <c r="L946" s="205"/>
      <c r="M946" s="205"/>
      <c r="N946" s="205"/>
      <c r="O946" s="205"/>
      <c r="P946" s="205"/>
      <c r="Q946" s="205"/>
      <c r="R946" s="205"/>
      <c r="S946" s="205"/>
      <c r="T946" s="205"/>
      <c r="U946" s="205"/>
    </row>
    <row r="947" spans="1:21" ht="12.75" customHeight="1">
      <c r="A947" s="142"/>
      <c r="B947" s="205"/>
      <c r="C947" s="205"/>
      <c r="D947" s="205"/>
      <c r="E947" s="205"/>
      <c r="F947" s="205"/>
      <c r="G947" s="205"/>
      <c r="H947" s="205"/>
      <c r="I947" s="205"/>
      <c r="J947" s="205"/>
      <c r="K947" s="205"/>
      <c r="L947" s="205"/>
      <c r="M947" s="205"/>
      <c r="N947" s="205"/>
      <c r="O947" s="205"/>
      <c r="P947" s="205"/>
      <c r="Q947" s="205"/>
      <c r="R947" s="205"/>
      <c r="S947" s="205"/>
      <c r="T947" s="205"/>
      <c r="U947" s="205"/>
    </row>
    <row r="948" spans="1:21" ht="12.75" customHeight="1">
      <c r="A948" s="142"/>
      <c r="B948" s="205"/>
      <c r="C948" s="205"/>
      <c r="D948" s="205"/>
      <c r="E948" s="205"/>
      <c r="F948" s="205"/>
      <c r="G948" s="205"/>
      <c r="H948" s="205"/>
      <c r="I948" s="205"/>
      <c r="J948" s="205"/>
      <c r="K948" s="205"/>
      <c r="L948" s="205"/>
      <c r="M948" s="205"/>
      <c r="N948" s="205"/>
      <c r="O948" s="205"/>
      <c r="P948" s="205"/>
      <c r="Q948" s="205"/>
      <c r="R948" s="205"/>
      <c r="S948" s="205"/>
      <c r="T948" s="205"/>
      <c r="U948" s="205"/>
    </row>
    <row r="949" spans="1:21" ht="12.75" customHeight="1">
      <c r="A949" s="142"/>
      <c r="B949" s="205"/>
      <c r="C949" s="205"/>
      <c r="D949" s="205"/>
      <c r="E949" s="205"/>
      <c r="F949" s="205"/>
      <c r="G949" s="205"/>
      <c r="H949" s="205"/>
      <c r="I949" s="205"/>
      <c r="J949" s="205"/>
      <c r="K949" s="205"/>
      <c r="L949" s="205"/>
      <c r="M949" s="205"/>
      <c r="N949" s="205"/>
      <c r="O949" s="205"/>
      <c r="P949" s="205"/>
      <c r="Q949" s="205"/>
      <c r="R949" s="205"/>
      <c r="S949" s="205"/>
      <c r="T949" s="205"/>
      <c r="U949" s="205"/>
    </row>
    <row r="950" spans="1:21" ht="12.75" customHeight="1">
      <c r="A950" s="142"/>
      <c r="B950" s="205"/>
      <c r="C950" s="205"/>
      <c r="D950" s="205"/>
      <c r="E950" s="205"/>
      <c r="F950" s="205"/>
      <c r="G950" s="205"/>
      <c r="H950" s="205"/>
      <c r="I950" s="205"/>
      <c r="J950" s="205"/>
      <c r="K950" s="205"/>
      <c r="L950" s="205"/>
      <c r="M950" s="205"/>
      <c r="N950" s="205"/>
      <c r="O950" s="205"/>
      <c r="P950" s="205"/>
      <c r="Q950" s="205"/>
      <c r="R950" s="205"/>
      <c r="S950" s="205"/>
      <c r="T950" s="205"/>
      <c r="U950" s="205"/>
    </row>
    <row r="951" spans="1:21" ht="12.75" customHeight="1">
      <c r="A951" s="142"/>
      <c r="B951" s="205"/>
      <c r="C951" s="205"/>
      <c r="D951" s="205"/>
      <c r="E951" s="205"/>
      <c r="F951" s="205"/>
      <c r="G951" s="205"/>
      <c r="H951" s="205"/>
      <c r="I951" s="205"/>
      <c r="J951" s="205"/>
      <c r="K951" s="205"/>
      <c r="L951" s="205"/>
      <c r="M951" s="205"/>
      <c r="N951" s="205"/>
      <c r="O951" s="205"/>
      <c r="P951" s="205"/>
      <c r="Q951" s="205"/>
      <c r="R951" s="205"/>
      <c r="S951" s="205"/>
      <c r="T951" s="205"/>
      <c r="U951" s="205"/>
    </row>
    <row r="952" spans="1:21" ht="12.75" customHeight="1">
      <c r="A952" s="142"/>
      <c r="B952" s="205"/>
      <c r="C952" s="205"/>
      <c r="D952" s="205"/>
      <c r="E952" s="205"/>
      <c r="F952" s="205"/>
      <c r="G952" s="205"/>
      <c r="H952" s="205"/>
      <c r="I952" s="205"/>
      <c r="J952" s="205"/>
      <c r="K952" s="205"/>
      <c r="L952" s="205"/>
      <c r="M952" s="205"/>
      <c r="N952" s="205"/>
      <c r="O952" s="205"/>
      <c r="P952" s="205"/>
      <c r="Q952" s="205"/>
      <c r="R952" s="205"/>
      <c r="S952" s="205"/>
      <c r="T952" s="205"/>
      <c r="U952" s="205"/>
    </row>
    <row r="953" spans="1:21" ht="12.75" customHeight="1">
      <c r="A953" s="142"/>
      <c r="B953" s="205"/>
      <c r="C953" s="205"/>
      <c r="D953" s="205"/>
      <c r="E953" s="205"/>
      <c r="F953" s="205"/>
      <c r="G953" s="205"/>
      <c r="H953" s="205"/>
      <c r="I953" s="205"/>
      <c r="J953" s="205"/>
      <c r="K953" s="205"/>
      <c r="L953" s="205"/>
      <c r="M953" s="205"/>
      <c r="N953" s="205"/>
      <c r="O953" s="205"/>
      <c r="P953" s="205"/>
      <c r="Q953" s="205"/>
      <c r="R953" s="205"/>
      <c r="S953" s="205"/>
      <c r="T953" s="205"/>
      <c r="U953" s="205"/>
    </row>
    <row r="954" spans="1:21" ht="12.75" customHeight="1">
      <c r="A954" s="142"/>
      <c r="B954" s="205"/>
      <c r="C954" s="205"/>
      <c r="D954" s="205"/>
      <c r="E954" s="205"/>
      <c r="F954" s="205"/>
      <c r="G954" s="205"/>
      <c r="H954" s="205"/>
      <c r="I954" s="205"/>
      <c r="J954" s="205"/>
      <c r="K954" s="205"/>
      <c r="L954" s="205"/>
      <c r="M954" s="205"/>
      <c r="N954" s="205"/>
      <c r="O954" s="205"/>
      <c r="P954" s="205"/>
      <c r="Q954" s="205"/>
      <c r="R954" s="205"/>
      <c r="S954" s="205"/>
      <c r="T954" s="205"/>
      <c r="U954" s="205"/>
    </row>
    <row r="955" spans="1:21" ht="12.75" customHeight="1">
      <c r="A955" s="142"/>
      <c r="B955" s="205"/>
      <c r="C955" s="205"/>
      <c r="D955" s="205"/>
      <c r="E955" s="205"/>
      <c r="F955" s="205"/>
      <c r="G955" s="205"/>
      <c r="H955" s="205"/>
      <c r="I955" s="205"/>
      <c r="J955" s="205"/>
      <c r="K955" s="205"/>
      <c r="L955" s="205"/>
      <c r="M955" s="205"/>
      <c r="N955" s="205"/>
      <c r="O955" s="205"/>
      <c r="P955" s="205"/>
      <c r="Q955" s="205"/>
      <c r="R955" s="205"/>
      <c r="S955" s="205"/>
      <c r="T955" s="205"/>
      <c r="U955" s="205"/>
    </row>
    <row r="956" spans="1:21" ht="12.75" customHeight="1">
      <c r="A956" s="142"/>
      <c r="B956" s="205"/>
      <c r="C956" s="205"/>
      <c r="D956" s="205"/>
      <c r="E956" s="205"/>
      <c r="F956" s="205"/>
      <c r="G956" s="205"/>
      <c r="H956" s="205"/>
      <c r="I956" s="205"/>
      <c r="J956" s="205"/>
      <c r="K956" s="205"/>
      <c r="L956" s="205"/>
      <c r="M956" s="205"/>
      <c r="N956" s="205"/>
      <c r="O956" s="205"/>
      <c r="P956" s="205"/>
      <c r="Q956" s="205"/>
      <c r="R956" s="205"/>
      <c r="S956" s="205"/>
      <c r="T956" s="205"/>
      <c r="U956" s="205"/>
    </row>
    <row r="957" spans="1:21" ht="12.75" customHeight="1">
      <c r="A957" s="142"/>
      <c r="B957" s="205"/>
      <c r="C957" s="205"/>
      <c r="D957" s="205"/>
      <c r="E957" s="205"/>
      <c r="F957" s="205"/>
      <c r="G957" s="205"/>
      <c r="H957" s="205"/>
      <c r="I957" s="205"/>
      <c r="J957" s="205"/>
      <c r="K957" s="205"/>
      <c r="L957" s="205"/>
      <c r="M957" s="205"/>
      <c r="N957" s="205"/>
      <c r="O957" s="205"/>
      <c r="P957" s="205"/>
      <c r="Q957" s="205"/>
      <c r="R957" s="205"/>
      <c r="S957" s="205"/>
      <c r="T957" s="205"/>
      <c r="U957" s="205"/>
    </row>
    <row r="958" spans="1:21" ht="12.75" customHeight="1">
      <c r="A958" s="142"/>
      <c r="B958" s="205"/>
      <c r="C958" s="205"/>
      <c r="D958" s="205"/>
      <c r="E958" s="205"/>
      <c r="F958" s="205"/>
      <c r="G958" s="205"/>
      <c r="H958" s="205"/>
      <c r="I958" s="205"/>
      <c r="J958" s="205"/>
      <c r="K958" s="205"/>
      <c r="L958" s="205"/>
      <c r="M958" s="205"/>
      <c r="N958" s="205"/>
      <c r="O958" s="205"/>
      <c r="P958" s="205"/>
      <c r="Q958" s="205"/>
      <c r="R958" s="205"/>
      <c r="S958" s="205"/>
      <c r="T958" s="205"/>
      <c r="U958" s="205"/>
    </row>
    <row r="959" spans="1:21" ht="12.75" customHeight="1">
      <c r="A959" s="142"/>
      <c r="B959" s="205"/>
      <c r="C959" s="205"/>
      <c r="D959" s="205"/>
      <c r="E959" s="205"/>
      <c r="F959" s="205"/>
      <c r="G959" s="205"/>
      <c r="H959" s="205"/>
      <c r="I959" s="205"/>
      <c r="J959" s="205"/>
      <c r="K959" s="205"/>
      <c r="L959" s="205"/>
      <c r="M959" s="205"/>
      <c r="N959" s="205"/>
      <c r="O959" s="205"/>
      <c r="P959" s="205"/>
      <c r="Q959" s="205"/>
      <c r="R959" s="205"/>
      <c r="S959" s="205"/>
      <c r="T959" s="205"/>
      <c r="U959" s="205"/>
    </row>
    <row r="960" spans="1:21" ht="12.75" customHeight="1">
      <c r="A960" s="142"/>
      <c r="B960" s="205"/>
      <c r="C960" s="205"/>
      <c r="D960" s="205"/>
      <c r="E960" s="205"/>
      <c r="F960" s="205"/>
      <c r="G960" s="205"/>
      <c r="H960" s="205"/>
      <c r="I960" s="205"/>
      <c r="J960" s="205"/>
      <c r="K960" s="205"/>
      <c r="L960" s="205"/>
      <c r="M960" s="205"/>
      <c r="N960" s="205"/>
      <c r="O960" s="205"/>
      <c r="P960" s="205"/>
      <c r="Q960" s="205"/>
      <c r="R960" s="205"/>
      <c r="S960" s="205"/>
      <c r="T960" s="205"/>
      <c r="U960" s="205"/>
    </row>
    <row r="961" spans="1:21" ht="12.75" customHeight="1">
      <c r="A961" s="142"/>
      <c r="B961" s="205"/>
      <c r="C961" s="205"/>
      <c r="D961" s="205"/>
      <c r="E961" s="205"/>
      <c r="F961" s="205"/>
      <c r="G961" s="205"/>
      <c r="H961" s="205"/>
      <c r="I961" s="205"/>
      <c r="J961" s="205"/>
      <c r="K961" s="205"/>
      <c r="L961" s="205"/>
      <c r="M961" s="205"/>
      <c r="N961" s="205"/>
      <c r="O961" s="205"/>
      <c r="P961" s="205"/>
      <c r="Q961" s="205"/>
      <c r="R961" s="205"/>
      <c r="S961" s="205"/>
      <c r="T961" s="205"/>
      <c r="U961" s="205"/>
    </row>
    <row r="962" spans="1:21" ht="12.75" customHeight="1">
      <c r="A962" s="142"/>
      <c r="B962" s="205"/>
      <c r="C962" s="205"/>
      <c r="D962" s="205"/>
      <c r="E962" s="205"/>
      <c r="F962" s="205"/>
      <c r="G962" s="205"/>
      <c r="H962" s="205"/>
      <c r="I962" s="205"/>
      <c r="J962" s="205"/>
      <c r="K962" s="205"/>
      <c r="L962" s="205"/>
      <c r="M962" s="205"/>
      <c r="N962" s="205"/>
      <c r="O962" s="205"/>
      <c r="P962" s="205"/>
      <c r="Q962" s="205"/>
      <c r="R962" s="205"/>
      <c r="S962" s="205"/>
      <c r="T962" s="205"/>
      <c r="U962" s="205"/>
    </row>
    <row r="963" spans="1:21" ht="12.75" customHeight="1">
      <c r="A963" s="142"/>
      <c r="B963" s="205"/>
      <c r="C963" s="205"/>
      <c r="D963" s="205"/>
      <c r="E963" s="205"/>
      <c r="F963" s="205"/>
      <c r="G963" s="205"/>
      <c r="H963" s="205"/>
      <c r="I963" s="205"/>
      <c r="J963" s="205"/>
      <c r="K963" s="205"/>
      <c r="L963" s="205"/>
      <c r="M963" s="205"/>
      <c r="N963" s="205"/>
      <c r="O963" s="205"/>
      <c r="P963" s="205"/>
      <c r="Q963" s="205"/>
      <c r="R963" s="205"/>
      <c r="S963" s="205"/>
      <c r="T963" s="205"/>
      <c r="U963" s="205"/>
    </row>
    <row r="964" spans="1:21" ht="12.75" customHeight="1">
      <c r="A964" s="142"/>
      <c r="B964" s="205"/>
      <c r="C964" s="205"/>
      <c r="D964" s="205"/>
      <c r="E964" s="205"/>
      <c r="F964" s="205"/>
      <c r="G964" s="205"/>
      <c r="H964" s="205"/>
      <c r="I964" s="205"/>
      <c r="J964" s="205"/>
      <c r="K964" s="205"/>
      <c r="L964" s="205"/>
      <c r="M964" s="205"/>
      <c r="N964" s="205"/>
      <c r="O964" s="205"/>
      <c r="P964" s="205"/>
      <c r="Q964" s="205"/>
      <c r="R964" s="205"/>
      <c r="S964" s="205"/>
      <c r="T964" s="205"/>
      <c r="U964" s="205"/>
    </row>
    <row r="965" spans="1:21" ht="12.75" customHeight="1">
      <c r="A965" s="142"/>
      <c r="B965" s="205"/>
      <c r="C965" s="205"/>
      <c r="D965" s="205"/>
      <c r="E965" s="205"/>
      <c r="F965" s="205"/>
      <c r="G965" s="205"/>
      <c r="H965" s="205"/>
      <c r="I965" s="205"/>
      <c r="J965" s="205"/>
      <c r="K965" s="205"/>
      <c r="L965" s="205"/>
      <c r="M965" s="205"/>
      <c r="N965" s="205"/>
      <c r="O965" s="205"/>
      <c r="P965" s="205"/>
      <c r="Q965" s="205"/>
      <c r="R965" s="205"/>
      <c r="S965" s="205"/>
      <c r="T965" s="205"/>
      <c r="U965" s="205"/>
    </row>
    <row r="966" spans="1:21" ht="12.75" customHeight="1">
      <c r="A966" s="142"/>
      <c r="B966" s="205"/>
      <c r="C966" s="205"/>
      <c r="D966" s="205"/>
      <c r="E966" s="205"/>
      <c r="F966" s="205"/>
      <c r="G966" s="205"/>
      <c r="H966" s="205"/>
      <c r="I966" s="205"/>
      <c r="J966" s="205"/>
      <c r="K966" s="205"/>
      <c r="L966" s="205"/>
      <c r="M966" s="205"/>
      <c r="N966" s="205"/>
      <c r="O966" s="205"/>
      <c r="P966" s="205"/>
      <c r="Q966" s="205"/>
      <c r="R966" s="205"/>
      <c r="S966" s="205"/>
      <c r="T966" s="205"/>
      <c r="U966" s="205"/>
    </row>
    <row r="967" spans="1:21" ht="12.75" customHeight="1">
      <c r="A967" s="142"/>
      <c r="B967" s="205"/>
      <c r="C967" s="205"/>
      <c r="D967" s="205"/>
      <c r="E967" s="205"/>
      <c r="F967" s="205"/>
      <c r="G967" s="205"/>
      <c r="H967" s="205"/>
      <c r="I967" s="205"/>
      <c r="J967" s="205"/>
      <c r="K967" s="205"/>
      <c r="L967" s="205"/>
      <c r="M967" s="205"/>
      <c r="N967" s="205"/>
      <c r="O967" s="205"/>
      <c r="P967" s="205"/>
      <c r="Q967" s="205"/>
      <c r="R967" s="205"/>
      <c r="S967" s="205"/>
      <c r="T967" s="205"/>
      <c r="U967" s="205"/>
    </row>
    <row r="968" spans="1:21" ht="12.75" customHeight="1">
      <c r="A968" s="142"/>
      <c r="B968" s="205"/>
      <c r="C968" s="205"/>
      <c r="D968" s="205"/>
      <c r="E968" s="205"/>
      <c r="F968" s="205"/>
      <c r="G968" s="205"/>
      <c r="H968" s="205"/>
      <c r="I968" s="205"/>
      <c r="J968" s="205"/>
      <c r="K968" s="205"/>
      <c r="L968" s="205"/>
      <c r="M968" s="205"/>
      <c r="N968" s="205"/>
      <c r="O968" s="205"/>
      <c r="P968" s="205"/>
      <c r="Q968" s="205"/>
      <c r="R968" s="205"/>
      <c r="S968" s="205"/>
      <c r="T968" s="205"/>
      <c r="U968" s="205"/>
    </row>
    <row r="969" spans="1:21" ht="12.75" customHeight="1">
      <c r="A969" s="142"/>
      <c r="B969" s="205"/>
      <c r="C969" s="205"/>
      <c r="D969" s="205"/>
      <c r="E969" s="205"/>
      <c r="F969" s="205"/>
      <c r="G969" s="205"/>
      <c r="H969" s="205"/>
      <c r="I969" s="205"/>
      <c r="J969" s="205"/>
      <c r="K969" s="205"/>
      <c r="L969" s="205"/>
      <c r="M969" s="205"/>
      <c r="N969" s="205"/>
      <c r="O969" s="205"/>
      <c r="P969" s="205"/>
      <c r="Q969" s="205"/>
      <c r="R969" s="205"/>
      <c r="S969" s="205"/>
      <c r="T969" s="205"/>
      <c r="U969" s="205"/>
    </row>
    <row r="970" spans="1:21" ht="12.75" customHeight="1">
      <c r="A970" s="142"/>
      <c r="B970" s="205"/>
      <c r="C970" s="205"/>
      <c r="D970" s="205"/>
      <c r="E970" s="205"/>
      <c r="F970" s="205"/>
      <c r="G970" s="205"/>
      <c r="H970" s="205"/>
      <c r="I970" s="205"/>
      <c r="J970" s="205"/>
      <c r="K970" s="205"/>
      <c r="L970" s="205"/>
      <c r="M970" s="205"/>
      <c r="N970" s="205"/>
      <c r="O970" s="205"/>
      <c r="P970" s="205"/>
      <c r="Q970" s="205"/>
      <c r="R970" s="205"/>
      <c r="S970" s="205"/>
      <c r="T970" s="205"/>
      <c r="U970" s="205"/>
    </row>
    <row r="971" spans="1:21" ht="12.75" customHeight="1">
      <c r="A971" s="142"/>
      <c r="B971" s="205"/>
      <c r="C971" s="205"/>
      <c r="D971" s="205"/>
      <c r="E971" s="205"/>
      <c r="F971" s="205"/>
      <c r="G971" s="205"/>
      <c r="H971" s="205"/>
      <c r="I971" s="205"/>
      <c r="J971" s="205"/>
      <c r="K971" s="205"/>
      <c r="L971" s="205"/>
      <c r="M971" s="205"/>
      <c r="N971" s="205"/>
      <c r="O971" s="205"/>
      <c r="P971" s="205"/>
      <c r="Q971" s="205"/>
      <c r="R971" s="205"/>
      <c r="S971" s="205"/>
      <c r="T971" s="205"/>
      <c r="U971" s="205"/>
    </row>
    <row r="972" spans="1:21" ht="12.75" customHeight="1">
      <c r="A972" s="142"/>
      <c r="B972" s="205"/>
      <c r="C972" s="205"/>
      <c r="D972" s="205"/>
      <c r="E972" s="205"/>
      <c r="F972" s="205"/>
      <c r="G972" s="205"/>
      <c r="H972" s="205"/>
      <c r="I972" s="205"/>
      <c r="J972" s="205"/>
      <c r="K972" s="205"/>
      <c r="L972" s="205"/>
      <c r="M972" s="205"/>
      <c r="N972" s="205"/>
      <c r="O972" s="205"/>
      <c r="P972" s="205"/>
      <c r="Q972" s="205"/>
      <c r="R972" s="205"/>
      <c r="S972" s="205"/>
      <c r="T972" s="205"/>
      <c r="U972" s="205"/>
    </row>
    <row r="973" spans="1:21" ht="12.75" customHeight="1">
      <c r="A973" s="142"/>
      <c r="B973" s="205"/>
      <c r="C973" s="205"/>
      <c r="D973" s="205"/>
      <c r="E973" s="205"/>
      <c r="F973" s="205"/>
      <c r="G973" s="205"/>
      <c r="H973" s="205"/>
      <c r="I973" s="205"/>
      <c r="J973" s="205"/>
      <c r="K973" s="205"/>
      <c r="L973" s="205"/>
      <c r="M973" s="205"/>
      <c r="N973" s="205"/>
      <c r="O973" s="205"/>
      <c r="P973" s="205"/>
      <c r="Q973" s="205"/>
      <c r="R973" s="205"/>
      <c r="S973" s="205"/>
      <c r="T973" s="205"/>
      <c r="U973" s="205"/>
    </row>
    <row r="974" spans="1:21" ht="12.75" customHeight="1">
      <c r="A974" s="142"/>
      <c r="B974" s="205"/>
      <c r="C974" s="205"/>
      <c r="D974" s="205"/>
      <c r="E974" s="205"/>
      <c r="F974" s="205"/>
      <c r="G974" s="205"/>
      <c r="H974" s="205"/>
      <c r="I974" s="205"/>
      <c r="J974" s="205"/>
      <c r="K974" s="205"/>
      <c r="L974" s="205"/>
      <c r="M974" s="205"/>
      <c r="N974" s="205"/>
      <c r="O974" s="205"/>
      <c r="P974" s="205"/>
      <c r="Q974" s="205"/>
      <c r="R974" s="205"/>
      <c r="S974" s="205"/>
      <c r="T974" s="205"/>
      <c r="U974" s="205"/>
    </row>
    <row r="975" spans="1:21" ht="12.75" customHeight="1">
      <c r="A975" s="142"/>
      <c r="B975" s="205"/>
      <c r="C975" s="205"/>
      <c r="D975" s="205"/>
      <c r="E975" s="205"/>
      <c r="F975" s="205"/>
      <c r="G975" s="205"/>
      <c r="H975" s="205"/>
      <c r="I975" s="205"/>
      <c r="J975" s="205"/>
      <c r="K975" s="205"/>
      <c r="L975" s="205"/>
      <c r="M975" s="205"/>
      <c r="N975" s="205"/>
      <c r="O975" s="205"/>
      <c r="P975" s="205"/>
      <c r="Q975" s="205"/>
      <c r="R975" s="205"/>
      <c r="S975" s="205"/>
      <c r="T975" s="205"/>
      <c r="U975" s="205"/>
    </row>
    <row r="976" spans="1:21" ht="12.75" customHeight="1">
      <c r="A976" s="142"/>
      <c r="B976" s="205"/>
      <c r="C976" s="205"/>
      <c r="D976" s="205"/>
      <c r="E976" s="205"/>
      <c r="F976" s="205"/>
      <c r="G976" s="205"/>
      <c r="H976" s="205"/>
      <c r="I976" s="205"/>
      <c r="J976" s="205"/>
      <c r="K976" s="205"/>
      <c r="L976" s="205"/>
      <c r="M976" s="205"/>
      <c r="N976" s="205"/>
      <c r="O976" s="205"/>
      <c r="P976" s="205"/>
      <c r="Q976" s="205"/>
      <c r="R976" s="205"/>
      <c r="S976" s="205"/>
      <c r="T976" s="205"/>
      <c r="U976" s="205"/>
    </row>
    <row r="977" spans="1:21" ht="12.75" customHeight="1">
      <c r="A977" s="142"/>
      <c r="B977" s="205"/>
      <c r="C977" s="205"/>
      <c r="D977" s="205"/>
      <c r="E977" s="205"/>
      <c r="F977" s="205"/>
      <c r="G977" s="205"/>
      <c r="H977" s="205"/>
      <c r="I977" s="205"/>
      <c r="J977" s="205"/>
      <c r="K977" s="205"/>
      <c r="L977" s="205"/>
      <c r="M977" s="205"/>
      <c r="N977" s="205"/>
      <c r="O977" s="205"/>
      <c r="P977" s="205"/>
      <c r="Q977" s="205"/>
      <c r="R977" s="205"/>
      <c r="S977" s="205"/>
      <c r="T977" s="205"/>
      <c r="U977" s="205"/>
    </row>
    <row r="978" spans="1:21" ht="12.75" customHeight="1">
      <c r="A978" s="142"/>
      <c r="B978" s="205"/>
      <c r="C978" s="205"/>
      <c r="D978" s="205"/>
      <c r="E978" s="205"/>
      <c r="F978" s="205"/>
      <c r="G978" s="205"/>
      <c r="H978" s="205"/>
      <c r="I978" s="205"/>
      <c r="J978" s="205"/>
      <c r="K978" s="205"/>
      <c r="L978" s="205"/>
      <c r="M978" s="205"/>
      <c r="N978" s="205"/>
      <c r="O978" s="205"/>
      <c r="P978" s="205"/>
      <c r="Q978" s="205"/>
      <c r="R978" s="205"/>
      <c r="S978" s="205"/>
      <c r="T978" s="205"/>
      <c r="U978" s="205"/>
    </row>
    <row r="979" spans="1:21" ht="12.75" customHeight="1">
      <c r="A979" s="142"/>
      <c r="B979" s="205"/>
      <c r="C979" s="205"/>
      <c r="D979" s="205"/>
      <c r="E979" s="205"/>
      <c r="F979" s="205"/>
      <c r="G979" s="205"/>
      <c r="H979" s="205"/>
      <c r="I979" s="205"/>
      <c r="J979" s="205"/>
      <c r="K979" s="205"/>
      <c r="L979" s="205"/>
      <c r="M979" s="205"/>
      <c r="N979" s="205"/>
      <c r="O979" s="205"/>
      <c r="P979" s="205"/>
      <c r="Q979" s="205"/>
      <c r="R979" s="205"/>
      <c r="S979" s="205"/>
      <c r="T979" s="205"/>
      <c r="U979" s="205"/>
    </row>
    <row r="980" spans="1:21" ht="12.75" customHeight="1">
      <c r="A980" s="142"/>
      <c r="B980" s="205"/>
      <c r="C980" s="205"/>
      <c r="D980" s="205"/>
      <c r="E980" s="205"/>
      <c r="F980" s="205"/>
      <c r="G980" s="205"/>
      <c r="H980" s="205"/>
      <c r="I980" s="205"/>
      <c r="J980" s="205"/>
      <c r="K980" s="205"/>
      <c r="L980" s="205"/>
      <c r="M980" s="205"/>
      <c r="N980" s="205"/>
      <c r="O980" s="205"/>
      <c r="P980" s="205"/>
      <c r="Q980" s="205"/>
      <c r="R980" s="205"/>
      <c r="S980" s="205"/>
      <c r="T980" s="205"/>
      <c r="U980" s="205"/>
    </row>
    <row r="981" spans="1:21" ht="12.75" customHeight="1">
      <c r="A981" s="142"/>
      <c r="B981" s="205"/>
      <c r="C981" s="205"/>
      <c r="D981" s="205"/>
      <c r="E981" s="205"/>
      <c r="F981" s="205"/>
      <c r="G981" s="205"/>
      <c r="H981" s="205"/>
      <c r="I981" s="205"/>
      <c r="J981" s="205"/>
      <c r="K981" s="205"/>
      <c r="L981" s="205"/>
      <c r="M981" s="205"/>
      <c r="N981" s="205"/>
      <c r="O981" s="205"/>
      <c r="P981" s="205"/>
      <c r="Q981" s="205"/>
      <c r="R981" s="205"/>
      <c r="S981" s="205"/>
      <c r="T981" s="205"/>
      <c r="U981" s="205"/>
    </row>
    <row r="982" spans="1:21" ht="12.75" customHeight="1">
      <c r="A982" s="142"/>
      <c r="B982" s="205"/>
      <c r="C982" s="205"/>
      <c r="D982" s="205"/>
      <c r="E982" s="205"/>
      <c r="F982" s="205"/>
      <c r="G982" s="205"/>
      <c r="H982" s="205"/>
      <c r="I982" s="205"/>
      <c r="J982" s="205"/>
      <c r="K982" s="205"/>
      <c r="L982" s="205"/>
      <c r="M982" s="205"/>
      <c r="N982" s="205"/>
      <c r="O982" s="205"/>
      <c r="P982" s="205"/>
      <c r="Q982" s="205"/>
      <c r="R982" s="205"/>
      <c r="S982" s="205"/>
      <c r="T982" s="205"/>
      <c r="U982" s="205"/>
    </row>
    <row r="983" spans="1:21" ht="12.75" customHeight="1">
      <c r="A983" s="142"/>
      <c r="B983" s="205"/>
      <c r="C983" s="205"/>
      <c r="D983" s="205"/>
      <c r="E983" s="205"/>
      <c r="F983" s="205"/>
      <c r="G983" s="205"/>
      <c r="H983" s="205"/>
      <c r="I983" s="205"/>
      <c r="J983" s="205"/>
      <c r="K983" s="205"/>
      <c r="L983" s="205"/>
      <c r="M983" s="205"/>
      <c r="N983" s="205"/>
      <c r="O983" s="205"/>
      <c r="P983" s="205"/>
      <c r="Q983" s="205"/>
      <c r="R983" s="205"/>
      <c r="S983" s="205"/>
      <c r="T983" s="205"/>
      <c r="U983" s="205"/>
    </row>
    <row r="984" spans="1:21" ht="12.75" customHeight="1">
      <c r="A984" s="142"/>
      <c r="B984" s="205"/>
      <c r="C984" s="205"/>
      <c r="D984" s="205"/>
      <c r="E984" s="205"/>
      <c r="F984" s="205"/>
      <c r="G984" s="205"/>
      <c r="H984" s="205"/>
      <c r="I984" s="205"/>
      <c r="J984" s="205"/>
      <c r="K984" s="205"/>
      <c r="L984" s="205"/>
      <c r="M984" s="205"/>
      <c r="N984" s="205"/>
      <c r="O984" s="205"/>
      <c r="P984" s="205"/>
      <c r="Q984" s="205"/>
      <c r="R984" s="205"/>
      <c r="S984" s="205"/>
      <c r="T984" s="205"/>
      <c r="U984" s="205"/>
    </row>
    <row r="985" spans="1:21" ht="12.75" customHeight="1">
      <c r="A985" s="142"/>
      <c r="B985" s="205"/>
      <c r="C985" s="205"/>
      <c r="D985" s="205"/>
      <c r="E985" s="205"/>
      <c r="F985" s="205"/>
      <c r="G985" s="205"/>
      <c r="H985" s="205"/>
      <c r="I985" s="205"/>
      <c r="J985" s="205"/>
      <c r="K985" s="205"/>
      <c r="L985" s="205"/>
      <c r="M985" s="205"/>
      <c r="N985" s="205"/>
      <c r="O985" s="205"/>
      <c r="P985" s="205"/>
      <c r="Q985" s="205"/>
      <c r="R985" s="205"/>
      <c r="S985" s="205"/>
      <c r="T985" s="205"/>
      <c r="U985" s="205"/>
    </row>
    <row r="986" spans="1:21" ht="12.75" customHeight="1">
      <c r="A986" s="142"/>
      <c r="B986" s="205"/>
      <c r="C986" s="205"/>
      <c r="D986" s="205"/>
      <c r="E986" s="205"/>
      <c r="F986" s="205"/>
      <c r="G986" s="205"/>
      <c r="H986" s="205"/>
      <c r="I986" s="205"/>
      <c r="J986" s="205"/>
      <c r="K986" s="205"/>
      <c r="L986" s="205"/>
      <c r="M986" s="205"/>
      <c r="N986" s="205"/>
      <c r="O986" s="205"/>
      <c r="P986" s="205"/>
      <c r="Q986" s="205"/>
      <c r="R986" s="205"/>
      <c r="S986" s="205"/>
      <c r="T986" s="205"/>
      <c r="U986" s="205"/>
    </row>
    <row r="987" spans="1:21" ht="12.75" customHeight="1">
      <c r="A987" s="142"/>
      <c r="B987" s="205"/>
      <c r="C987" s="205"/>
      <c r="D987" s="205"/>
      <c r="E987" s="205"/>
      <c r="F987" s="205"/>
      <c r="G987" s="205"/>
      <c r="H987" s="205"/>
      <c r="I987" s="205"/>
      <c r="J987" s="205"/>
      <c r="K987" s="205"/>
      <c r="L987" s="205"/>
      <c r="M987" s="205"/>
      <c r="N987" s="205"/>
      <c r="O987" s="205"/>
      <c r="P987" s="205"/>
      <c r="Q987" s="205"/>
      <c r="R987" s="205"/>
      <c r="S987" s="205"/>
      <c r="T987" s="205"/>
      <c r="U987" s="205"/>
    </row>
    <row r="988" spans="1:21" ht="12.75" customHeight="1">
      <c r="A988" s="142"/>
      <c r="B988" s="205"/>
      <c r="C988" s="205"/>
      <c r="D988" s="205"/>
      <c r="E988" s="205"/>
      <c r="F988" s="205"/>
      <c r="G988" s="205"/>
      <c r="H988" s="205"/>
      <c r="I988" s="205"/>
      <c r="J988" s="205"/>
      <c r="K988" s="205"/>
      <c r="L988" s="205"/>
      <c r="M988" s="205"/>
      <c r="N988" s="205"/>
      <c r="O988" s="205"/>
      <c r="P988" s="205"/>
      <c r="Q988" s="205"/>
      <c r="R988" s="205"/>
      <c r="S988" s="205"/>
      <c r="T988" s="205"/>
      <c r="U988" s="205"/>
    </row>
    <row r="989" spans="1:21" ht="12.75" customHeight="1">
      <c r="A989" s="142"/>
      <c r="B989" s="205"/>
      <c r="C989" s="205"/>
      <c r="D989" s="205"/>
      <c r="E989" s="205"/>
      <c r="F989" s="205"/>
      <c r="G989" s="205"/>
      <c r="H989" s="205"/>
      <c r="I989" s="205"/>
      <c r="J989" s="205"/>
      <c r="K989" s="205"/>
      <c r="L989" s="205"/>
      <c r="M989" s="205"/>
      <c r="N989" s="205"/>
      <c r="O989" s="205"/>
      <c r="P989" s="205"/>
      <c r="Q989" s="205"/>
      <c r="R989" s="205"/>
      <c r="S989" s="205"/>
      <c r="T989" s="205"/>
      <c r="U989" s="205"/>
    </row>
    <row r="990" spans="1:21" ht="12.75" customHeight="1">
      <c r="A990" s="142"/>
      <c r="B990" s="205"/>
      <c r="C990" s="205"/>
      <c r="D990" s="205"/>
      <c r="E990" s="205"/>
      <c r="F990" s="205"/>
      <c r="G990" s="205"/>
      <c r="H990" s="205"/>
      <c r="I990" s="205"/>
      <c r="J990" s="205"/>
      <c r="K990" s="205"/>
      <c r="L990" s="205"/>
      <c r="M990" s="205"/>
      <c r="N990" s="205"/>
      <c r="O990" s="205"/>
      <c r="P990" s="205"/>
      <c r="Q990" s="205"/>
      <c r="R990" s="205"/>
      <c r="S990" s="205"/>
      <c r="T990" s="205"/>
      <c r="U990" s="205"/>
    </row>
    <row r="991" spans="1:21" ht="12.75" customHeight="1">
      <c r="A991" s="142"/>
      <c r="B991" s="205"/>
      <c r="C991" s="205"/>
      <c r="D991" s="205"/>
      <c r="E991" s="205"/>
      <c r="F991" s="205"/>
      <c r="G991" s="205"/>
      <c r="H991" s="205"/>
      <c r="I991" s="205"/>
      <c r="J991" s="205"/>
      <c r="K991" s="205"/>
      <c r="L991" s="205"/>
      <c r="M991" s="205"/>
      <c r="N991" s="205"/>
      <c r="O991" s="205"/>
      <c r="P991" s="205"/>
      <c r="Q991" s="205"/>
      <c r="R991" s="205"/>
      <c r="S991" s="205"/>
      <c r="T991" s="205"/>
      <c r="U991" s="205"/>
    </row>
    <row r="992" spans="1:21" ht="12.75" customHeight="1">
      <c r="A992" s="142"/>
      <c r="B992" s="205"/>
      <c r="C992" s="205"/>
      <c r="D992" s="205"/>
      <c r="E992" s="205"/>
      <c r="F992" s="205"/>
      <c r="G992" s="205"/>
      <c r="H992" s="205"/>
      <c r="I992" s="205"/>
      <c r="J992" s="205"/>
      <c r="K992" s="205"/>
      <c r="L992" s="205"/>
      <c r="M992" s="205"/>
      <c r="N992" s="205"/>
      <c r="O992" s="205"/>
      <c r="P992" s="205"/>
      <c r="Q992" s="205"/>
      <c r="R992" s="205"/>
      <c r="S992" s="205"/>
      <c r="T992" s="205"/>
      <c r="U992" s="205"/>
    </row>
    <row r="993" spans="1:21" ht="12.75" customHeight="1">
      <c r="A993" s="142"/>
      <c r="B993" s="205"/>
      <c r="C993" s="205"/>
      <c r="D993" s="205"/>
      <c r="E993" s="205"/>
      <c r="F993" s="205"/>
      <c r="G993" s="205"/>
      <c r="H993" s="205"/>
      <c r="I993" s="205"/>
      <c r="J993" s="205"/>
      <c r="K993" s="205"/>
      <c r="L993" s="205"/>
      <c r="M993" s="205"/>
      <c r="N993" s="205"/>
      <c r="O993" s="205"/>
      <c r="P993" s="205"/>
      <c r="Q993" s="205"/>
      <c r="R993" s="205"/>
      <c r="S993" s="205"/>
      <c r="T993" s="205"/>
      <c r="U993" s="205"/>
    </row>
    <row r="994" spans="1:21" ht="12.75" customHeight="1">
      <c r="A994" s="142"/>
      <c r="B994" s="205"/>
      <c r="C994" s="205"/>
      <c r="D994" s="205"/>
      <c r="E994" s="205"/>
      <c r="F994" s="205"/>
      <c r="G994" s="205"/>
      <c r="H994" s="205"/>
      <c r="I994" s="205"/>
      <c r="J994" s="205"/>
      <c r="K994" s="205"/>
      <c r="L994" s="205"/>
      <c r="M994" s="205"/>
      <c r="N994" s="205"/>
      <c r="O994" s="205"/>
      <c r="P994" s="205"/>
      <c r="Q994" s="205"/>
      <c r="R994" s="205"/>
      <c r="S994" s="205"/>
      <c r="T994" s="205"/>
      <c r="U994" s="205"/>
    </row>
    <row r="995" spans="1:21" ht="12.75" customHeight="1">
      <c r="A995" s="142"/>
      <c r="B995" s="205"/>
      <c r="C995" s="205"/>
      <c r="D995" s="205"/>
      <c r="E995" s="205"/>
      <c r="F995" s="205"/>
      <c r="G995" s="205"/>
      <c r="H995" s="205"/>
      <c r="I995" s="205"/>
      <c r="J995" s="205"/>
      <c r="K995" s="205"/>
      <c r="L995" s="205"/>
      <c r="M995" s="205"/>
      <c r="N995" s="205"/>
      <c r="O995" s="205"/>
      <c r="P995" s="205"/>
      <c r="Q995" s="205"/>
      <c r="R995" s="205"/>
      <c r="S995" s="205"/>
      <c r="T995" s="205"/>
      <c r="U995" s="205"/>
    </row>
    <row r="996" spans="1:21" ht="12.75" customHeight="1">
      <c r="A996" s="142"/>
      <c r="B996" s="205"/>
      <c r="C996" s="205"/>
      <c r="D996" s="205"/>
      <c r="E996" s="205"/>
      <c r="F996" s="205"/>
      <c r="G996" s="205"/>
      <c r="H996" s="205"/>
      <c r="I996" s="205"/>
      <c r="J996" s="205"/>
      <c r="K996" s="205"/>
      <c r="L996" s="205"/>
      <c r="M996" s="205"/>
      <c r="N996" s="205"/>
      <c r="O996" s="205"/>
      <c r="P996" s="205"/>
      <c r="Q996" s="205"/>
      <c r="R996" s="205"/>
      <c r="S996" s="205"/>
      <c r="T996" s="205"/>
      <c r="U996" s="205"/>
    </row>
    <row r="997" spans="1:21" ht="12.75" customHeight="1">
      <c r="A997" s="142"/>
      <c r="B997" s="205"/>
      <c r="C997" s="205"/>
      <c r="D997" s="205"/>
      <c r="E997" s="205"/>
      <c r="F997" s="205"/>
      <c r="G997" s="205"/>
      <c r="H997" s="205"/>
      <c r="I997" s="205"/>
      <c r="J997" s="205"/>
      <c r="K997" s="205"/>
      <c r="L997" s="205"/>
      <c r="M997" s="205"/>
      <c r="N997" s="205"/>
      <c r="O997" s="205"/>
      <c r="P997" s="205"/>
      <c r="Q997" s="205"/>
      <c r="R997" s="205"/>
      <c r="S997" s="205"/>
      <c r="T997" s="205"/>
      <c r="U997" s="205"/>
    </row>
    <row r="998" spans="1:21" ht="12.75" customHeight="1">
      <c r="A998" s="142"/>
      <c r="B998" s="205"/>
      <c r="C998" s="205"/>
      <c r="D998" s="205"/>
      <c r="E998" s="205"/>
      <c r="F998" s="205"/>
      <c r="G998" s="205"/>
      <c r="H998" s="205"/>
      <c r="I998" s="205"/>
      <c r="J998" s="205"/>
      <c r="K998" s="205"/>
      <c r="L998" s="205"/>
      <c r="M998" s="205"/>
      <c r="N998" s="205"/>
      <c r="O998" s="205"/>
      <c r="P998" s="205"/>
      <c r="Q998" s="205"/>
      <c r="R998" s="205"/>
      <c r="S998" s="205"/>
      <c r="T998" s="205"/>
      <c r="U998" s="205"/>
    </row>
    <row r="999" spans="1:21" ht="12.75" customHeight="1">
      <c r="A999" s="142"/>
      <c r="B999" s="205"/>
      <c r="C999" s="205"/>
      <c r="D999" s="205"/>
      <c r="E999" s="205"/>
      <c r="F999" s="205"/>
      <c r="G999" s="205"/>
      <c r="H999" s="205"/>
      <c r="I999" s="205"/>
      <c r="J999" s="205"/>
      <c r="K999" s="205"/>
      <c r="L999" s="205"/>
      <c r="M999" s="205"/>
      <c r="N999" s="205"/>
      <c r="O999" s="205"/>
      <c r="P999" s="205"/>
      <c r="Q999" s="205"/>
      <c r="R999" s="205"/>
      <c r="S999" s="205"/>
      <c r="T999" s="205"/>
      <c r="U999" s="205"/>
    </row>
    <row r="1000" spans="1:21" ht="12.75" customHeight="1">
      <c r="A1000" s="142"/>
      <c r="B1000" s="205"/>
      <c r="C1000" s="205"/>
      <c r="D1000" s="205"/>
      <c r="E1000" s="205"/>
      <c r="F1000" s="205"/>
      <c r="G1000" s="205"/>
      <c r="H1000" s="205"/>
      <c r="I1000" s="205"/>
      <c r="J1000" s="205"/>
      <c r="K1000" s="205"/>
      <c r="L1000" s="205"/>
      <c r="M1000" s="205"/>
      <c r="N1000" s="205"/>
      <c r="O1000" s="205"/>
      <c r="P1000" s="205"/>
      <c r="Q1000" s="205"/>
      <c r="R1000" s="205"/>
      <c r="S1000" s="205"/>
      <c r="T1000" s="205"/>
      <c r="U1000" s="205"/>
    </row>
  </sheetData>
  <mergeCells count="15">
    <mergeCell ref="P8:Q10"/>
    <mergeCell ref="R8:S10"/>
    <mergeCell ref="T8:U10"/>
    <mergeCell ref="B2:U2"/>
    <mergeCell ref="B3:U3"/>
    <mergeCell ref="B4:S4"/>
    <mergeCell ref="B5:U5"/>
    <mergeCell ref="B6:U6"/>
    <mergeCell ref="B8:C10"/>
    <mergeCell ref="D8:E10"/>
    <mergeCell ref="F8:G10"/>
    <mergeCell ref="H8:I10"/>
    <mergeCell ref="J8:K10"/>
    <mergeCell ref="L8:M10"/>
    <mergeCell ref="N8:O10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P1000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13" sqref="B13"/>
    </sheetView>
  </sheetViews>
  <sheetFormatPr defaultColWidth="14.42578125" defaultRowHeight="15.75" customHeight="1"/>
  <cols>
    <col min="1" max="1" width="29.140625" customWidth="1"/>
    <col min="2" max="2" width="5.85546875" customWidth="1"/>
    <col min="3" max="3" width="7.85546875" customWidth="1"/>
    <col min="4" max="4" width="5.7109375" customWidth="1"/>
    <col min="5" max="5" width="7.28515625" customWidth="1"/>
    <col min="6" max="6" width="4.7109375" customWidth="1"/>
    <col min="7" max="7" width="7.28515625" customWidth="1"/>
    <col min="8" max="8" width="4.28515625" customWidth="1"/>
    <col min="9" max="9" width="6.85546875" customWidth="1"/>
    <col min="10" max="10" width="3.5703125" customWidth="1"/>
    <col min="11" max="11" width="7.85546875" customWidth="1"/>
    <col min="12" max="12" width="4.28515625" customWidth="1"/>
    <col min="13" max="13" width="7.85546875" customWidth="1"/>
    <col min="14" max="14" width="3.42578125" customWidth="1"/>
    <col min="15" max="15" width="5.7109375" customWidth="1"/>
    <col min="16" max="16" width="3.28515625" customWidth="1"/>
    <col min="17" max="17" width="6" customWidth="1"/>
    <col min="18" max="18" width="4.5703125" customWidth="1"/>
    <col min="19" max="19" width="6.28515625" customWidth="1"/>
    <col min="20" max="20" width="3.28515625" customWidth="1"/>
    <col min="21" max="21" width="6.85546875" customWidth="1"/>
    <col min="22" max="22" width="6.42578125" customWidth="1"/>
    <col min="23" max="23" width="6.85546875" customWidth="1"/>
    <col min="24" max="42" width="8" customWidth="1"/>
  </cols>
  <sheetData>
    <row r="1" spans="1:42" ht="12.75" customHeight="1">
      <c r="A1" s="134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217"/>
      <c r="V1" s="32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88"/>
    </row>
    <row r="2" spans="1:42" ht="12.75" customHeight="1">
      <c r="A2" s="328" t="s">
        <v>0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88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</row>
    <row r="3" spans="1:42" ht="12.75" customHeight="1">
      <c r="A3" s="328" t="s">
        <v>127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88"/>
    </row>
    <row r="4" spans="1:42" ht="12.75" customHeight="1">
      <c r="A4" s="142"/>
      <c r="B4" s="321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88"/>
    </row>
    <row r="5" spans="1:42" ht="12.75" customHeight="1">
      <c r="A5" s="328" t="s">
        <v>149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88"/>
    </row>
    <row r="6" spans="1:42" ht="12.75" customHeight="1">
      <c r="A6" s="329" t="s">
        <v>150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88"/>
    </row>
    <row r="7" spans="1:42" ht="12.75" customHeight="1">
      <c r="A7" s="145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7"/>
      <c r="V7" s="146"/>
      <c r="W7" s="147"/>
    </row>
    <row r="8" spans="1:42" ht="12.75" customHeight="1">
      <c r="A8" s="142"/>
      <c r="B8" s="319" t="s">
        <v>130</v>
      </c>
      <c r="C8" s="286"/>
      <c r="D8" s="318" t="s">
        <v>131</v>
      </c>
      <c r="E8" s="286"/>
      <c r="F8" s="319" t="s">
        <v>132</v>
      </c>
      <c r="G8" s="323"/>
      <c r="H8" s="326" t="s">
        <v>151</v>
      </c>
      <c r="I8" s="286"/>
      <c r="J8" s="319" t="s">
        <v>133</v>
      </c>
      <c r="K8" s="286"/>
      <c r="L8" s="318" t="s">
        <v>134</v>
      </c>
      <c r="M8" s="286"/>
      <c r="N8" s="319" t="s">
        <v>9</v>
      </c>
      <c r="O8" s="286"/>
      <c r="P8" s="318" t="s">
        <v>135</v>
      </c>
      <c r="Q8" s="286"/>
      <c r="R8" s="319" t="s">
        <v>136</v>
      </c>
      <c r="S8" s="286"/>
      <c r="T8" s="318" t="s">
        <v>137</v>
      </c>
      <c r="U8" s="286"/>
      <c r="V8" s="319" t="s">
        <v>138</v>
      </c>
      <c r="W8" s="286"/>
    </row>
    <row r="9" spans="1:42" ht="12.75" customHeight="1">
      <c r="A9" s="142"/>
      <c r="B9" s="287"/>
      <c r="C9" s="288"/>
      <c r="D9" s="287"/>
      <c r="E9" s="288"/>
      <c r="F9" s="287"/>
      <c r="G9" s="324"/>
      <c r="H9" s="298"/>
      <c r="I9" s="288"/>
      <c r="J9" s="287"/>
      <c r="K9" s="288"/>
      <c r="L9" s="287"/>
      <c r="M9" s="288"/>
      <c r="N9" s="287"/>
      <c r="O9" s="288"/>
      <c r="P9" s="287"/>
      <c r="Q9" s="288"/>
      <c r="R9" s="287"/>
      <c r="S9" s="288"/>
      <c r="T9" s="287"/>
      <c r="U9" s="288"/>
      <c r="V9" s="287"/>
      <c r="W9" s="288"/>
    </row>
    <row r="10" spans="1:42" ht="31.5" customHeight="1">
      <c r="A10" s="142"/>
      <c r="B10" s="289"/>
      <c r="C10" s="290"/>
      <c r="D10" s="289"/>
      <c r="E10" s="290"/>
      <c r="F10" s="289"/>
      <c r="G10" s="325"/>
      <c r="H10" s="327"/>
      <c r="I10" s="290"/>
      <c r="J10" s="289"/>
      <c r="K10" s="290"/>
      <c r="L10" s="289"/>
      <c r="M10" s="290"/>
      <c r="N10" s="289"/>
      <c r="O10" s="290"/>
      <c r="P10" s="289"/>
      <c r="Q10" s="290"/>
      <c r="R10" s="289"/>
      <c r="S10" s="290"/>
      <c r="T10" s="289"/>
      <c r="U10" s="290"/>
      <c r="V10" s="289"/>
      <c r="W10" s="290"/>
    </row>
    <row r="11" spans="1:42" ht="12.75" customHeight="1">
      <c r="A11" s="142"/>
      <c r="B11" s="148"/>
      <c r="C11" s="148"/>
      <c r="D11" s="149"/>
      <c r="E11" s="149"/>
      <c r="F11" s="150"/>
      <c r="G11" s="150"/>
      <c r="H11" s="149"/>
      <c r="I11" s="149"/>
      <c r="J11" s="148"/>
      <c r="K11" s="148"/>
      <c r="L11" s="149"/>
      <c r="M11" s="152"/>
      <c r="N11" s="148"/>
      <c r="O11" s="148"/>
      <c r="P11" s="152"/>
      <c r="Q11" s="152"/>
      <c r="R11" s="151"/>
      <c r="S11" s="151"/>
      <c r="T11" s="149"/>
      <c r="U11" s="149"/>
      <c r="V11" s="148"/>
      <c r="W11" s="148"/>
    </row>
    <row r="12" spans="1:42" ht="12.75" customHeight="1">
      <c r="A12" s="153"/>
      <c r="B12" s="154" t="s">
        <v>15</v>
      </c>
      <c r="C12" s="154" t="s">
        <v>16</v>
      </c>
      <c r="D12" s="155" t="s">
        <v>15</v>
      </c>
      <c r="E12" s="155" t="s">
        <v>16</v>
      </c>
      <c r="F12" s="154" t="s">
        <v>15</v>
      </c>
      <c r="G12" s="154" t="s">
        <v>16</v>
      </c>
      <c r="H12" s="155" t="s">
        <v>15</v>
      </c>
      <c r="I12" s="155" t="s">
        <v>16</v>
      </c>
      <c r="J12" s="154" t="s">
        <v>15</v>
      </c>
      <c r="K12" s="154" t="s">
        <v>16</v>
      </c>
      <c r="L12" s="155" t="s">
        <v>15</v>
      </c>
      <c r="M12" s="218" t="s">
        <v>16</v>
      </c>
      <c r="N12" s="154" t="s">
        <v>15</v>
      </c>
      <c r="O12" s="154" t="s">
        <v>16</v>
      </c>
      <c r="P12" s="155" t="s">
        <v>15</v>
      </c>
      <c r="Q12" s="155" t="s">
        <v>16</v>
      </c>
      <c r="R12" s="154" t="s">
        <v>15</v>
      </c>
      <c r="S12" s="154" t="s">
        <v>16</v>
      </c>
      <c r="T12" s="155" t="s">
        <v>15</v>
      </c>
      <c r="U12" s="155" t="s">
        <v>16</v>
      </c>
      <c r="V12" s="154" t="s">
        <v>15</v>
      </c>
      <c r="W12" s="154" t="s">
        <v>16</v>
      </c>
    </row>
    <row r="13" spans="1:42" ht="12.75" customHeight="1">
      <c r="A13" s="157" t="s">
        <v>17</v>
      </c>
      <c r="B13" s="148"/>
      <c r="C13" s="148"/>
      <c r="D13" s="149"/>
      <c r="E13" s="149"/>
      <c r="F13" s="148"/>
      <c r="G13" s="148"/>
      <c r="H13" s="149"/>
      <c r="I13" s="149"/>
      <c r="J13" s="148"/>
      <c r="K13" s="148"/>
      <c r="L13" s="165"/>
      <c r="M13" s="160"/>
      <c r="N13" s="148"/>
      <c r="O13" s="148"/>
      <c r="P13" s="152"/>
      <c r="Q13" s="152"/>
      <c r="R13" s="151"/>
      <c r="S13" s="151"/>
      <c r="T13" s="149"/>
      <c r="U13" s="149"/>
      <c r="V13" s="148"/>
      <c r="W13" s="148"/>
    </row>
    <row r="14" spans="1:42" ht="12.75" customHeight="1">
      <c r="A14" s="149" t="s">
        <v>18</v>
      </c>
      <c r="B14" s="159">
        <v>0</v>
      </c>
      <c r="C14" s="159">
        <v>0</v>
      </c>
      <c r="D14" s="160">
        <v>0</v>
      </c>
      <c r="E14" s="160">
        <v>0</v>
      </c>
      <c r="F14" s="159">
        <v>0</v>
      </c>
      <c r="G14" s="159">
        <v>0</v>
      </c>
      <c r="H14" s="160">
        <v>148</v>
      </c>
      <c r="I14" s="160">
        <v>126240</v>
      </c>
      <c r="J14" s="159">
        <v>66</v>
      </c>
      <c r="K14" s="159">
        <v>433930</v>
      </c>
      <c r="L14" s="160">
        <v>236</v>
      </c>
      <c r="M14" s="160">
        <v>1275338</v>
      </c>
      <c r="N14" s="159">
        <v>3</v>
      </c>
      <c r="O14" s="159">
        <v>4000</v>
      </c>
      <c r="P14" s="160">
        <v>7</v>
      </c>
      <c r="Q14" s="160">
        <v>35000</v>
      </c>
      <c r="R14" s="159">
        <v>8</v>
      </c>
      <c r="S14" s="159">
        <v>27440</v>
      </c>
      <c r="T14" s="160">
        <v>0</v>
      </c>
      <c r="U14" s="160">
        <v>0</v>
      </c>
      <c r="V14" s="159">
        <v>335</v>
      </c>
      <c r="W14" s="159">
        <v>842926</v>
      </c>
    </row>
    <row r="15" spans="1:42" ht="12.75" customHeight="1">
      <c r="A15" s="149" t="s">
        <v>19</v>
      </c>
      <c r="B15" s="159">
        <v>0</v>
      </c>
      <c r="C15" s="159">
        <v>0</v>
      </c>
      <c r="D15" s="160">
        <v>0</v>
      </c>
      <c r="E15" s="160">
        <v>0</v>
      </c>
      <c r="F15" s="159">
        <v>0</v>
      </c>
      <c r="G15" s="159">
        <v>0</v>
      </c>
      <c r="H15" s="160">
        <v>87</v>
      </c>
      <c r="I15" s="160">
        <v>76510</v>
      </c>
      <c r="J15" s="159">
        <v>33</v>
      </c>
      <c r="K15" s="159">
        <v>209735</v>
      </c>
      <c r="L15" s="160">
        <v>103</v>
      </c>
      <c r="M15" s="160">
        <v>540133</v>
      </c>
      <c r="N15" s="159">
        <v>0</v>
      </c>
      <c r="O15" s="159">
        <v>0</v>
      </c>
      <c r="P15" s="160">
        <v>10</v>
      </c>
      <c r="Q15" s="160">
        <v>44426</v>
      </c>
      <c r="R15" s="159">
        <v>9</v>
      </c>
      <c r="S15" s="159">
        <v>29472</v>
      </c>
      <c r="T15" s="160">
        <v>0</v>
      </c>
      <c r="U15" s="160">
        <v>0</v>
      </c>
      <c r="V15" s="159">
        <v>207</v>
      </c>
      <c r="W15" s="159">
        <v>513669</v>
      </c>
    </row>
    <row r="16" spans="1:42" ht="12.75" customHeight="1">
      <c r="A16" s="161" t="s">
        <v>20</v>
      </c>
      <c r="B16" s="162">
        <v>0</v>
      </c>
      <c r="C16" s="162">
        <v>0</v>
      </c>
      <c r="D16" s="163">
        <v>0</v>
      </c>
      <c r="E16" s="163">
        <v>0</v>
      </c>
      <c r="F16" s="162">
        <v>0</v>
      </c>
      <c r="G16" s="162">
        <v>0</v>
      </c>
      <c r="H16" s="163">
        <v>111</v>
      </c>
      <c r="I16" s="163">
        <v>89726</v>
      </c>
      <c r="J16" s="162">
        <v>51</v>
      </c>
      <c r="K16" s="162">
        <v>365782</v>
      </c>
      <c r="L16" s="163">
        <v>96</v>
      </c>
      <c r="M16" s="163">
        <v>503762</v>
      </c>
      <c r="N16" s="162">
        <v>0</v>
      </c>
      <c r="O16" s="162">
        <v>0</v>
      </c>
      <c r="P16" s="163">
        <v>7</v>
      </c>
      <c r="Q16" s="163">
        <v>32500</v>
      </c>
      <c r="R16" s="162">
        <v>9</v>
      </c>
      <c r="S16" s="162">
        <v>32038</v>
      </c>
      <c r="T16" s="163">
        <v>0</v>
      </c>
      <c r="U16" s="163">
        <v>0</v>
      </c>
      <c r="V16" s="162">
        <v>132</v>
      </c>
      <c r="W16" s="162">
        <v>335631</v>
      </c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</row>
    <row r="17" spans="1:42" ht="12.75" customHeight="1">
      <c r="A17" s="149"/>
      <c r="B17" s="162"/>
      <c r="C17" s="162"/>
      <c r="D17" s="163"/>
      <c r="E17" s="163"/>
      <c r="F17" s="162"/>
      <c r="G17" s="162"/>
      <c r="H17" s="163"/>
      <c r="I17" s="163"/>
      <c r="J17" s="162"/>
      <c r="K17" s="162"/>
      <c r="L17" s="163"/>
      <c r="M17" s="163"/>
      <c r="N17" s="158"/>
      <c r="O17" s="148"/>
      <c r="P17" s="152"/>
      <c r="Q17" s="152"/>
      <c r="R17" s="158"/>
      <c r="S17" s="219"/>
      <c r="T17" s="149"/>
      <c r="U17" s="149"/>
      <c r="V17" s="148"/>
      <c r="W17" s="148"/>
    </row>
    <row r="18" spans="1:42" ht="12.75" customHeight="1">
      <c r="A18" s="167" t="s">
        <v>139</v>
      </c>
      <c r="B18" s="168">
        <v>0</v>
      </c>
      <c r="C18" s="168">
        <v>0</v>
      </c>
      <c r="D18" s="169">
        <v>0</v>
      </c>
      <c r="E18" s="169">
        <v>0</v>
      </c>
      <c r="F18" s="168">
        <v>0</v>
      </c>
      <c r="G18" s="168">
        <v>0</v>
      </c>
      <c r="H18" s="169">
        <f>SUM(H14:H17)</f>
        <v>346</v>
      </c>
      <c r="I18" s="169">
        <f>SUM(I14:I16)</f>
        <v>292476</v>
      </c>
      <c r="J18" s="168">
        <f t="shared" ref="J18:K18" si="0">SUM(J14:J17)</f>
        <v>150</v>
      </c>
      <c r="K18" s="168">
        <f t="shared" si="0"/>
        <v>1009447</v>
      </c>
      <c r="L18" s="169">
        <f t="shared" ref="L18:S18" si="1">SUM(L14:L16)</f>
        <v>435</v>
      </c>
      <c r="M18" s="169">
        <f t="shared" si="1"/>
        <v>2319233</v>
      </c>
      <c r="N18" s="168">
        <f t="shared" si="1"/>
        <v>3</v>
      </c>
      <c r="O18" s="168">
        <f t="shared" si="1"/>
        <v>4000</v>
      </c>
      <c r="P18" s="169">
        <f t="shared" si="1"/>
        <v>24</v>
      </c>
      <c r="Q18" s="169">
        <f t="shared" si="1"/>
        <v>111926</v>
      </c>
      <c r="R18" s="168">
        <f t="shared" si="1"/>
        <v>26</v>
      </c>
      <c r="S18" s="168">
        <f t="shared" si="1"/>
        <v>88950</v>
      </c>
      <c r="T18" s="169">
        <v>0</v>
      </c>
      <c r="U18" s="169">
        <v>0</v>
      </c>
      <c r="V18" s="168">
        <f t="shared" ref="V18:W18" si="2">SUM(V14:V16)</f>
        <v>674</v>
      </c>
      <c r="W18" s="168">
        <f t="shared" si="2"/>
        <v>1692226</v>
      </c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1:42" ht="12.75" customHeight="1">
      <c r="A19" s="149"/>
      <c r="B19" s="158"/>
      <c r="C19" s="158"/>
      <c r="D19" s="165"/>
      <c r="E19" s="165"/>
      <c r="F19" s="171"/>
      <c r="G19" s="171"/>
      <c r="H19" s="172"/>
      <c r="I19" s="172"/>
      <c r="J19" s="171"/>
      <c r="K19" s="171"/>
      <c r="L19" s="165"/>
      <c r="M19" s="160"/>
      <c r="N19" s="158"/>
      <c r="O19" s="148"/>
      <c r="P19" s="152"/>
      <c r="Q19" s="152"/>
      <c r="R19" s="158"/>
      <c r="S19" s="219"/>
      <c r="T19" s="149"/>
      <c r="U19" s="149"/>
      <c r="V19" s="148"/>
      <c r="W19" s="148"/>
    </row>
    <row r="20" spans="1:42" ht="12.75" customHeight="1">
      <c r="A20" s="157" t="s">
        <v>140</v>
      </c>
      <c r="B20" s="158"/>
      <c r="C20" s="158"/>
      <c r="D20" s="165"/>
      <c r="E20" s="165"/>
      <c r="F20" s="171"/>
      <c r="G20" s="171"/>
      <c r="H20" s="172"/>
      <c r="I20" s="172"/>
      <c r="J20" s="171"/>
      <c r="K20" s="171"/>
      <c r="L20" s="165"/>
      <c r="M20" s="160"/>
      <c r="N20" s="158"/>
      <c r="O20" s="148"/>
      <c r="P20" s="152"/>
      <c r="Q20" s="152"/>
      <c r="R20" s="158"/>
      <c r="S20" s="219"/>
      <c r="T20" s="149"/>
      <c r="U20" s="149"/>
      <c r="V20" s="148"/>
      <c r="W20" s="148"/>
    </row>
    <row r="21" spans="1:42" ht="12.75" customHeight="1">
      <c r="A21" s="149" t="s">
        <v>141</v>
      </c>
      <c r="B21" s="159">
        <v>516</v>
      </c>
      <c r="C21" s="159">
        <v>1691520</v>
      </c>
      <c r="D21" s="160">
        <v>0</v>
      </c>
      <c r="E21" s="160">
        <v>0</v>
      </c>
      <c r="F21" s="159">
        <v>0</v>
      </c>
      <c r="G21" s="159">
        <v>0</v>
      </c>
      <c r="H21" s="160">
        <v>22</v>
      </c>
      <c r="I21" s="160">
        <v>10685</v>
      </c>
      <c r="J21" s="159">
        <v>4</v>
      </c>
      <c r="K21" s="159">
        <v>26178</v>
      </c>
      <c r="L21" s="160">
        <v>3</v>
      </c>
      <c r="M21" s="160">
        <v>15536</v>
      </c>
      <c r="N21" s="159">
        <v>0</v>
      </c>
      <c r="O21" s="159">
        <v>0</v>
      </c>
      <c r="P21" s="160">
        <v>1</v>
      </c>
      <c r="Q21" s="160">
        <v>5000</v>
      </c>
      <c r="R21" s="159">
        <v>1</v>
      </c>
      <c r="S21" s="159">
        <v>8569</v>
      </c>
      <c r="T21" s="160">
        <v>0</v>
      </c>
      <c r="U21" s="160">
        <v>0</v>
      </c>
      <c r="V21" s="159">
        <v>28</v>
      </c>
      <c r="W21" s="159">
        <v>66073</v>
      </c>
    </row>
    <row r="22" spans="1:42" ht="12.75" customHeight="1">
      <c r="A22" s="149" t="s">
        <v>23</v>
      </c>
      <c r="B22" s="159">
        <v>286</v>
      </c>
      <c r="C22" s="159">
        <v>1035554</v>
      </c>
      <c r="D22" s="160">
        <v>0</v>
      </c>
      <c r="E22" s="160">
        <v>0</v>
      </c>
      <c r="F22" s="159">
        <v>0</v>
      </c>
      <c r="G22" s="159">
        <v>0</v>
      </c>
      <c r="H22" s="160">
        <v>12</v>
      </c>
      <c r="I22" s="160">
        <v>3622</v>
      </c>
      <c r="J22" s="159">
        <v>0</v>
      </c>
      <c r="K22" s="159">
        <v>0</v>
      </c>
      <c r="L22" s="160">
        <v>0</v>
      </c>
      <c r="M22" s="160">
        <v>0</v>
      </c>
      <c r="N22" s="159">
        <v>0</v>
      </c>
      <c r="O22" s="159">
        <v>0</v>
      </c>
      <c r="P22" s="160">
        <v>0</v>
      </c>
      <c r="Q22" s="160">
        <v>0</v>
      </c>
      <c r="R22" s="159">
        <v>0</v>
      </c>
      <c r="S22" s="159">
        <v>0</v>
      </c>
      <c r="T22" s="160">
        <v>0</v>
      </c>
      <c r="U22" s="160">
        <v>0</v>
      </c>
      <c r="V22" s="159">
        <v>0</v>
      </c>
      <c r="W22" s="159">
        <v>0</v>
      </c>
    </row>
    <row r="23" spans="1:42" ht="12.75" customHeight="1">
      <c r="A23" s="149" t="s">
        <v>24</v>
      </c>
      <c r="B23" s="159">
        <v>390</v>
      </c>
      <c r="C23" s="159">
        <v>1229031</v>
      </c>
      <c r="D23" s="160">
        <v>0</v>
      </c>
      <c r="E23" s="160">
        <v>0</v>
      </c>
      <c r="F23" s="159">
        <v>0</v>
      </c>
      <c r="G23" s="159">
        <v>0</v>
      </c>
      <c r="H23" s="160">
        <v>7</v>
      </c>
      <c r="I23" s="160">
        <v>6984</v>
      </c>
      <c r="J23" s="159">
        <v>2</v>
      </c>
      <c r="K23" s="159">
        <v>15706</v>
      </c>
      <c r="L23" s="160">
        <v>10</v>
      </c>
      <c r="M23" s="160">
        <v>43277</v>
      </c>
      <c r="N23" s="159">
        <v>0</v>
      </c>
      <c r="O23" s="159">
        <v>0</v>
      </c>
      <c r="P23" s="160">
        <v>0</v>
      </c>
      <c r="Q23" s="160">
        <v>0</v>
      </c>
      <c r="R23" s="159">
        <v>0</v>
      </c>
      <c r="S23" s="159">
        <v>0</v>
      </c>
      <c r="T23" s="160">
        <v>0</v>
      </c>
      <c r="U23" s="160">
        <v>0</v>
      </c>
      <c r="V23" s="159">
        <v>15</v>
      </c>
      <c r="W23" s="159">
        <v>32825</v>
      </c>
    </row>
    <row r="24" spans="1:42" ht="12.75" customHeight="1">
      <c r="A24" s="149" t="s">
        <v>25</v>
      </c>
      <c r="B24" s="159">
        <v>1511</v>
      </c>
      <c r="C24" s="159">
        <v>4441661</v>
      </c>
      <c r="D24" s="160">
        <v>0</v>
      </c>
      <c r="E24" s="160">
        <v>0</v>
      </c>
      <c r="F24" s="159">
        <v>0</v>
      </c>
      <c r="G24" s="159">
        <v>0</v>
      </c>
      <c r="H24" s="160">
        <v>35</v>
      </c>
      <c r="I24" s="160">
        <v>32668</v>
      </c>
      <c r="J24" s="159">
        <v>5</v>
      </c>
      <c r="K24" s="159">
        <v>35339</v>
      </c>
      <c r="L24" s="160">
        <v>10</v>
      </c>
      <c r="M24" s="160">
        <v>47994</v>
      </c>
      <c r="N24" s="159">
        <v>0</v>
      </c>
      <c r="O24" s="159">
        <v>0</v>
      </c>
      <c r="P24" s="160">
        <v>4</v>
      </c>
      <c r="Q24" s="160">
        <v>12500</v>
      </c>
      <c r="R24" s="159">
        <v>4</v>
      </c>
      <c r="S24" s="159">
        <v>21423</v>
      </c>
      <c r="T24" s="160">
        <v>0</v>
      </c>
      <c r="U24" s="160">
        <v>0</v>
      </c>
      <c r="V24" s="159">
        <v>22</v>
      </c>
      <c r="W24" s="159">
        <v>49400</v>
      </c>
    </row>
    <row r="25" spans="1:42" ht="12.75" customHeight="1">
      <c r="A25" s="149" t="s">
        <v>26</v>
      </c>
      <c r="B25" s="159">
        <v>648</v>
      </c>
      <c r="C25" s="159">
        <v>2586877</v>
      </c>
      <c r="D25" s="160">
        <v>0</v>
      </c>
      <c r="E25" s="160">
        <v>0</v>
      </c>
      <c r="F25" s="159">
        <v>0</v>
      </c>
      <c r="G25" s="159">
        <v>0</v>
      </c>
      <c r="H25" s="160">
        <v>17</v>
      </c>
      <c r="I25" s="160">
        <v>8182</v>
      </c>
      <c r="J25" s="159">
        <v>7</v>
      </c>
      <c r="K25" s="159">
        <v>54971</v>
      </c>
      <c r="L25" s="160">
        <v>1</v>
      </c>
      <c r="M25" s="160">
        <v>3329</v>
      </c>
      <c r="N25" s="159">
        <v>0</v>
      </c>
      <c r="O25" s="159">
        <v>0</v>
      </c>
      <c r="P25" s="160">
        <v>0</v>
      </c>
      <c r="Q25" s="160">
        <v>0</v>
      </c>
      <c r="R25" s="159">
        <v>0</v>
      </c>
      <c r="S25" s="159">
        <v>0</v>
      </c>
      <c r="T25" s="160">
        <v>0</v>
      </c>
      <c r="U25" s="160">
        <v>0</v>
      </c>
      <c r="V25" s="159">
        <v>16</v>
      </c>
      <c r="W25" s="159">
        <v>36546</v>
      </c>
    </row>
    <row r="26" spans="1:42" ht="12.75" customHeight="1">
      <c r="A26" s="149" t="s">
        <v>27</v>
      </c>
      <c r="B26" s="159">
        <v>341</v>
      </c>
      <c r="C26" s="159">
        <v>1371095</v>
      </c>
      <c r="D26" s="160">
        <v>0</v>
      </c>
      <c r="E26" s="160">
        <v>0</v>
      </c>
      <c r="F26" s="159">
        <v>0</v>
      </c>
      <c r="G26" s="159">
        <v>0</v>
      </c>
      <c r="H26" s="160">
        <v>6</v>
      </c>
      <c r="I26" s="160">
        <v>5925</v>
      </c>
      <c r="J26" s="159">
        <v>0</v>
      </c>
      <c r="K26" s="159">
        <v>0</v>
      </c>
      <c r="L26" s="160">
        <v>0</v>
      </c>
      <c r="M26" s="160">
        <v>0</v>
      </c>
      <c r="N26" s="159">
        <v>0</v>
      </c>
      <c r="O26" s="159">
        <v>0</v>
      </c>
      <c r="P26" s="160">
        <v>0</v>
      </c>
      <c r="Q26" s="160">
        <v>0</v>
      </c>
      <c r="R26" s="159">
        <v>0</v>
      </c>
      <c r="S26" s="159">
        <v>0</v>
      </c>
      <c r="T26" s="160">
        <v>0</v>
      </c>
      <c r="U26" s="160">
        <v>0</v>
      </c>
      <c r="V26" s="159">
        <v>3</v>
      </c>
      <c r="W26" s="159">
        <v>7800</v>
      </c>
    </row>
    <row r="27" spans="1:42" ht="12.75" customHeight="1">
      <c r="A27" s="149" t="s">
        <v>28</v>
      </c>
      <c r="B27" s="159">
        <v>383</v>
      </c>
      <c r="C27" s="159">
        <v>1557820</v>
      </c>
      <c r="D27" s="160">
        <v>0</v>
      </c>
      <c r="E27" s="160">
        <v>0</v>
      </c>
      <c r="F27" s="159">
        <v>0</v>
      </c>
      <c r="G27" s="159">
        <v>0</v>
      </c>
      <c r="H27" s="160">
        <v>7</v>
      </c>
      <c r="I27" s="160">
        <v>5204</v>
      </c>
      <c r="J27" s="159">
        <v>2</v>
      </c>
      <c r="K27" s="159">
        <v>9051</v>
      </c>
      <c r="L27" s="160">
        <v>3</v>
      </c>
      <c r="M27" s="160">
        <v>19974</v>
      </c>
      <c r="N27" s="159">
        <v>0</v>
      </c>
      <c r="O27" s="159">
        <v>0</v>
      </c>
      <c r="P27" s="160">
        <v>2</v>
      </c>
      <c r="Q27" s="160">
        <v>8073</v>
      </c>
      <c r="R27" s="159">
        <v>2</v>
      </c>
      <c r="S27" s="159">
        <v>13835</v>
      </c>
      <c r="T27" s="160">
        <v>0</v>
      </c>
      <c r="U27" s="160">
        <v>0</v>
      </c>
      <c r="V27" s="159">
        <v>7</v>
      </c>
      <c r="W27" s="159">
        <v>17290</v>
      </c>
    </row>
    <row r="28" spans="1:42" ht="12.75" customHeight="1">
      <c r="A28" s="149" t="s">
        <v>29</v>
      </c>
      <c r="B28" s="159">
        <v>102</v>
      </c>
      <c r="C28" s="159">
        <v>442779</v>
      </c>
      <c r="D28" s="160">
        <v>0</v>
      </c>
      <c r="E28" s="160">
        <v>0</v>
      </c>
      <c r="F28" s="159">
        <v>0</v>
      </c>
      <c r="G28" s="159">
        <v>0</v>
      </c>
      <c r="H28" s="160">
        <v>2</v>
      </c>
      <c r="I28" s="160">
        <v>1818</v>
      </c>
      <c r="J28" s="159">
        <v>1</v>
      </c>
      <c r="K28" s="159">
        <v>7853</v>
      </c>
      <c r="L28" s="160">
        <v>2</v>
      </c>
      <c r="M28" s="160">
        <v>9987</v>
      </c>
      <c r="N28" s="159">
        <v>0</v>
      </c>
      <c r="O28" s="159">
        <v>0</v>
      </c>
      <c r="P28" s="160">
        <v>0</v>
      </c>
      <c r="Q28" s="160">
        <v>0</v>
      </c>
      <c r="R28" s="159">
        <v>0</v>
      </c>
      <c r="S28" s="159">
        <v>0</v>
      </c>
      <c r="T28" s="160">
        <v>0</v>
      </c>
      <c r="U28" s="160">
        <v>0</v>
      </c>
      <c r="V28" s="159">
        <v>2</v>
      </c>
      <c r="W28" s="159">
        <v>5200</v>
      </c>
    </row>
    <row r="29" spans="1:42" ht="12.75" customHeight="1">
      <c r="A29" s="149" t="s">
        <v>30</v>
      </c>
      <c r="B29" s="159">
        <v>0</v>
      </c>
      <c r="C29" s="159">
        <v>0</v>
      </c>
      <c r="D29" s="160">
        <v>0</v>
      </c>
      <c r="E29" s="160">
        <v>0</v>
      </c>
      <c r="F29" s="159">
        <v>0</v>
      </c>
      <c r="G29" s="159">
        <v>0</v>
      </c>
      <c r="H29" s="160">
        <v>0</v>
      </c>
      <c r="I29" s="160">
        <v>0</v>
      </c>
      <c r="J29" s="159">
        <v>0</v>
      </c>
      <c r="K29" s="159">
        <v>0</v>
      </c>
      <c r="L29" s="160">
        <v>0</v>
      </c>
      <c r="M29" s="160">
        <v>0</v>
      </c>
      <c r="N29" s="159">
        <v>0</v>
      </c>
      <c r="O29" s="159">
        <v>0</v>
      </c>
      <c r="P29" s="160">
        <v>0</v>
      </c>
      <c r="Q29" s="160">
        <v>0</v>
      </c>
      <c r="R29" s="159">
        <v>0</v>
      </c>
      <c r="S29" s="159">
        <v>0</v>
      </c>
      <c r="T29" s="160">
        <v>0</v>
      </c>
      <c r="U29" s="160">
        <v>0</v>
      </c>
      <c r="V29" s="159">
        <v>0</v>
      </c>
      <c r="W29" s="159">
        <v>0</v>
      </c>
    </row>
    <row r="30" spans="1:42" ht="12.75" customHeight="1">
      <c r="A30" s="149" t="s">
        <v>31</v>
      </c>
      <c r="B30" s="159">
        <v>316</v>
      </c>
      <c r="C30" s="159">
        <v>1373571</v>
      </c>
      <c r="D30" s="160">
        <v>0</v>
      </c>
      <c r="E30" s="160">
        <v>0</v>
      </c>
      <c r="F30" s="159">
        <v>0</v>
      </c>
      <c r="G30" s="159">
        <v>0</v>
      </c>
      <c r="H30" s="160">
        <v>5</v>
      </c>
      <c r="I30" s="160">
        <v>4404</v>
      </c>
      <c r="J30" s="159">
        <v>1</v>
      </c>
      <c r="K30" s="159">
        <v>7853</v>
      </c>
      <c r="L30" s="160">
        <v>4</v>
      </c>
      <c r="M30" s="160">
        <v>19974</v>
      </c>
      <c r="N30" s="159">
        <v>0</v>
      </c>
      <c r="O30" s="159">
        <v>0</v>
      </c>
      <c r="P30" s="160">
        <v>2</v>
      </c>
      <c r="Q30" s="160">
        <v>3050</v>
      </c>
      <c r="R30" s="159">
        <v>2</v>
      </c>
      <c r="S30" s="159">
        <v>5226</v>
      </c>
      <c r="T30" s="160">
        <v>0</v>
      </c>
      <c r="U30" s="160">
        <v>0</v>
      </c>
      <c r="V30" s="159">
        <v>2</v>
      </c>
      <c r="W30" s="159">
        <v>3137</v>
      </c>
    </row>
    <row r="31" spans="1:42" ht="12.75" customHeight="1">
      <c r="A31" s="149" t="s">
        <v>32</v>
      </c>
      <c r="B31" s="159">
        <v>403</v>
      </c>
      <c r="C31" s="159">
        <v>1667350</v>
      </c>
      <c r="D31" s="160">
        <v>0</v>
      </c>
      <c r="E31" s="160">
        <v>0</v>
      </c>
      <c r="F31" s="159">
        <v>0</v>
      </c>
      <c r="G31" s="159">
        <v>0</v>
      </c>
      <c r="H31" s="160">
        <v>6</v>
      </c>
      <c r="I31" s="160">
        <v>5271</v>
      </c>
      <c r="J31" s="159">
        <v>5</v>
      </c>
      <c r="K31" s="159">
        <v>39265</v>
      </c>
      <c r="L31" s="160">
        <v>2</v>
      </c>
      <c r="M31" s="160">
        <v>13316</v>
      </c>
      <c r="N31" s="159">
        <v>0</v>
      </c>
      <c r="O31" s="159">
        <v>0</v>
      </c>
      <c r="P31" s="160">
        <v>0</v>
      </c>
      <c r="Q31" s="160">
        <v>0</v>
      </c>
      <c r="R31" s="159">
        <v>1</v>
      </c>
      <c r="S31" s="159">
        <v>8569</v>
      </c>
      <c r="T31" s="160">
        <v>0</v>
      </c>
      <c r="U31" s="160">
        <v>0</v>
      </c>
      <c r="V31" s="159">
        <v>13</v>
      </c>
      <c r="W31" s="159">
        <v>33800</v>
      </c>
    </row>
    <row r="32" spans="1:42" ht="12.75" customHeight="1">
      <c r="A32" s="149" t="s">
        <v>33</v>
      </c>
      <c r="B32" s="159">
        <v>49</v>
      </c>
      <c r="C32" s="159">
        <v>195686</v>
      </c>
      <c r="D32" s="160">
        <v>0</v>
      </c>
      <c r="E32" s="160">
        <v>0</v>
      </c>
      <c r="F32" s="159">
        <v>0</v>
      </c>
      <c r="G32" s="159">
        <v>0</v>
      </c>
      <c r="H32" s="160">
        <v>6</v>
      </c>
      <c r="I32" s="160">
        <v>1234</v>
      </c>
      <c r="J32" s="159">
        <v>0</v>
      </c>
      <c r="K32" s="159">
        <v>0</v>
      </c>
      <c r="L32" s="160">
        <v>0</v>
      </c>
      <c r="M32" s="160">
        <v>0</v>
      </c>
      <c r="N32" s="159">
        <v>0</v>
      </c>
      <c r="O32" s="159">
        <v>0</v>
      </c>
      <c r="P32" s="160">
        <v>0</v>
      </c>
      <c r="Q32" s="160">
        <v>0</v>
      </c>
      <c r="R32" s="159">
        <v>0</v>
      </c>
      <c r="S32" s="159">
        <v>0</v>
      </c>
      <c r="T32" s="160">
        <v>0</v>
      </c>
      <c r="U32" s="160">
        <v>0</v>
      </c>
      <c r="V32" s="159">
        <v>0</v>
      </c>
      <c r="W32" s="159">
        <v>0</v>
      </c>
    </row>
    <row r="33" spans="1:23" ht="12.75" customHeight="1">
      <c r="A33" s="149" t="s">
        <v>34</v>
      </c>
      <c r="B33" s="159">
        <v>68</v>
      </c>
      <c r="C33" s="159">
        <v>271938</v>
      </c>
      <c r="D33" s="160">
        <v>0</v>
      </c>
      <c r="E33" s="160">
        <v>0</v>
      </c>
      <c r="F33" s="159">
        <v>0</v>
      </c>
      <c r="G33" s="159">
        <v>0</v>
      </c>
      <c r="H33" s="160">
        <v>4</v>
      </c>
      <c r="I33" s="160">
        <v>1599</v>
      </c>
      <c r="J33" s="159">
        <v>0</v>
      </c>
      <c r="K33" s="159">
        <v>0</v>
      </c>
      <c r="L33" s="160">
        <v>2</v>
      </c>
      <c r="M33" s="160">
        <v>8045</v>
      </c>
      <c r="N33" s="159">
        <v>0</v>
      </c>
      <c r="O33" s="159">
        <v>0</v>
      </c>
      <c r="P33" s="160">
        <v>0</v>
      </c>
      <c r="Q33" s="160">
        <v>0</v>
      </c>
      <c r="R33" s="159">
        <v>0</v>
      </c>
      <c r="S33" s="159">
        <v>0</v>
      </c>
      <c r="T33" s="160">
        <v>0</v>
      </c>
      <c r="U33" s="160">
        <v>0</v>
      </c>
      <c r="V33" s="159">
        <v>2</v>
      </c>
      <c r="W33" s="159">
        <v>5200</v>
      </c>
    </row>
    <row r="34" spans="1:23" ht="12.75" customHeight="1">
      <c r="A34" s="149" t="s">
        <v>35</v>
      </c>
      <c r="B34" s="159">
        <v>211</v>
      </c>
      <c r="C34" s="159">
        <v>748191</v>
      </c>
      <c r="D34" s="160">
        <v>0</v>
      </c>
      <c r="E34" s="160">
        <v>0</v>
      </c>
      <c r="F34" s="159">
        <v>0</v>
      </c>
      <c r="G34" s="159">
        <v>0</v>
      </c>
      <c r="H34" s="160">
        <v>8</v>
      </c>
      <c r="I34" s="160">
        <v>4340</v>
      </c>
      <c r="J34" s="159">
        <v>8</v>
      </c>
      <c r="K34" s="159">
        <v>58898</v>
      </c>
      <c r="L34" s="160">
        <v>1</v>
      </c>
      <c r="M34" s="160">
        <v>3329</v>
      </c>
      <c r="N34" s="159">
        <v>0</v>
      </c>
      <c r="O34" s="159">
        <v>0</v>
      </c>
      <c r="P34" s="160">
        <v>2</v>
      </c>
      <c r="Q34" s="160">
        <v>7500</v>
      </c>
      <c r="R34" s="159">
        <v>2</v>
      </c>
      <c r="S34" s="159">
        <v>12854</v>
      </c>
      <c r="T34" s="160">
        <v>0</v>
      </c>
      <c r="U34" s="160">
        <v>0</v>
      </c>
      <c r="V34" s="159">
        <v>10</v>
      </c>
      <c r="W34" s="159">
        <v>22125</v>
      </c>
    </row>
    <row r="35" spans="1:23" ht="12.75" customHeight="1">
      <c r="A35" s="149" t="s">
        <v>36</v>
      </c>
      <c r="B35" s="159">
        <v>1094</v>
      </c>
      <c r="C35" s="159">
        <v>3949490</v>
      </c>
      <c r="D35" s="160">
        <v>0</v>
      </c>
      <c r="E35" s="160">
        <v>0</v>
      </c>
      <c r="F35" s="159">
        <v>0</v>
      </c>
      <c r="G35" s="159">
        <v>0</v>
      </c>
      <c r="H35" s="160">
        <v>28</v>
      </c>
      <c r="I35" s="160">
        <v>21957</v>
      </c>
      <c r="J35" s="159">
        <v>4</v>
      </c>
      <c r="K35" s="159">
        <v>31412</v>
      </c>
      <c r="L35" s="160">
        <v>18</v>
      </c>
      <c r="M35" s="160">
        <v>91327</v>
      </c>
      <c r="N35" s="159">
        <v>0</v>
      </c>
      <c r="O35" s="159">
        <v>0</v>
      </c>
      <c r="P35" s="160">
        <v>2</v>
      </c>
      <c r="Q35" s="160">
        <v>7500</v>
      </c>
      <c r="R35" s="159">
        <v>2</v>
      </c>
      <c r="S35" s="159">
        <v>17138</v>
      </c>
      <c r="T35" s="160">
        <v>0</v>
      </c>
      <c r="U35" s="160">
        <v>0</v>
      </c>
      <c r="V35" s="159">
        <v>28</v>
      </c>
      <c r="W35" s="159">
        <v>66929</v>
      </c>
    </row>
    <row r="36" spans="1:23" ht="12.75" customHeight="1">
      <c r="A36" s="149" t="s">
        <v>37</v>
      </c>
      <c r="B36" s="159">
        <v>75</v>
      </c>
      <c r="C36" s="159">
        <v>329271</v>
      </c>
      <c r="D36" s="160">
        <v>0</v>
      </c>
      <c r="E36" s="160">
        <v>0</v>
      </c>
      <c r="F36" s="159">
        <v>0</v>
      </c>
      <c r="G36" s="159">
        <v>0</v>
      </c>
      <c r="H36" s="160">
        <v>2</v>
      </c>
      <c r="I36" s="160">
        <v>1175</v>
      </c>
      <c r="J36" s="159">
        <v>0</v>
      </c>
      <c r="K36" s="159">
        <v>0</v>
      </c>
      <c r="L36" s="160">
        <v>0</v>
      </c>
      <c r="M36" s="160">
        <v>0</v>
      </c>
      <c r="N36" s="159">
        <v>0</v>
      </c>
      <c r="O36" s="159">
        <v>0</v>
      </c>
      <c r="P36" s="160">
        <v>0</v>
      </c>
      <c r="Q36" s="160">
        <v>0</v>
      </c>
      <c r="R36" s="159">
        <v>0</v>
      </c>
      <c r="S36" s="159">
        <v>0</v>
      </c>
      <c r="T36" s="160">
        <v>0</v>
      </c>
      <c r="U36" s="160">
        <v>0</v>
      </c>
      <c r="V36" s="159">
        <v>1</v>
      </c>
      <c r="W36" s="159">
        <v>2600</v>
      </c>
    </row>
    <row r="37" spans="1:23" ht="12.75" customHeight="1">
      <c r="A37" s="149" t="s">
        <v>142</v>
      </c>
      <c r="B37" s="159">
        <v>206</v>
      </c>
      <c r="C37" s="159">
        <v>729295</v>
      </c>
      <c r="D37" s="160">
        <v>0</v>
      </c>
      <c r="E37" s="160">
        <v>0</v>
      </c>
      <c r="F37" s="159">
        <v>0</v>
      </c>
      <c r="G37" s="159">
        <v>0</v>
      </c>
      <c r="H37" s="160">
        <v>9</v>
      </c>
      <c r="I37" s="160">
        <v>5828</v>
      </c>
      <c r="J37" s="159">
        <v>0</v>
      </c>
      <c r="K37" s="159">
        <v>0</v>
      </c>
      <c r="L37" s="160">
        <v>1</v>
      </c>
      <c r="M37" s="160">
        <v>2219</v>
      </c>
      <c r="N37" s="159">
        <v>0</v>
      </c>
      <c r="O37" s="159">
        <v>0</v>
      </c>
      <c r="P37" s="160">
        <v>0</v>
      </c>
      <c r="Q37" s="160">
        <v>0</v>
      </c>
      <c r="R37" s="159">
        <v>0</v>
      </c>
      <c r="S37" s="159">
        <v>0</v>
      </c>
      <c r="T37" s="160">
        <v>0</v>
      </c>
      <c r="U37" s="160">
        <v>0</v>
      </c>
      <c r="V37" s="159">
        <v>1</v>
      </c>
      <c r="W37" s="159">
        <v>2600</v>
      </c>
    </row>
    <row r="38" spans="1:23" ht="12.75" customHeight="1">
      <c r="A38" s="149" t="s">
        <v>39</v>
      </c>
      <c r="B38" s="159">
        <v>268</v>
      </c>
      <c r="C38" s="159">
        <v>1121338</v>
      </c>
      <c r="D38" s="160">
        <v>0</v>
      </c>
      <c r="E38" s="160">
        <v>0</v>
      </c>
      <c r="F38" s="159">
        <v>0</v>
      </c>
      <c r="G38" s="159">
        <v>0</v>
      </c>
      <c r="H38" s="160">
        <v>5</v>
      </c>
      <c r="I38" s="160">
        <v>3357</v>
      </c>
      <c r="J38" s="159">
        <v>1</v>
      </c>
      <c r="K38" s="159">
        <v>7853</v>
      </c>
      <c r="L38" s="160">
        <v>3</v>
      </c>
      <c r="M38" s="160">
        <v>16645</v>
      </c>
      <c r="N38" s="159">
        <v>0</v>
      </c>
      <c r="O38" s="159">
        <v>0</v>
      </c>
      <c r="P38" s="160">
        <v>0</v>
      </c>
      <c r="Q38" s="160">
        <v>0</v>
      </c>
      <c r="R38" s="159">
        <v>1</v>
      </c>
      <c r="S38" s="159">
        <v>2545</v>
      </c>
      <c r="T38" s="160">
        <v>0</v>
      </c>
      <c r="U38" s="160">
        <v>0</v>
      </c>
      <c r="V38" s="159">
        <v>0</v>
      </c>
      <c r="W38" s="159">
        <v>0</v>
      </c>
    </row>
    <row r="39" spans="1:23" ht="12.75" customHeight="1">
      <c r="A39" s="149" t="s">
        <v>40</v>
      </c>
      <c r="B39" s="159">
        <v>348</v>
      </c>
      <c r="C39" s="159">
        <v>1502836</v>
      </c>
      <c r="D39" s="160">
        <v>0</v>
      </c>
      <c r="E39" s="160">
        <v>0</v>
      </c>
      <c r="F39" s="159">
        <v>0</v>
      </c>
      <c r="G39" s="159">
        <v>0</v>
      </c>
      <c r="H39" s="160">
        <v>5</v>
      </c>
      <c r="I39" s="160">
        <v>3688</v>
      </c>
      <c r="J39" s="159">
        <v>0</v>
      </c>
      <c r="K39" s="159">
        <v>0</v>
      </c>
      <c r="L39" s="160">
        <v>1</v>
      </c>
      <c r="M39" s="160">
        <v>3329</v>
      </c>
      <c r="N39" s="159">
        <v>0</v>
      </c>
      <c r="O39" s="159">
        <v>0</v>
      </c>
      <c r="P39" s="160">
        <v>0</v>
      </c>
      <c r="Q39" s="160">
        <v>0</v>
      </c>
      <c r="R39" s="159">
        <v>0</v>
      </c>
      <c r="S39" s="159">
        <v>0</v>
      </c>
      <c r="T39" s="160">
        <v>0</v>
      </c>
      <c r="U39" s="160">
        <v>0</v>
      </c>
      <c r="V39" s="159">
        <v>4</v>
      </c>
      <c r="W39" s="159">
        <v>10400</v>
      </c>
    </row>
    <row r="40" spans="1:23" ht="12.75" customHeight="1">
      <c r="A40" s="149" t="s">
        <v>41</v>
      </c>
      <c r="B40" s="159">
        <v>39</v>
      </c>
      <c r="C40" s="159">
        <v>161021</v>
      </c>
      <c r="D40" s="160">
        <v>0</v>
      </c>
      <c r="E40" s="160">
        <v>0</v>
      </c>
      <c r="F40" s="159">
        <v>0</v>
      </c>
      <c r="G40" s="159">
        <v>0</v>
      </c>
      <c r="H40" s="160">
        <v>1</v>
      </c>
      <c r="I40" s="160">
        <v>881</v>
      </c>
      <c r="J40" s="159">
        <v>0</v>
      </c>
      <c r="K40" s="159">
        <v>0</v>
      </c>
      <c r="L40" s="160">
        <v>1</v>
      </c>
      <c r="M40" s="160">
        <v>3329</v>
      </c>
      <c r="N40" s="159">
        <v>0</v>
      </c>
      <c r="O40" s="159">
        <v>0</v>
      </c>
      <c r="P40" s="160">
        <v>0</v>
      </c>
      <c r="Q40" s="160">
        <v>0</v>
      </c>
      <c r="R40" s="159">
        <v>0</v>
      </c>
      <c r="S40" s="159">
        <v>0</v>
      </c>
      <c r="T40" s="160">
        <v>0</v>
      </c>
      <c r="U40" s="160">
        <v>0</v>
      </c>
      <c r="V40" s="159">
        <v>0</v>
      </c>
      <c r="W40" s="159">
        <v>0</v>
      </c>
    </row>
    <row r="41" spans="1:23" ht="12.75" customHeight="1">
      <c r="A41" s="149" t="s">
        <v>42</v>
      </c>
      <c r="B41" s="159">
        <v>433</v>
      </c>
      <c r="C41" s="159">
        <v>1438228</v>
      </c>
      <c r="D41" s="160">
        <v>0</v>
      </c>
      <c r="E41" s="160">
        <v>0</v>
      </c>
      <c r="F41" s="159">
        <v>0</v>
      </c>
      <c r="G41" s="159">
        <v>0</v>
      </c>
      <c r="H41" s="160">
        <v>12</v>
      </c>
      <c r="I41" s="160">
        <v>9885</v>
      </c>
      <c r="J41" s="159">
        <v>0</v>
      </c>
      <c r="K41" s="159">
        <v>0</v>
      </c>
      <c r="L41" s="160">
        <v>3</v>
      </c>
      <c r="M41" s="160">
        <v>13317</v>
      </c>
      <c r="N41" s="159">
        <v>0</v>
      </c>
      <c r="O41" s="159">
        <v>0</v>
      </c>
      <c r="P41" s="160">
        <v>0</v>
      </c>
      <c r="Q41" s="160">
        <v>0</v>
      </c>
      <c r="R41" s="159">
        <v>1</v>
      </c>
      <c r="S41" s="159">
        <v>4285</v>
      </c>
      <c r="T41" s="160">
        <v>0</v>
      </c>
      <c r="U41" s="160">
        <v>0</v>
      </c>
      <c r="V41" s="159">
        <v>5</v>
      </c>
      <c r="W41" s="159">
        <v>11375</v>
      </c>
    </row>
    <row r="42" spans="1:23" ht="12.75" customHeight="1">
      <c r="A42" s="149" t="s">
        <v>43</v>
      </c>
      <c r="B42" s="159">
        <v>513</v>
      </c>
      <c r="C42" s="159">
        <v>2125588</v>
      </c>
      <c r="D42" s="160">
        <v>0</v>
      </c>
      <c r="E42" s="160">
        <v>0</v>
      </c>
      <c r="F42" s="159">
        <v>0</v>
      </c>
      <c r="G42" s="159">
        <v>0</v>
      </c>
      <c r="H42" s="160">
        <v>13</v>
      </c>
      <c r="I42" s="160">
        <v>7490</v>
      </c>
      <c r="J42" s="159">
        <v>6</v>
      </c>
      <c r="K42" s="159">
        <v>43192</v>
      </c>
      <c r="L42" s="160">
        <v>7</v>
      </c>
      <c r="M42" s="160">
        <v>32181</v>
      </c>
      <c r="N42" s="159">
        <v>0</v>
      </c>
      <c r="O42" s="159">
        <v>0</v>
      </c>
      <c r="P42" s="160">
        <v>0</v>
      </c>
      <c r="Q42" s="160">
        <v>0</v>
      </c>
      <c r="R42" s="159">
        <v>0</v>
      </c>
      <c r="S42" s="159">
        <v>0</v>
      </c>
      <c r="T42" s="160">
        <v>0</v>
      </c>
      <c r="U42" s="160">
        <v>0</v>
      </c>
      <c r="V42" s="159">
        <v>32</v>
      </c>
      <c r="W42" s="159">
        <v>79725</v>
      </c>
    </row>
    <row r="43" spans="1:23" ht="12.75" customHeight="1">
      <c r="A43" s="149" t="s">
        <v>44</v>
      </c>
      <c r="B43" s="159">
        <v>750</v>
      </c>
      <c r="C43" s="159">
        <v>2629684</v>
      </c>
      <c r="D43" s="160">
        <v>0</v>
      </c>
      <c r="E43" s="160">
        <v>0</v>
      </c>
      <c r="F43" s="159">
        <v>0</v>
      </c>
      <c r="G43" s="159">
        <v>0</v>
      </c>
      <c r="H43" s="160">
        <v>15</v>
      </c>
      <c r="I43" s="160">
        <v>12061</v>
      </c>
      <c r="J43" s="159">
        <v>0</v>
      </c>
      <c r="K43" s="159">
        <v>0</v>
      </c>
      <c r="L43" s="160">
        <v>2</v>
      </c>
      <c r="M43" s="160">
        <v>5549</v>
      </c>
      <c r="N43" s="159">
        <v>0</v>
      </c>
      <c r="O43" s="159">
        <v>0</v>
      </c>
      <c r="P43" s="160">
        <v>1</v>
      </c>
      <c r="Q43" s="160">
        <v>2500</v>
      </c>
      <c r="R43" s="159">
        <v>1</v>
      </c>
      <c r="S43" s="159">
        <v>4285</v>
      </c>
      <c r="T43" s="160">
        <v>0</v>
      </c>
      <c r="U43" s="160">
        <v>0</v>
      </c>
      <c r="V43" s="159">
        <v>6</v>
      </c>
      <c r="W43" s="159">
        <v>15600</v>
      </c>
    </row>
    <row r="44" spans="1:23" ht="12.75" customHeight="1">
      <c r="A44" s="149" t="s">
        <v>45</v>
      </c>
      <c r="B44" s="159">
        <v>338</v>
      </c>
      <c r="C44" s="159">
        <v>1439584</v>
      </c>
      <c r="D44" s="160">
        <v>0</v>
      </c>
      <c r="E44" s="160">
        <v>0</v>
      </c>
      <c r="F44" s="159">
        <v>0</v>
      </c>
      <c r="G44" s="159">
        <v>0</v>
      </c>
      <c r="H44" s="160">
        <v>6</v>
      </c>
      <c r="I44" s="160">
        <v>5282</v>
      </c>
      <c r="J44" s="159">
        <v>3</v>
      </c>
      <c r="K44" s="159">
        <v>23559</v>
      </c>
      <c r="L44" s="160">
        <v>1</v>
      </c>
      <c r="M44" s="160">
        <v>6658</v>
      </c>
      <c r="N44" s="159">
        <v>0</v>
      </c>
      <c r="O44" s="159">
        <v>0</v>
      </c>
      <c r="P44" s="160">
        <v>1</v>
      </c>
      <c r="Q44" s="160">
        <v>5000</v>
      </c>
      <c r="R44" s="159">
        <v>1</v>
      </c>
      <c r="S44" s="159">
        <v>8569</v>
      </c>
      <c r="T44" s="160">
        <v>0</v>
      </c>
      <c r="U44" s="160">
        <v>0</v>
      </c>
      <c r="V44" s="159">
        <v>5</v>
      </c>
      <c r="W44" s="159">
        <v>11758</v>
      </c>
    </row>
    <row r="45" spans="1:23" ht="12.75" customHeight="1">
      <c r="A45" s="149" t="s">
        <v>46</v>
      </c>
      <c r="B45" s="159">
        <v>775</v>
      </c>
      <c r="C45" s="159">
        <v>2988272</v>
      </c>
      <c r="D45" s="160">
        <v>0</v>
      </c>
      <c r="E45" s="160">
        <v>0</v>
      </c>
      <c r="F45" s="159">
        <v>0</v>
      </c>
      <c r="G45" s="159">
        <v>0</v>
      </c>
      <c r="H45" s="160">
        <v>21</v>
      </c>
      <c r="I45" s="160">
        <v>12641</v>
      </c>
      <c r="J45" s="159">
        <v>7</v>
      </c>
      <c r="K45" s="159">
        <v>49302</v>
      </c>
      <c r="L45" s="160">
        <v>5</v>
      </c>
      <c r="M45" s="160">
        <v>26632</v>
      </c>
      <c r="N45" s="159">
        <v>0</v>
      </c>
      <c r="O45" s="159">
        <v>0</v>
      </c>
      <c r="P45" s="160">
        <v>2</v>
      </c>
      <c r="Q45" s="160">
        <v>7500</v>
      </c>
      <c r="R45" s="159">
        <v>2</v>
      </c>
      <c r="S45" s="159">
        <v>12853</v>
      </c>
      <c r="T45" s="160">
        <v>0</v>
      </c>
      <c r="U45" s="160">
        <v>0</v>
      </c>
      <c r="V45" s="159">
        <v>26</v>
      </c>
      <c r="W45" s="159">
        <v>63700</v>
      </c>
    </row>
    <row r="46" spans="1:23" ht="12.75" customHeight="1">
      <c r="A46" s="149" t="s">
        <v>47</v>
      </c>
      <c r="B46" s="159">
        <v>508</v>
      </c>
      <c r="C46" s="159">
        <v>1954748</v>
      </c>
      <c r="D46" s="160">
        <v>0</v>
      </c>
      <c r="E46" s="160">
        <v>0</v>
      </c>
      <c r="F46" s="159">
        <v>0</v>
      </c>
      <c r="G46" s="159">
        <v>0</v>
      </c>
      <c r="H46" s="160">
        <v>9</v>
      </c>
      <c r="I46" s="160">
        <v>8365</v>
      </c>
      <c r="J46" s="159">
        <v>0</v>
      </c>
      <c r="K46" s="159">
        <v>0</v>
      </c>
      <c r="L46" s="160">
        <v>4</v>
      </c>
      <c r="M46" s="160">
        <v>19975</v>
      </c>
      <c r="N46" s="159">
        <v>0</v>
      </c>
      <c r="O46" s="159">
        <v>0</v>
      </c>
      <c r="P46" s="160">
        <v>0</v>
      </c>
      <c r="Q46" s="160">
        <v>0</v>
      </c>
      <c r="R46" s="159">
        <v>0</v>
      </c>
      <c r="S46" s="159">
        <v>0</v>
      </c>
      <c r="T46" s="160">
        <v>0</v>
      </c>
      <c r="U46" s="160">
        <v>0</v>
      </c>
      <c r="V46" s="159">
        <v>11</v>
      </c>
      <c r="W46" s="159">
        <v>26689</v>
      </c>
    </row>
    <row r="47" spans="1:23" ht="12.75" customHeight="1">
      <c r="A47" s="149" t="s">
        <v>48</v>
      </c>
      <c r="B47" s="159">
        <v>87</v>
      </c>
      <c r="C47" s="159">
        <v>289188</v>
      </c>
      <c r="D47" s="160">
        <v>0</v>
      </c>
      <c r="E47" s="160">
        <v>0</v>
      </c>
      <c r="F47" s="159">
        <v>0</v>
      </c>
      <c r="G47" s="159">
        <v>0</v>
      </c>
      <c r="H47" s="160">
        <v>2</v>
      </c>
      <c r="I47" s="160">
        <v>1297</v>
      </c>
      <c r="J47" s="159">
        <v>1</v>
      </c>
      <c r="K47" s="159">
        <v>3927</v>
      </c>
      <c r="L47" s="160">
        <v>1</v>
      </c>
      <c r="M47" s="160">
        <v>6104</v>
      </c>
      <c r="N47" s="159">
        <v>0</v>
      </c>
      <c r="O47" s="159">
        <v>0</v>
      </c>
      <c r="P47" s="160">
        <v>0</v>
      </c>
      <c r="Q47" s="160">
        <v>0</v>
      </c>
      <c r="R47" s="159">
        <v>0</v>
      </c>
      <c r="S47" s="159">
        <v>0</v>
      </c>
      <c r="T47" s="160">
        <v>0</v>
      </c>
      <c r="U47" s="160">
        <v>0</v>
      </c>
      <c r="V47" s="159">
        <v>0</v>
      </c>
      <c r="W47" s="159">
        <v>0</v>
      </c>
    </row>
    <row r="48" spans="1:23" ht="12.75" customHeight="1">
      <c r="A48" s="149" t="s">
        <v>49</v>
      </c>
      <c r="B48" s="159">
        <v>445</v>
      </c>
      <c r="C48" s="159">
        <v>1769206</v>
      </c>
      <c r="D48" s="160">
        <v>0</v>
      </c>
      <c r="E48" s="160">
        <v>0</v>
      </c>
      <c r="F48" s="159">
        <v>0</v>
      </c>
      <c r="G48" s="159">
        <v>0</v>
      </c>
      <c r="H48" s="160">
        <v>10</v>
      </c>
      <c r="I48" s="160">
        <v>8677</v>
      </c>
      <c r="J48" s="159">
        <v>3</v>
      </c>
      <c r="K48" s="159">
        <v>23559</v>
      </c>
      <c r="L48" s="160">
        <v>17</v>
      </c>
      <c r="M48" s="160">
        <v>80798</v>
      </c>
      <c r="N48" s="159">
        <v>0</v>
      </c>
      <c r="O48" s="159">
        <v>0</v>
      </c>
      <c r="P48" s="160">
        <v>3</v>
      </c>
      <c r="Q48" s="160">
        <v>15000</v>
      </c>
      <c r="R48" s="159">
        <v>4</v>
      </c>
      <c r="S48" s="159">
        <v>29022</v>
      </c>
      <c r="T48" s="160">
        <v>0</v>
      </c>
      <c r="U48" s="160">
        <v>0</v>
      </c>
      <c r="V48" s="159">
        <v>11</v>
      </c>
      <c r="W48" s="159">
        <v>25011</v>
      </c>
    </row>
    <row r="49" spans="1:42" ht="12.75" customHeight="1">
      <c r="A49" s="149" t="s">
        <v>50</v>
      </c>
      <c r="B49" s="159">
        <v>1077</v>
      </c>
      <c r="C49" s="159">
        <v>3126600</v>
      </c>
      <c r="D49" s="160">
        <v>0</v>
      </c>
      <c r="E49" s="160">
        <v>0</v>
      </c>
      <c r="F49" s="159">
        <v>0</v>
      </c>
      <c r="G49" s="159">
        <v>0</v>
      </c>
      <c r="H49" s="160">
        <v>31</v>
      </c>
      <c r="I49" s="160">
        <v>27135</v>
      </c>
      <c r="J49" s="159">
        <v>2</v>
      </c>
      <c r="K49" s="159">
        <v>15706</v>
      </c>
      <c r="L49" s="160">
        <v>40</v>
      </c>
      <c r="M49" s="160">
        <v>173314</v>
      </c>
      <c r="N49" s="159">
        <v>0</v>
      </c>
      <c r="O49" s="159">
        <v>0</v>
      </c>
      <c r="P49" s="160">
        <v>3</v>
      </c>
      <c r="Q49" s="160">
        <v>7628</v>
      </c>
      <c r="R49" s="159">
        <v>3</v>
      </c>
      <c r="S49" s="159">
        <v>14996</v>
      </c>
      <c r="T49" s="160">
        <v>0</v>
      </c>
      <c r="U49" s="160">
        <v>0</v>
      </c>
      <c r="V49" s="159">
        <v>6</v>
      </c>
      <c r="W49" s="159">
        <v>11700</v>
      </c>
    </row>
    <row r="50" spans="1:42" ht="12.75" customHeight="1">
      <c r="A50" s="149" t="s">
        <v>51</v>
      </c>
      <c r="B50" s="159">
        <v>516</v>
      </c>
      <c r="C50" s="159">
        <v>2251931</v>
      </c>
      <c r="D50" s="160">
        <v>0</v>
      </c>
      <c r="E50" s="160">
        <v>0</v>
      </c>
      <c r="F50" s="159">
        <v>0</v>
      </c>
      <c r="G50" s="159">
        <v>0</v>
      </c>
      <c r="H50" s="160">
        <v>8</v>
      </c>
      <c r="I50" s="160">
        <v>7824</v>
      </c>
      <c r="J50" s="159">
        <v>2</v>
      </c>
      <c r="K50" s="159">
        <v>15706</v>
      </c>
      <c r="L50" s="160">
        <v>1</v>
      </c>
      <c r="M50" s="160">
        <v>6658</v>
      </c>
      <c r="N50" s="159">
        <v>0</v>
      </c>
      <c r="O50" s="159">
        <v>0</v>
      </c>
      <c r="P50" s="160">
        <v>0</v>
      </c>
      <c r="Q50" s="160">
        <v>0</v>
      </c>
      <c r="R50" s="159">
        <v>0</v>
      </c>
      <c r="S50" s="159">
        <v>0</v>
      </c>
      <c r="T50" s="160">
        <v>0</v>
      </c>
      <c r="U50" s="160">
        <v>0</v>
      </c>
      <c r="V50" s="159">
        <v>8</v>
      </c>
      <c r="W50" s="159">
        <v>19500</v>
      </c>
    </row>
    <row r="51" spans="1:42" ht="12.75" customHeight="1">
      <c r="A51" s="161" t="s">
        <v>52</v>
      </c>
      <c r="B51" s="162">
        <v>682</v>
      </c>
      <c r="C51" s="162">
        <v>1970811</v>
      </c>
      <c r="D51" s="163">
        <v>0</v>
      </c>
      <c r="E51" s="163">
        <v>0</v>
      </c>
      <c r="F51" s="162">
        <v>0</v>
      </c>
      <c r="G51" s="162">
        <v>0</v>
      </c>
      <c r="H51" s="163">
        <v>21</v>
      </c>
      <c r="I51" s="163">
        <v>14345</v>
      </c>
      <c r="J51" s="162">
        <v>3</v>
      </c>
      <c r="K51" s="162">
        <v>23559</v>
      </c>
      <c r="L51" s="163">
        <v>4</v>
      </c>
      <c r="M51" s="163">
        <v>14164</v>
      </c>
      <c r="N51" s="162">
        <v>0</v>
      </c>
      <c r="O51" s="162">
        <v>0</v>
      </c>
      <c r="P51" s="163">
        <v>0</v>
      </c>
      <c r="Q51" s="163">
        <v>0</v>
      </c>
      <c r="R51" s="162">
        <v>0</v>
      </c>
      <c r="S51" s="162">
        <v>0</v>
      </c>
      <c r="T51" s="163">
        <v>0</v>
      </c>
      <c r="U51" s="163">
        <v>0</v>
      </c>
      <c r="V51" s="162">
        <v>10</v>
      </c>
      <c r="W51" s="162">
        <v>23459</v>
      </c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</row>
    <row r="52" spans="1:42" ht="12.75" customHeight="1">
      <c r="A52" s="149"/>
      <c r="B52" s="159">
        <f t="shared" ref="B52:C52" si="3">SUM(B21:B51)</f>
        <v>13378</v>
      </c>
      <c r="C52" s="159">
        <f t="shared" si="3"/>
        <v>48390164</v>
      </c>
      <c r="D52" s="160">
        <v>0</v>
      </c>
      <c r="E52" s="160">
        <v>0</v>
      </c>
      <c r="F52" s="159">
        <v>0</v>
      </c>
      <c r="G52" s="159">
        <v>0</v>
      </c>
      <c r="H52" s="160">
        <f t="shared" ref="H52:S52" si="4">SUM(H21:H51)</f>
        <v>335</v>
      </c>
      <c r="I52" s="160">
        <f t="shared" si="4"/>
        <v>243824</v>
      </c>
      <c r="J52" s="159">
        <f t="shared" si="4"/>
        <v>67</v>
      </c>
      <c r="K52" s="159">
        <f t="shared" si="4"/>
        <v>492889</v>
      </c>
      <c r="L52" s="160">
        <f t="shared" si="4"/>
        <v>147</v>
      </c>
      <c r="M52" s="160">
        <f t="shared" si="4"/>
        <v>686960</v>
      </c>
      <c r="N52" s="159">
        <f t="shared" si="4"/>
        <v>0</v>
      </c>
      <c r="O52" s="159">
        <f t="shared" si="4"/>
        <v>0</v>
      </c>
      <c r="P52" s="160">
        <f t="shared" si="4"/>
        <v>23</v>
      </c>
      <c r="Q52" s="160">
        <f t="shared" si="4"/>
        <v>81251</v>
      </c>
      <c r="R52" s="159">
        <f t="shared" si="4"/>
        <v>27</v>
      </c>
      <c r="S52" s="159">
        <f t="shared" si="4"/>
        <v>164169</v>
      </c>
      <c r="T52" s="160">
        <v>0</v>
      </c>
      <c r="U52" s="160">
        <v>0</v>
      </c>
      <c r="V52" s="159">
        <f t="shared" ref="V52:W52" si="5">SUM(V21:V51)</f>
        <v>274</v>
      </c>
      <c r="W52" s="159">
        <f t="shared" si="5"/>
        <v>650442</v>
      </c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</row>
    <row r="53" spans="1:42" ht="12.75" customHeight="1">
      <c r="A53" s="149"/>
      <c r="B53" s="162"/>
      <c r="C53" s="162"/>
      <c r="D53" s="163"/>
      <c r="E53" s="163"/>
      <c r="F53" s="162"/>
      <c r="G53" s="162"/>
      <c r="H53" s="163"/>
      <c r="I53" s="163"/>
      <c r="J53" s="162"/>
      <c r="K53" s="162"/>
      <c r="L53" s="163"/>
      <c r="M53" s="163"/>
      <c r="N53" s="162"/>
      <c r="O53" s="162"/>
      <c r="P53" s="161"/>
      <c r="Q53" s="161"/>
      <c r="R53" s="220"/>
      <c r="S53" s="221"/>
      <c r="T53" s="149"/>
      <c r="U53" s="149"/>
      <c r="V53" s="148"/>
      <c r="W53" s="148"/>
    </row>
    <row r="54" spans="1:42" ht="12.75" customHeight="1">
      <c r="A54" s="157" t="s">
        <v>54</v>
      </c>
      <c r="B54" s="162"/>
      <c r="C54" s="162"/>
      <c r="D54" s="163"/>
      <c r="E54" s="163"/>
      <c r="F54" s="162"/>
      <c r="G54" s="162"/>
      <c r="H54" s="163"/>
      <c r="I54" s="163"/>
      <c r="J54" s="162"/>
      <c r="K54" s="162"/>
      <c r="L54" s="163"/>
      <c r="M54" s="163"/>
      <c r="N54" s="162"/>
      <c r="O54" s="162"/>
      <c r="P54" s="161"/>
      <c r="Q54" s="161"/>
      <c r="R54" s="220"/>
      <c r="S54" s="221"/>
      <c r="T54" s="149"/>
      <c r="U54" s="149"/>
      <c r="V54" s="148"/>
      <c r="W54" s="148"/>
    </row>
    <row r="55" spans="1:42" ht="12.75" customHeight="1">
      <c r="A55" s="149" t="s">
        <v>104</v>
      </c>
      <c r="B55" s="159">
        <v>245</v>
      </c>
      <c r="C55" s="159">
        <v>265906</v>
      </c>
      <c r="D55" s="160">
        <v>0</v>
      </c>
      <c r="E55" s="160">
        <v>0</v>
      </c>
      <c r="F55" s="159">
        <v>0</v>
      </c>
      <c r="G55" s="159">
        <v>0</v>
      </c>
      <c r="H55" s="160">
        <v>17</v>
      </c>
      <c r="I55" s="160">
        <v>6654</v>
      </c>
      <c r="J55" s="159">
        <v>0</v>
      </c>
      <c r="K55" s="159">
        <v>0</v>
      </c>
      <c r="L55" s="160">
        <v>1</v>
      </c>
      <c r="M55" s="160">
        <v>3044</v>
      </c>
      <c r="N55" s="159">
        <v>0</v>
      </c>
      <c r="O55" s="159">
        <v>0</v>
      </c>
      <c r="P55" s="160">
        <v>0</v>
      </c>
      <c r="Q55" s="160">
        <v>0</v>
      </c>
      <c r="R55" s="159">
        <v>0</v>
      </c>
      <c r="S55" s="159">
        <v>0</v>
      </c>
      <c r="T55" s="160">
        <v>0</v>
      </c>
      <c r="U55" s="160">
        <v>0</v>
      </c>
      <c r="V55" s="159">
        <v>0</v>
      </c>
      <c r="W55" s="159">
        <v>0</v>
      </c>
    </row>
    <row r="56" spans="1:42" ht="12.75" customHeight="1">
      <c r="A56" s="149" t="s">
        <v>105</v>
      </c>
      <c r="B56" s="159">
        <v>347</v>
      </c>
      <c r="C56" s="159">
        <v>407106</v>
      </c>
      <c r="D56" s="160">
        <v>0</v>
      </c>
      <c r="E56" s="160">
        <v>0</v>
      </c>
      <c r="F56" s="159">
        <v>0</v>
      </c>
      <c r="G56" s="159">
        <v>0</v>
      </c>
      <c r="H56" s="160">
        <v>16</v>
      </c>
      <c r="I56" s="160">
        <v>8897</v>
      </c>
      <c r="J56" s="159">
        <v>0</v>
      </c>
      <c r="K56" s="159">
        <v>0</v>
      </c>
      <c r="L56" s="160">
        <v>2</v>
      </c>
      <c r="M56" s="160">
        <v>10857</v>
      </c>
      <c r="N56" s="159">
        <v>0</v>
      </c>
      <c r="O56" s="159">
        <v>0</v>
      </c>
      <c r="P56" s="160">
        <v>2</v>
      </c>
      <c r="Q56" s="160">
        <v>4181</v>
      </c>
      <c r="R56" s="159">
        <v>3</v>
      </c>
      <c r="S56" s="159">
        <v>18120</v>
      </c>
      <c r="T56" s="160">
        <v>0</v>
      </c>
      <c r="U56" s="160">
        <v>0</v>
      </c>
      <c r="V56" s="159">
        <v>1</v>
      </c>
      <c r="W56" s="159">
        <v>3900</v>
      </c>
    </row>
    <row r="57" spans="1:42" ht="12.75" customHeight="1">
      <c r="A57" s="149" t="s">
        <v>106</v>
      </c>
      <c r="B57" s="159">
        <v>532</v>
      </c>
      <c r="C57" s="159">
        <v>594790</v>
      </c>
      <c r="D57" s="160">
        <v>0</v>
      </c>
      <c r="E57" s="160">
        <v>0</v>
      </c>
      <c r="F57" s="159">
        <v>0</v>
      </c>
      <c r="G57" s="159">
        <v>0</v>
      </c>
      <c r="H57" s="160">
        <v>21</v>
      </c>
      <c r="I57" s="160">
        <v>12654</v>
      </c>
      <c r="J57" s="159">
        <v>0</v>
      </c>
      <c r="K57" s="159">
        <v>0</v>
      </c>
      <c r="L57" s="160">
        <v>15</v>
      </c>
      <c r="M57" s="160">
        <v>55807</v>
      </c>
      <c r="N57" s="159">
        <v>0</v>
      </c>
      <c r="O57" s="159">
        <v>0</v>
      </c>
      <c r="P57" s="160">
        <v>1</v>
      </c>
      <c r="Q57" s="160">
        <v>1250</v>
      </c>
      <c r="R57" s="159">
        <v>1</v>
      </c>
      <c r="S57" s="159">
        <v>2856</v>
      </c>
      <c r="T57" s="160">
        <v>0</v>
      </c>
      <c r="U57" s="160">
        <v>0</v>
      </c>
      <c r="V57" s="159">
        <v>1</v>
      </c>
      <c r="W57" s="159">
        <v>867</v>
      </c>
    </row>
    <row r="58" spans="1:42" ht="12.75" customHeight="1">
      <c r="A58" s="149" t="s">
        <v>107</v>
      </c>
      <c r="B58" s="159">
        <v>164</v>
      </c>
      <c r="C58" s="159">
        <v>180562</v>
      </c>
      <c r="D58" s="160">
        <v>0</v>
      </c>
      <c r="E58" s="160">
        <v>0</v>
      </c>
      <c r="F58" s="159">
        <v>0</v>
      </c>
      <c r="G58" s="159">
        <v>0</v>
      </c>
      <c r="H58" s="160">
        <v>1</v>
      </c>
      <c r="I58" s="160">
        <v>472</v>
      </c>
      <c r="J58" s="159">
        <v>0</v>
      </c>
      <c r="K58" s="159">
        <v>0</v>
      </c>
      <c r="L58" s="160">
        <v>1</v>
      </c>
      <c r="M58" s="160">
        <v>6088</v>
      </c>
      <c r="N58" s="159">
        <v>0</v>
      </c>
      <c r="O58" s="159">
        <v>0</v>
      </c>
      <c r="P58" s="160">
        <v>0</v>
      </c>
      <c r="Q58" s="160">
        <v>0</v>
      </c>
      <c r="R58" s="159">
        <v>0</v>
      </c>
      <c r="S58" s="159">
        <v>0</v>
      </c>
      <c r="T58" s="160">
        <v>0</v>
      </c>
      <c r="U58" s="160">
        <v>0</v>
      </c>
      <c r="V58" s="159">
        <v>0</v>
      </c>
      <c r="W58" s="159">
        <v>0</v>
      </c>
    </row>
    <row r="59" spans="1:42" ht="12.75" customHeight="1">
      <c r="A59" s="176" t="s">
        <v>108</v>
      </c>
      <c r="B59" s="159">
        <v>301</v>
      </c>
      <c r="C59" s="159">
        <v>328909</v>
      </c>
      <c r="D59" s="160">
        <v>0</v>
      </c>
      <c r="E59" s="160">
        <v>0</v>
      </c>
      <c r="F59" s="159">
        <v>0</v>
      </c>
      <c r="G59" s="159">
        <v>0</v>
      </c>
      <c r="H59" s="160">
        <v>10</v>
      </c>
      <c r="I59" s="160">
        <v>5041</v>
      </c>
      <c r="J59" s="159">
        <v>0</v>
      </c>
      <c r="K59" s="159">
        <v>0</v>
      </c>
      <c r="L59" s="160">
        <v>3</v>
      </c>
      <c r="M59" s="160">
        <v>14818</v>
      </c>
      <c r="N59" s="159">
        <v>0</v>
      </c>
      <c r="O59" s="159">
        <v>0</v>
      </c>
      <c r="P59" s="160">
        <v>1</v>
      </c>
      <c r="Q59" s="160">
        <v>938</v>
      </c>
      <c r="R59" s="159">
        <v>1</v>
      </c>
      <c r="S59" s="159">
        <v>2142</v>
      </c>
      <c r="T59" s="160">
        <v>0</v>
      </c>
      <c r="U59" s="160">
        <v>0</v>
      </c>
      <c r="V59" s="159">
        <v>2</v>
      </c>
      <c r="W59" s="159">
        <v>3467</v>
      </c>
    </row>
    <row r="60" spans="1:42" ht="12.75" customHeight="1">
      <c r="A60" s="161" t="s">
        <v>143</v>
      </c>
      <c r="B60" s="162">
        <v>112</v>
      </c>
      <c r="C60" s="162">
        <v>170857</v>
      </c>
      <c r="D60" s="163">
        <v>0</v>
      </c>
      <c r="E60" s="163">
        <v>0</v>
      </c>
      <c r="F60" s="162">
        <v>0</v>
      </c>
      <c r="G60" s="162">
        <v>0</v>
      </c>
      <c r="H60" s="163">
        <v>5</v>
      </c>
      <c r="I60" s="163">
        <v>3184</v>
      </c>
      <c r="J60" s="162">
        <v>0</v>
      </c>
      <c r="K60" s="162">
        <v>0</v>
      </c>
      <c r="L60" s="163">
        <v>13</v>
      </c>
      <c r="M60" s="163">
        <v>54281</v>
      </c>
      <c r="N60" s="162">
        <v>0</v>
      </c>
      <c r="O60" s="162">
        <v>0</v>
      </c>
      <c r="P60" s="163">
        <v>0</v>
      </c>
      <c r="Q60" s="163">
        <v>0</v>
      </c>
      <c r="R60" s="162">
        <v>0</v>
      </c>
      <c r="S60" s="162">
        <v>0</v>
      </c>
      <c r="T60" s="163">
        <v>0</v>
      </c>
      <c r="U60" s="163">
        <v>0</v>
      </c>
      <c r="V60" s="162">
        <v>2</v>
      </c>
      <c r="W60" s="162">
        <v>3243</v>
      </c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</row>
    <row r="61" spans="1:42" ht="12.75" customHeight="1">
      <c r="A61" s="149"/>
      <c r="B61" s="159">
        <f t="shared" ref="B61:W61" si="6">SUM(B55:B60)</f>
        <v>1701</v>
      </c>
      <c r="C61" s="159">
        <f t="shared" si="6"/>
        <v>1948130</v>
      </c>
      <c r="D61" s="160">
        <f t="shared" si="6"/>
        <v>0</v>
      </c>
      <c r="E61" s="160">
        <f t="shared" si="6"/>
        <v>0</v>
      </c>
      <c r="F61" s="159">
        <f t="shared" si="6"/>
        <v>0</v>
      </c>
      <c r="G61" s="159">
        <f t="shared" si="6"/>
        <v>0</v>
      </c>
      <c r="H61" s="160">
        <f t="shared" si="6"/>
        <v>70</v>
      </c>
      <c r="I61" s="160">
        <f t="shared" si="6"/>
        <v>36902</v>
      </c>
      <c r="J61" s="159">
        <f t="shared" si="6"/>
        <v>0</v>
      </c>
      <c r="K61" s="159">
        <f t="shared" si="6"/>
        <v>0</v>
      </c>
      <c r="L61" s="160">
        <f t="shared" si="6"/>
        <v>35</v>
      </c>
      <c r="M61" s="160">
        <f t="shared" si="6"/>
        <v>144895</v>
      </c>
      <c r="N61" s="159">
        <f t="shared" si="6"/>
        <v>0</v>
      </c>
      <c r="O61" s="159">
        <f t="shared" si="6"/>
        <v>0</v>
      </c>
      <c r="P61" s="160">
        <f t="shared" si="6"/>
        <v>4</v>
      </c>
      <c r="Q61" s="160">
        <f t="shared" si="6"/>
        <v>6369</v>
      </c>
      <c r="R61" s="159">
        <f t="shared" si="6"/>
        <v>5</v>
      </c>
      <c r="S61" s="159">
        <f t="shared" si="6"/>
        <v>23118</v>
      </c>
      <c r="T61" s="160">
        <f t="shared" si="6"/>
        <v>0</v>
      </c>
      <c r="U61" s="160">
        <f t="shared" si="6"/>
        <v>0</v>
      </c>
      <c r="V61" s="159">
        <f t="shared" si="6"/>
        <v>6</v>
      </c>
      <c r="W61" s="159">
        <f t="shared" si="6"/>
        <v>11477</v>
      </c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</row>
    <row r="62" spans="1:42" ht="12.75" customHeight="1">
      <c r="A62" s="149"/>
      <c r="B62" s="162"/>
      <c r="C62" s="162"/>
      <c r="D62" s="163"/>
      <c r="E62" s="163"/>
      <c r="F62" s="162"/>
      <c r="G62" s="162"/>
      <c r="H62" s="163"/>
      <c r="I62" s="163"/>
      <c r="J62" s="162"/>
      <c r="K62" s="162"/>
      <c r="L62" s="163"/>
      <c r="M62" s="163"/>
      <c r="N62" s="162"/>
      <c r="O62" s="162"/>
      <c r="P62" s="149"/>
      <c r="Q62" s="149"/>
      <c r="R62" s="158"/>
      <c r="S62" s="219"/>
      <c r="T62" s="149"/>
      <c r="U62" s="149"/>
      <c r="V62" s="148"/>
      <c r="W62" s="148"/>
    </row>
    <row r="63" spans="1:42" ht="12.75" customHeight="1">
      <c r="A63" s="167" t="s">
        <v>144</v>
      </c>
      <c r="B63" s="177">
        <f t="shared" ref="B63:C63" si="7">SUM(B61+B52)</f>
        <v>15079</v>
      </c>
      <c r="C63" s="177">
        <f t="shared" si="7"/>
        <v>50338294</v>
      </c>
      <c r="D63" s="169">
        <f t="shared" ref="D63:E63" si="8">SUM(D52+D61)</f>
        <v>0</v>
      </c>
      <c r="E63" s="169">
        <f t="shared" si="8"/>
        <v>0</v>
      </c>
      <c r="F63" s="177">
        <f t="shared" ref="F63:G63" si="9">SUM(F61+F52)</f>
        <v>0</v>
      </c>
      <c r="G63" s="177">
        <f t="shared" si="9"/>
        <v>0</v>
      </c>
      <c r="H63" s="169">
        <f t="shared" ref="H63:I63" si="10">SUM(H52+H61)</f>
        <v>405</v>
      </c>
      <c r="I63" s="169">
        <f t="shared" si="10"/>
        <v>280726</v>
      </c>
      <c r="J63" s="177">
        <f t="shared" ref="J63:K63" si="11">SUM(J61+J52)</f>
        <v>67</v>
      </c>
      <c r="K63" s="177">
        <f t="shared" si="11"/>
        <v>492889</v>
      </c>
      <c r="L63" s="169">
        <f t="shared" ref="L63:M63" si="12">SUM(L52+L61)</f>
        <v>182</v>
      </c>
      <c r="M63" s="169">
        <f t="shared" si="12"/>
        <v>831855</v>
      </c>
      <c r="N63" s="177">
        <f t="shared" ref="N63:O63" si="13">SUM(N61+N52)</f>
        <v>0</v>
      </c>
      <c r="O63" s="177">
        <f t="shared" si="13"/>
        <v>0</v>
      </c>
      <c r="P63" s="169">
        <f t="shared" ref="P63:Q63" si="14">SUM(P52+P61)</f>
        <v>27</v>
      </c>
      <c r="Q63" s="169">
        <f t="shared" si="14"/>
        <v>87620</v>
      </c>
      <c r="R63" s="177">
        <f t="shared" ref="R63:S63" si="15">SUM(R61+R52)</f>
        <v>32</v>
      </c>
      <c r="S63" s="177">
        <f t="shared" si="15"/>
        <v>187287</v>
      </c>
      <c r="T63" s="169">
        <v>0</v>
      </c>
      <c r="U63" s="169">
        <v>0</v>
      </c>
      <c r="V63" s="177">
        <f t="shared" ref="V63:W63" si="16">SUM(V61+V52)</f>
        <v>280</v>
      </c>
      <c r="W63" s="177">
        <f t="shared" si="16"/>
        <v>661919</v>
      </c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</row>
    <row r="64" spans="1:42" ht="12.75" customHeight="1">
      <c r="A64" s="176"/>
      <c r="B64" s="179"/>
      <c r="C64" s="158"/>
      <c r="D64" s="165"/>
      <c r="E64" s="165"/>
      <c r="F64" s="171"/>
      <c r="G64" s="171" t="s">
        <v>58</v>
      </c>
      <c r="H64" s="172"/>
      <c r="I64" s="172"/>
      <c r="J64" s="171"/>
      <c r="K64" s="171" t="s">
        <v>58</v>
      </c>
      <c r="L64" s="165"/>
      <c r="M64" s="160"/>
      <c r="N64" s="158"/>
      <c r="O64" s="158"/>
      <c r="P64" s="149"/>
      <c r="Q64" s="149"/>
      <c r="R64" s="158"/>
      <c r="S64" s="219"/>
      <c r="T64" s="149"/>
      <c r="U64" s="149"/>
      <c r="V64" s="148"/>
      <c r="W64" s="148"/>
    </row>
    <row r="65" spans="1:23" ht="12.75" customHeight="1">
      <c r="A65" s="157" t="s">
        <v>59</v>
      </c>
      <c r="B65" s="180"/>
      <c r="C65" s="180"/>
      <c r="D65" s="181"/>
      <c r="E65" s="181"/>
      <c r="F65" s="180"/>
      <c r="G65" s="180"/>
      <c r="H65" s="182"/>
      <c r="I65" s="182"/>
      <c r="J65" s="180"/>
      <c r="K65" s="180"/>
      <c r="L65" s="181"/>
      <c r="M65" s="222"/>
      <c r="N65" s="183"/>
      <c r="O65" s="183"/>
      <c r="P65" s="149"/>
      <c r="Q65" s="149"/>
      <c r="R65" s="158"/>
      <c r="S65" s="219"/>
      <c r="T65" s="149"/>
      <c r="U65" s="149"/>
      <c r="V65" s="148"/>
      <c r="W65" s="148"/>
    </row>
    <row r="66" spans="1:23" ht="22.5" customHeight="1">
      <c r="A66" s="185" t="s">
        <v>60</v>
      </c>
      <c r="B66" s="159">
        <v>0</v>
      </c>
      <c r="C66" s="159">
        <v>0</v>
      </c>
      <c r="D66" s="160">
        <v>607</v>
      </c>
      <c r="E66" s="160">
        <v>436674</v>
      </c>
      <c r="F66" s="159">
        <v>820</v>
      </c>
      <c r="G66" s="159">
        <v>820540</v>
      </c>
      <c r="H66" s="160">
        <v>89</v>
      </c>
      <c r="I66" s="160">
        <v>41193</v>
      </c>
      <c r="J66" s="159">
        <v>34</v>
      </c>
      <c r="K66" s="159">
        <v>124878</v>
      </c>
      <c r="L66" s="160">
        <v>134</v>
      </c>
      <c r="M66" s="160">
        <v>290649</v>
      </c>
      <c r="N66" s="159">
        <v>0</v>
      </c>
      <c r="O66" s="159">
        <v>0</v>
      </c>
      <c r="P66" s="160">
        <v>36</v>
      </c>
      <c r="Q66" s="160">
        <v>112978</v>
      </c>
      <c r="R66" s="159">
        <v>37</v>
      </c>
      <c r="S66" s="159">
        <v>59139</v>
      </c>
      <c r="T66" s="160">
        <v>0</v>
      </c>
      <c r="U66" s="160">
        <v>0</v>
      </c>
      <c r="V66" s="159">
        <v>409</v>
      </c>
      <c r="W66" s="159">
        <v>820168</v>
      </c>
    </row>
    <row r="67" spans="1:23" ht="15" customHeight="1">
      <c r="A67" s="185" t="s">
        <v>61</v>
      </c>
      <c r="B67" s="159">
        <v>0</v>
      </c>
      <c r="C67" s="159">
        <v>0</v>
      </c>
      <c r="D67" s="160">
        <v>13</v>
      </c>
      <c r="E67" s="160">
        <v>12450</v>
      </c>
      <c r="F67" s="159">
        <v>41</v>
      </c>
      <c r="G67" s="159">
        <v>43832</v>
      </c>
      <c r="H67" s="160">
        <v>11</v>
      </c>
      <c r="I67" s="160">
        <v>5472</v>
      </c>
      <c r="J67" s="159">
        <v>1</v>
      </c>
      <c r="K67" s="159">
        <v>3313</v>
      </c>
      <c r="L67" s="160">
        <v>0</v>
      </c>
      <c r="M67" s="160">
        <v>0</v>
      </c>
      <c r="N67" s="159">
        <v>0</v>
      </c>
      <c r="O67" s="159">
        <v>0</v>
      </c>
      <c r="P67" s="160">
        <v>1</v>
      </c>
      <c r="Q67" s="160">
        <v>2500</v>
      </c>
      <c r="R67" s="159">
        <v>1</v>
      </c>
      <c r="S67" s="159">
        <v>1202</v>
      </c>
      <c r="T67" s="160">
        <v>0</v>
      </c>
      <c r="U67" s="160">
        <v>0</v>
      </c>
      <c r="V67" s="159">
        <v>32</v>
      </c>
      <c r="W67" s="159">
        <v>68900</v>
      </c>
    </row>
    <row r="68" spans="1:23" ht="22.5" customHeight="1">
      <c r="A68" s="185" t="s">
        <v>62</v>
      </c>
      <c r="B68" s="159">
        <v>0</v>
      </c>
      <c r="C68" s="159">
        <v>0</v>
      </c>
      <c r="D68" s="160">
        <v>30</v>
      </c>
      <c r="E68" s="160">
        <v>23076</v>
      </c>
      <c r="F68" s="159">
        <v>37</v>
      </c>
      <c r="G68" s="159">
        <v>32365</v>
      </c>
      <c r="H68" s="160">
        <v>8</v>
      </c>
      <c r="I68" s="160">
        <v>3150</v>
      </c>
      <c r="J68" s="159">
        <v>2</v>
      </c>
      <c r="K68" s="159">
        <v>4503</v>
      </c>
      <c r="L68" s="160">
        <v>3</v>
      </c>
      <c r="M68" s="160">
        <v>10549</v>
      </c>
      <c r="N68" s="159">
        <v>0</v>
      </c>
      <c r="O68" s="159">
        <v>0</v>
      </c>
      <c r="P68" s="160">
        <v>1</v>
      </c>
      <c r="Q68" s="160">
        <v>2199</v>
      </c>
      <c r="R68" s="159">
        <v>1</v>
      </c>
      <c r="S68" s="159">
        <v>1202</v>
      </c>
      <c r="T68" s="160">
        <v>0</v>
      </c>
      <c r="U68" s="160">
        <v>0</v>
      </c>
      <c r="V68" s="159">
        <v>16</v>
      </c>
      <c r="W68" s="159">
        <v>35100</v>
      </c>
    </row>
    <row r="69" spans="1:23" ht="15" customHeight="1">
      <c r="A69" s="185" t="s">
        <v>63</v>
      </c>
      <c r="B69" s="159">
        <v>0</v>
      </c>
      <c r="C69" s="159">
        <v>0</v>
      </c>
      <c r="D69" s="160">
        <v>86</v>
      </c>
      <c r="E69" s="160">
        <v>72390</v>
      </c>
      <c r="F69" s="159">
        <v>253</v>
      </c>
      <c r="G69" s="159">
        <v>256216</v>
      </c>
      <c r="H69" s="160">
        <v>19</v>
      </c>
      <c r="I69" s="160">
        <v>8025</v>
      </c>
      <c r="J69" s="159">
        <v>0</v>
      </c>
      <c r="K69" s="159">
        <v>0</v>
      </c>
      <c r="L69" s="160">
        <v>15</v>
      </c>
      <c r="M69" s="160">
        <v>34114</v>
      </c>
      <c r="N69" s="159">
        <v>0</v>
      </c>
      <c r="O69" s="159">
        <v>0</v>
      </c>
      <c r="P69" s="160">
        <v>0</v>
      </c>
      <c r="Q69" s="160">
        <v>0</v>
      </c>
      <c r="R69" s="159">
        <v>0</v>
      </c>
      <c r="S69" s="159">
        <v>0</v>
      </c>
      <c r="T69" s="160">
        <v>0</v>
      </c>
      <c r="U69" s="160">
        <v>0</v>
      </c>
      <c r="V69" s="159">
        <v>106</v>
      </c>
      <c r="W69" s="159">
        <v>201175</v>
      </c>
    </row>
    <row r="70" spans="1:23" ht="15" customHeight="1">
      <c r="A70" s="185" t="s">
        <v>64</v>
      </c>
      <c r="B70" s="159">
        <v>0</v>
      </c>
      <c r="C70" s="159">
        <v>0</v>
      </c>
      <c r="D70" s="160">
        <v>249</v>
      </c>
      <c r="E70" s="160">
        <v>192394</v>
      </c>
      <c r="F70" s="159">
        <v>391</v>
      </c>
      <c r="G70" s="159">
        <v>418549</v>
      </c>
      <c r="H70" s="160">
        <v>32</v>
      </c>
      <c r="I70" s="160">
        <v>12740</v>
      </c>
      <c r="J70" s="159">
        <v>24</v>
      </c>
      <c r="K70" s="159">
        <v>92423</v>
      </c>
      <c r="L70" s="160">
        <v>27</v>
      </c>
      <c r="M70" s="160">
        <v>73225</v>
      </c>
      <c r="N70" s="159">
        <v>0</v>
      </c>
      <c r="O70" s="159">
        <v>0</v>
      </c>
      <c r="P70" s="160">
        <v>14</v>
      </c>
      <c r="Q70" s="160">
        <v>37278</v>
      </c>
      <c r="R70" s="159">
        <v>13</v>
      </c>
      <c r="S70" s="159">
        <v>17342</v>
      </c>
      <c r="T70" s="160">
        <v>0</v>
      </c>
      <c r="U70" s="160">
        <v>0</v>
      </c>
      <c r="V70" s="159">
        <v>89</v>
      </c>
      <c r="W70" s="159">
        <v>174932</v>
      </c>
    </row>
    <row r="71" spans="1:23" ht="15" customHeight="1">
      <c r="A71" s="185" t="s">
        <v>65</v>
      </c>
      <c r="B71" s="159">
        <v>0</v>
      </c>
      <c r="C71" s="159">
        <v>0</v>
      </c>
      <c r="D71" s="160">
        <v>180</v>
      </c>
      <c r="E71" s="160">
        <v>145154</v>
      </c>
      <c r="F71" s="159">
        <v>489</v>
      </c>
      <c r="G71" s="159">
        <v>566129</v>
      </c>
      <c r="H71" s="160">
        <v>21</v>
      </c>
      <c r="I71" s="160">
        <v>17030</v>
      </c>
      <c r="J71" s="159">
        <v>12</v>
      </c>
      <c r="K71" s="159">
        <v>40130</v>
      </c>
      <c r="L71" s="160">
        <v>17</v>
      </c>
      <c r="M71" s="160">
        <v>56751</v>
      </c>
      <c r="N71" s="159">
        <v>0</v>
      </c>
      <c r="O71" s="159">
        <v>0</v>
      </c>
      <c r="P71" s="160">
        <v>9</v>
      </c>
      <c r="Q71" s="160">
        <v>21252</v>
      </c>
      <c r="R71" s="159">
        <v>9</v>
      </c>
      <c r="S71" s="159">
        <v>11215</v>
      </c>
      <c r="T71" s="160">
        <v>0</v>
      </c>
      <c r="U71" s="160">
        <v>0</v>
      </c>
      <c r="V71" s="159">
        <v>106</v>
      </c>
      <c r="W71" s="159">
        <v>248090</v>
      </c>
    </row>
    <row r="72" spans="1:23" ht="15" customHeight="1">
      <c r="A72" s="185" t="s">
        <v>66</v>
      </c>
      <c r="B72" s="159">
        <v>0</v>
      </c>
      <c r="C72" s="159">
        <v>0</v>
      </c>
      <c r="D72" s="160">
        <v>221</v>
      </c>
      <c r="E72" s="160">
        <v>172210</v>
      </c>
      <c r="F72" s="159">
        <v>382</v>
      </c>
      <c r="G72" s="159">
        <v>384429</v>
      </c>
      <c r="H72" s="160">
        <v>17</v>
      </c>
      <c r="I72" s="160">
        <v>14281</v>
      </c>
      <c r="J72" s="159">
        <v>22</v>
      </c>
      <c r="K72" s="159">
        <v>73908</v>
      </c>
      <c r="L72" s="160">
        <v>29</v>
      </c>
      <c r="M72" s="160">
        <v>91941</v>
      </c>
      <c r="N72" s="159">
        <v>0</v>
      </c>
      <c r="O72" s="159">
        <v>0</v>
      </c>
      <c r="P72" s="160">
        <v>13</v>
      </c>
      <c r="Q72" s="160">
        <v>45735</v>
      </c>
      <c r="R72" s="159">
        <v>14</v>
      </c>
      <c r="S72" s="159">
        <v>24412</v>
      </c>
      <c r="T72" s="160">
        <v>0</v>
      </c>
      <c r="U72" s="160">
        <v>0</v>
      </c>
      <c r="V72" s="159">
        <v>84</v>
      </c>
      <c r="W72" s="159">
        <v>191547</v>
      </c>
    </row>
    <row r="73" spans="1:23" ht="22.5" customHeight="1">
      <c r="A73" s="185" t="s">
        <v>67</v>
      </c>
      <c r="B73" s="159">
        <v>0</v>
      </c>
      <c r="C73" s="159">
        <v>0</v>
      </c>
      <c r="D73" s="160">
        <v>94</v>
      </c>
      <c r="E73" s="160">
        <v>87554</v>
      </c>
      <c r="F73" s="159">
        <v>132</v>
      </c>
      <c r="G73" s="159">
        <v>163472</v>
      </c>
      <c r="H73" s="160">
        <v>9</v>
      </c>
      <c r="I73" s="160">
        <v>4839</v>
      </c>
      <c r="J73" s="159">
        <v>8</v>
      </c>
      <c r="K73" s="159">
        <v>34725</v>
      </c>
      <c r="L73" s="160">
        <v>7</v>
      </c>
      <c r="M73" s="160">
        <v>26849</v>
      </c>
      <c r="N73" s="159">
        <v>0</v>
      </c>
      <c r="O73" s="159">
        <v>0</v>
      </c>
      <c r="P73" s="160">
        <v>5</v>
      </c>
      <c r="Q73" s="160">
        <v>14935</v>
      </c>
      <c r="R73" s="159">
        <v>3</v>
      </c>
      <c r="S73" s="159">
        <v>5753</v>
      </c>
      <c r="T73" s="160">
        <v>0</v>
      </c>
      <c r="U73" s="160">
        <v>0</v>
      </c>
      <c r="V73" s="159">
        <v>7</v>
      </c>
      <c r="W73" s="159">
        <v>16900</v>
      </c>
    </row>
    <row r="74" spans="1:23" ht="15" customHeight="1">
      <c r="A74" s="185" t="s">
        <v>68</v>
      </c>
      <c r="B74" s="159">
        <v>0</v>
      </c>
      <c r="C74" s="159">
        <v>0</v>
      </c>
      <c r="D74" s="160">
        <v>26</v>
      </c>
      <c r="E74" s="160">
        <v>21797</v>
      </c>
      <c r="F74" s="159">
        <v>20</v>
      </c>
      <c r="G74" s="159">
        <v>17323</v>
      </c>
      <c r="H74" s="160">
        <v>24</v>
      </c>
      <c r="I74" s="160">
        <v>4139</v>
      </c>
      <c r="J74" s="159">
        <v>7</v>
      </c>
      <c r="K74" s="159">
        <v>32410</v>
      </c>
      <c r="L74" s="160">
        <v>4</v>
      </c>
      <c r="M74" s="160">
        <v>11628</v>
      </c>
      <c r="N74" s="159">
        <v>0</v>
      </c>
      <c r="O74" s="159">
        <v>0</v>
      </c>
      <c r="P74" s="160">
        <v>1</v>
      </c>
      <c r="Q74" s="160">
        <v>2500</v>
      </c>
      <c r="R74" s="159">
        <v>1</v>
      </c>
      <c r="S74" s="159">
        <v>1202</v>
      </c>
      <c r="T74" s="160">
        <v>0</v>
      </c>
      <c r="U74" s="160">
        <v>0</v>
      </c>
      <c r="V74" s="159">
        <v>23</v>
      </c>
      <c r="W74" s="159">
        <v>53625</v>
      </c>
    </row>
    <row r="75" spans="1:23" ht="22.5" customHeight="1">
      <c r="A75" s="185" t="s">
        <v>69</v>
      </c>
      <c r="B75" s="159">
        <v>0</v>
      </c>
      <c r="C75" s="159">
        <v>0</v>
      </c>
      <c r="D75" s="160">
        <v>48</v>
      </c>
      <c r="E75" s="160">
        <v>39488</v>
      </c>
      <c r="F75" s="159">
        <v>120</v>
      </c>
      <c r="G75" s="159">
        <v>141426</v>
      </c>
      <c r="H75" s="160">
        <v>29</v>
      </c>
      <c r="I75" s="160">
        <v>4140</v>
      </c>
      <c r="J75" s="159">
        <v>6</v>
      </c>
      <c r="K75" s="159">
        <v>23150</v>
      </c>
      <c r="L75" s="160">
        <v>11</v>
      </c>
      <c r="M75" s="160">
        <v>27004</v>
      </c>
      <c r="N75" s="159">
        <v>0</v>
      </c>
      <c r="O75" s="159">
        <v>0</v>
      </c>
      <c r="P75" s="160">
        <v>2</v>
      </c>
      <c r="Q75" s="160">
        <v>9375</v>
      </c>
      <c r="R75" s="159">
        <v>2</v>
      </c>
      <c r="S75" s="159">
        <v>4508</v>
      </c>
      <c r="T75" s="160">
        <v>0</v>
      </c>
      <c r="U75" s="160">
        <v>0</v>
      </c>
      <c r="V75" s="159">
        <v>123</v>
      </c>
      <c r="W75" s="159">
        <v>286650</v>
      </c>
    </row>
    <row r="76" spans="1:23" ht="22.5" customHeight="1">
      <c r="A76" s="185" t="s">
        <v>70</v>
      </c>
      <c r="B76" s="159">
        <v>0</v>
      </c>
      <c r="C76" s="159">
        <v>0</v>
      </c>
      <c r="D76" s="160">
        <v>137</v>
      </c>
      <c r="E76" s="160">
        <v>113992</v>
      </c>
      <c r="F76" s="159">
        <v>330</v>
      </c>
      <c r="G76" s="159">
        <v>348791</v>
      </c>
      <c r="H76" s="160">
        <v>14</v>
      </c>
      <c r="I76" s="160">
        <v>12623</v>
      </c>
      <c r="J76" s="159">
        <v>9</v>
      </c>
      <c r="K76" s="159">
        <v>39355</v>
      </c>
      <c r="L76" s="160">
        <v>16</v>
      </c>
      <c r="M76" s="160">
        <v>53386</v>
      </c>
      <c r="N76" s="159">
        <v>0</v>
      </c>
      <c r="O76" s="159">
        <v>0</v>
      </c>
      <c r="P76" s="160">
        <v>12</v>
      </c>
      <c r="Q76" s="160">
        <v>46250</v>
      </c>
      <c r="R76" s="159">
        <v>11</v>
      </c>
      <c r="S76" s="159">
        <v>20434</v>
      </c>
      <c r="T76" s="160">
        <v>0</v>
      </c>
      <c r="U76" s="160">
        <v>0</v>
      </c>
      <c r="V76" s="159">
        <v>96</v>
      </c>
      <c r="W76" s="159">
        <v>203505</v>
      </c>
    </row>
    <row r="77" spans="1:23" ht="15" customHeight="1">
      <c r="A77" s="185" t="s">
        <v>71</v>
      </c>
      <c r="B77" s="159">
        <v>0</v>
      </c>
      <c r="C77" s="159">
        <v>0</v>
      </c>
      <c r="D77" s="160">
        <v>452</v>
      </c>
      <c r="E77" s="160">
        <v>369917</v>
      </c>
      <c r="F77" s="159">
        <v>767</v>
      </c>
      <c r="G77" s="159">
        <v>740261</v>
      </c>
      <c r="H77" s="160">
        <v>107</v>
      </c>
      <c r="I77" s="160">
        <v>34397</v>
      </c>
      <c r="J77" s="159">
        <v>14</v>
      </c>
      <c r="K77" s="159">
        <v>52009</v>
      </c>
      <c r="L77" s="160">
        <v>99</v>
      </c>
      <c r="M77" s="160">
        <v>229783</v>
      </c>
      <c r="N77" s="159">
        <v>0</v>
      </c>
      <c r="O77" s="159">
        <v>0</v>
      </c>
      <c r="P77" s="160">
        <v>22</v>
      </c>
      <c r="Q77" s="160">
        <v>58750</v>
      </c>
      <c r="R77" s="159">
        <v>25</v>
      </c>
      <c r="S77" s="159">
        <v>32661</v>
      </c>
      <c r="T77" s="160">
        <v>0</v>
      </c>
      <c r="U77" s="160">
        <v>0</v>
      </c>
      <c r="V77" s="159">
        <v>143</v>
      </c>
      <c r="W77" s="159">
        <v>299216</v>
      </c>
    </row>
    <row r="78" spans="1:23" ht="22.5" customHeight="1">
      <c r="A78" s="185" t="s">
        <v>72</v>
      </c>
      <c r="B78" s="159">
        <v>0</v>
      </c>
      <c r="C78" s="159">
        <v>0</v>
      </c>
      <c r="D78" s="160">
        <v>63</v>
      </c>
      <c r="E78" s="160">
        <v>52929</v>
      </c>
      <c r="F78" s="159">
        <v>158</v>
      </c>
      <c r="G78" s="159">
        <v>147630</v>
      </c>
      <c r="H78" s="160">
        <v>13</v>
      </c>
      <c r="I78" s="160">
        <v>5415</v>
      </c>
      <c r="J78" s="159">
        <v>2</v>
      </c>
      <c r="K78" s="159">
        <v>5469</v>
      </c>
      <c r="L78" s="160">
        <v>4</v>
      </c>
      <c r="M78" s="160">
        <v>13467</v>
      </c>
      <c r="N78" s="159">
        <v>0</v>
      </c>
      <c r="O78" s="159">
        <v>0</v>
      </c>
      <c r="P78" s="160">
        <v>5</v>
      </c>
      <c r="Q78" s="160">
        <v>15662</v>
      </c>
      <c r="R78" s="159">
        <v>4</v>
      </c>
      <c r="S78" s="159">
        <v>8114</v>
      </c>
      <c r="T78" s="160">
        <v>0</v>
      </c>
      <c r="U78" s="160">
        <v>0</v>
      </c>
      <c r="V78" s="159">
        <v>4</v>
      </c>
      <c r="W78" s="159">
        <v>9750</v>
      </c>
    </row>
    <row r="79" spans="1:23" ht="15" customHeight="1">
      <c r="A79" s="185" t="s">
        <v>73</v>
      </c>
      <c r="B79" s="159">
        <v>0</v>
      </c>
      <c r="C79" s="159">
        <v>0</v>
      </c>
      <c r="D79" s="160">
        <v>83</v>
      </c>
      <c r="E79" s="160">
        <v>71464</v>
      </c>
      <c r="F79" s="159">
        <v>132</v>
      </c>
      <c r="G79" s="159">
        <v>148505</v>
      </c>
      <c r="H79" s="160">
        <v>14</v>
      </c>
      <c r="I79" s="160">
        <v>4743</v>
      </c>
      <c r="J79" s="159">
        <v>0</v>
      </c>
      <c r="K79" s="159">
        <v>0</v>
      </c>
      <c r="L79" s="160">
        <v>3</v>
      </c>
      <c r="M79" s="160">
        <v>6150</v>
      </c>
      <c r="N79" s="159">
        <v>0</v>
      </c>
      <c r="O79" s="159">
        <v>0</v>
      </c>
      <c r="P79" s="160">
        <v>1</v>
      </c>
      <c r="Q79" s="160">
        <v>3750</v>
      </c>
      <c r="R79" s="159">
        <v>1</v>
      </c>
      <c r="S79" s="159">
        <v>1803</v>
      </c>
      <c r="T79" s="160">
        <v>0</v>
      </c>
      <c r="U79" s="160">
        <v>0</v>
      </c>
      <c r="V79" s="159">
        <v>0</v>
      </c>
      <c r="W79" s="159">
        <v>0</v>
      </c>
    </row>
    <row r="80" spans="1:23" ht="15" customHeight="1">
      <c r="A80" s="185" t="s">
        <v>74</v>
      </c>
      <c r="B80" s="159">
        <v>0</v>
      </c>
      <c r="C80" s="159">
        <v>0</v>
      </c>
      <c r="D80" s="160">
        <v>113</v>
      </c>
      <c r="E80" s="160">
        <v>82276</v>
      </c>
      <c r="F80" s="159">
        <v>130</v>
      </c>
      <c r="G80" s="159">
        <v>151874</v>
      </c>
      <c r="H80" s="160">
        <v>13</v>
      </c>
      <c r="I80" s="160">
        <v>4535</v>
      </c>
      <c r="J80" s="159">
        <v>2</v>
      </c>
      <c r="K80" s="159">
        <v>8103</v>
      </c>
      <c r="L80" s="160">
        <v>11</v>
      </c>
      <c r="M80" s="160">
        <v>31950</v>
      </c>
      <c r="N80" s="159">
        <v>0</v>
      </c>
      <c r="O80" s="159">
        <v>0</v>
      </c>
      <c r="P80" s="160">
        <v>8</v>
      </c>
      <c r="Q80" s="160">
        <v>16250</v>
      </c>
      <c r="R80" s="159">
        <v>8</v>
      </c>
      <c r="S80" s="159">
        <v>7513</v>
      </c>
      <c r="T80" s="160">
        <v>0</v>
      </c>
      <c r="U80" s="160">
        <v>0</v>
      </c>
      <c r="V80" s="159">
        <v>0</v>
      </c>
      <c r="W80" s="159">
        <v>0</v>
      </c>
    </row>
    <row r="81" spans="1:42" ht="22.5" customHeight="1">
      <c r="A81" s="185" t="s">
        <v>75</v>
      </c>
      <c r="B81" s="159">
        <v>0</v>
      </c>
      <c r="C81" s="159">
        <v>0</v>
      </c>
      <c r="D81" s="160">
        <v>78</v>
      </c>
      <c r="E81" s="160">
        <v>65946</v>
      </c>
      <c r="F81" s="159">
        <v>146</v>
      </c>
      <c r="G81" s="159">
        <v>189366</v>
      </c>
      <c r="H81" s="160">
        <v>5</v>
      </c>
      <c r="I81" s="160">
        <v>2168</v>
      </c>
      <c r="J81" s="159">
        <v>2</v>
      </c>
      <c r="K81" s="159">
        <v>6510</v>
      </c>
      <c r="L81" s="160">
        <v>7</v>
      </c>
      <c r="M81" s="160">
        <v>26296</v>
      </c>
      <c r="N81" s="159">
        <v>0</v>
      </c>
      <c r="O81" s="159">
        <v>0</v>
      </c>
      <c r="P81" s="160">
        <v>2</v>
      </c>
      <c r="Q81" s="160">
        <v>8750</v>
      </c>
      <c r="R81" s="159">
        <v>2</v>
      </c>
      <c r="S81" s="159">
        <v>4207</v>
      </c>
      <c r="T81" s="160">
        <v>0</v>
      </c>
      <c r="U81" s="160">
        <v>0</v>
      </c>
      <c r="V81" s="159">
        <v>1</v>
      </c>
      <c r="W81" s="159">
        <v>3575</v>
      </c>
    </row>
    <row r="82" spans="1:42" ht="22.5" customHeight="1">
      <c r="A82" s="185" t="s">
        <v>76</v>
      </c>
      <c r="B82" s="159">
        <v>0</v>
      </c>
      <c r="C82" s="159">
        <v>0</v>
      </c>
      <c r="D82" s="160">
        <v>86</v>
      </c>
      <c r="E82" s="160">
        <v>69221</v>
      </c>
      <c r="F82" s="159">
        <v>185</v>
      </c>
      <c r="G82" s="159">
        <v>173907</v>
      </c>
      <c r="H82" s="160">
        <v>19</v>
      </c>
      <c r="I82" s="160">
        <v>6806</v>
      </c>
      <c r="J82" s="159">
        <v>2</v>
      </c>
      <c r="K82" s="159">
        <v>6945</v>
      </c>
      <c r="L82" s="160">
        <v>8</v>
      </c>
      <c r="M82" s="160">
        <v>31504</v>
      </c>
      <c r="N82" s="159">
        <v>0</v>
      </c>
      <c r="O82" s="159">
        <v>0</v>
      </c>
      <c r="P82" s="160">
        <v>0</v>
      </c>
      <c r="Q82" s="160">
        <v>0</v>
      </c>
      <c r="R82" s="159">
        <v>1</v>
      </c>
      <c r="S82" s="159">
        <v>1202</v>
      </c>
      <c r="T82" s="160">
        <v>0</v>
      </c>
      <c r="U82" s="160">
        <v>0</v>
      </c>
      <c r="V82" s="159">
        <v>33</v>
      </c>
      <c r="W82" s="159">
        <v>70525</v>
      </c>
    </row>
    <row r="83" spans="1:42" ht="15" customHeight="1">
      <c r="A83" s="185" t="s">
        <v>77</v>
      </c>
      <c r="B83" s="159">
        <v>0</v>
      </c>
      <c r="C83" s="159">
        <v>0</v>
      </c>
      <c r="D83" s="160">
        <v>56</v>
      </c>
      <c r="E83" s="160">
        <v>51875</v>
      </c>
      <c r="F83" s="159">
        <v>106</v>
      </c>
      <c r="G83" s="159">
        <v>126963</v>
      </c>
      <c r="H83" s="160">
        <v>9</v>
      </c>
      <c r="I83" s="160">
        <v>3082</v>
      </c>
      <c r="J83" s="159">
        <v>21</v>
      </c>
      <c r="K83" s="159">
        <v>89128</v>
      </c>
      <c r="L83" s="160">
        <v>5</v>
      </c>
      <c r="M83" s="160">
        <v>11854</v>
      </c>
      <c r="N83" s="159">
        <v>0</v>
      </c>
      <c r="O83" s="159">
        <v>0</v>
      </c>
      <c r="P83" s="160">
        <v>2</v>
      </c>
      <c r="Q83" s="160">
        <v>8750</v>
      </c>
      <c r="R83" s="159">
        <v>2</v>
      </c>
      <c r="S83" s="159">
        <v>4207</v>
      </c>
      <c r="T83" s="160">
        <v>0</v>
      </c>
      <c r="U83" s="160">
        <v>0</v>
      </c>
      <c r="V83" s="159">
        <v>9</v>
      </c>
      <c r="W83" s="159">
        <v>19500</v>
      </c>
    </row>
    <row r="84" spans="1:42" ht="22.5" customHeight="1">
      <c r="A84" s="186" t="s">
        <v>78</v>
      </c>
      <c r="B84" s="162">
        <v>0</v>
      </c>
      <c r="C84" s="162">
        <v>0</v>
      </c>
      <c r="D84" s="163">
        <v>214</v>
      </c>
      <c r="E84" s="163">
        <v>169297</v>
      </c>
      <c r="F84" s="162">
        <v>287</v>
      </c>
      <c r="G84" s="162">
        <v>238854</v>
      </c>
      <c r="H84" s="163">
        <v>19</v>
      </c>
      <c r="I84" s="163">
        <v>12688</v>
      </c>
      <c r="J84" s="162">
        <v>42</v>
      </c>
      <c r="K84" s="162">
        <v>156283</v>
      </c>
      <c r="L84" s="163">
        <v>56</v>
      </c>
      <c r="M84" s="163">
        <v>148935</v>
      </c>
      <c r="N84" s="162">
        <v>0</v>
      </c>
      <c r="O84" s="162">
        <v>0</v>
      </c>
      <c r="P84" s="163">
        <v>13</v>
      </c>
      <c r="Q84" s="163">
        <v>36341</v>
      </c>
      <c r="R84" s="162">
        <v>9</v>
      </c>
      <c r="S84" s="162">
        <v>11489</v>
      </c>
      <c r="T84" s="163">
        <v>0</v>
      </c>
      <c r="U84" s="163">
        <v>0</v>
      </c>
      <c r="V84" s="162">
        <v>142</v>
      </c>
      <c r="W84" s="162">
        <v>298350</v>
      </c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</row>
    <row r="85" spans="1:42" ht="12.75" customHeight="1">
      <c r="A85" s="149"/>
      <c r="B85" s="162"/>
      <c r="C85" s="162"/>
      <c r="D85" s="163"/>
      <c r="E85" s="163"/>
      <c r="F85" s="162"/>
      <c r="G85" s="162"/>
      <c r="H85" s="163"/>
      <c r="I85" s="163"/>
      <c r="J85" s="162"/>
      <c r="K85" s="162"/>
      <c r="L85" s="163"/>
      <c r="M85" s="163"/>
      <c r="N85" s="159"/>
      <c r="O85" s="148"/>
      <c r="P85" s="152"/>
      <c r="Q85" s="152"/>
      <c r="R85" s="159"/>
      <c r="S85" s="219"/>
      <c r="T85" s="149"/>
      <c r="U85" s="149"/>
      <c r="V85" s="148"/>
      <c r="W85" s="148"/>
    </row>
    <row r="86" spans="1:42" ht="12.75" customHeight="1">
      <c r="A86" s="167" t="s">
        <v>145</v>
      </c>
      <c r="B86" s="168">
        <v>0</v>
      </c>
      <c r="C86" s="168">
        <v>0</v>
      </c>
      <c r="D86" s="169">
        <f t="shared" ref="D86:G86" si="17">SUM(D66:D84)</f>
        <v>2836</v>
      </c>
      <c r="E86" s="169">
        <f t="shared" si="17"/>
        <v>2250104</v>
      </c>
      <c r="F86" s="168">
        <f t="shared" si="17"/>
        <v>4926</v>
      </c>
      <c r="G86" s="168">
        <f t="shared" si="17"/>
        <v>5110432</v>
      </c>
      <c r="H86" s="169">
        <f t="shared" ref="H86:I86" si="18">SUM(H66:H85)</f>
        <v>472</v>
      </c>
      <c r="I86" s="169">
        <f t="shared" si="18"/>
        <v>201466</v>
      </c>
      <c r="J86" s="168">
        <f t="shared" ref="J86:M86" si="19">SUM(J66:J84)</f>
        <v>210</v>
      </c>
      <c r="K86" s="168">
        <f t="shared" si="19"/>
        <v>793242</v>
      </c>
      <c r="L86" s="169">
        <f t="shared" si="19"/>
        <v>456</v>
      </c>
      <c r="M86" s="169">
        <f t="shared" si="19"/>
        <v>1176035</v>
      </c>
      <c r="N86" s="168">
        <v>0</v>
      </c>
      <c r="O86" s="168">
        <v>0</v>
      </c>
      <c r="P86" s="169">
        <f t="shared" ref="P86:S86" si="20">SUM(P66:P84)</f>
        <v>147</v>
      </c>
      <c r="Q86" s="169">
        <f t="shared" si="20"/>
        <v>443255</v>
      </c>
      <c r="R86" s="168">
        <f t="shared" si="20"/>
        <v>144</v>
      </c>
      <c r="S86" s="168">
        <f t="shared" si="20"/>
        <v>217605</v>
      </c>
      <c r="T86" s="169">
        <v>0</v>
      </c>
      <c r="U86" s="169">
        <v>0</v>
      </c>
      <c r="V86" s="168">
        <f t="shared" ref="V86:W86" si="21">SUM(V66:V84)</f>
        <v>1423</v>
      </c>
      <c r="W86" s="168">
        <f t="shared" si="21"/>
        <v>3001508</v>
      </c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</row>
    <row r="87" spans="1:42" ht="12.75" customHeight="1">
      <c r="A87" s="167"/>
      <c r="B87" s="168"/>
      <c r="C87" s="168"/>
      <c r="D87" s="169"/>
      <c r="E87" s="169"/>
      <c r="F87" s="168"/>
      <c r="G87" s="168"/>
      <c r="H87" s="169"/>
      <c r="I87" s="169"/>
      <c r="J87" s="168"/>
      <c r="K87" s="168"/>
      <c r="L87" s="169"/>
      <c r="M87" s="169"/>
      <c r="N87" s="168"/>
      <c r="O87" s="168"/>
      <c r="P87" s="178"/>
      <c r="Q87" s="169"/>
      <c r="R87" s="168"/>
      <c r="S87" s="179"/>
      <c r="T87" s="169"/>
      <c r="U87" s="189"/>
      <c r="V87" s="168"/>
      <c r="W87" s="188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</row>
    <row r="88" spans="1:42" ht="12.75" customHeight="1">
      <c r="A88" s="157" t="s">
        <v>80</v>
      </c>
      <c r="B88" s="168"/>
      <c r="C88" s="168"/>
      <c r="D88" s="169"/>
      <c r="E88" s="169"/>
      <c r="F88" s="168"/>
      <c r="G88" s="168"/>
      <c r="H88" s="169"/>
      <c r="I88" s="169"/>
      <c r="J88" s="168"/>
      <c r="K88" s="168"/>
      <c r="L88" s="169"/>
      <c r="M88" s="169"/>
      <c r="N88" s="168"/>
      <c r="O88" s="168"/>
      <c r="P88" s="178"/>
      <c r="Q88" s="169"/>
      <c r="R88" s="168"/>
      <c r="S88" s="179"/>
      <c r="T88" s="169"/>
      <c r="U88" s="189"/>
      <c r="V88" s="168"/>
      <c r="W88" s="188"/>
    </row>
    <row r="89" spans="1:42" ht="12.75" customHeight="1">
      <c r="A89" s="149" t="s">
        <v>81</v>
      </c>
      <c r="B89" s="159">
        <v>0</v>
      </c>
      <c r="C89" s="159">
        <v>0</v>
      </c>
      <c r="D89" s="160">
        <v>0</v>
      </c>
      <c r="E89" s="160">
        <v>0</v>
      </c>
      <c r="F89" s="159">
        <v>0</v>
      </c>
      <c r="G89" s="159">
        <v>0</v>
      </c>
      <c r="H89" s="160">
        <v>0</v>
      </c>
      <c r="I89" s="160">
        <v>0</v>
      </c>
      <c r="J89" s="159">
        <v>0</v>
      </c>
      <c r="K89" s="159">
        <v>0</v>
      </c>
      <c r="L89" s="160">
        <v>0</v>
      </c>
      <c r="M89" s="160">
        <v>0</v>
      </c>
      <c r="N89" s="159">
        <v>0</v>
      </c>
      <c r="O89" s="159">
        <v>0</v>
      </c>
      <c r="P89" s="160">
        <v>9</v>
      </c>
      <c r="Q89" s="160">
        <v>31720</v>
      </c>
      <c r="R89" s="159">
        <v>0</v>
      </c>
      <c r="S89" s="159">
        <v>0</v>
      </c>
      <c r="T89" s="160">
        <v>0</v>
      </c>
      <c r="U89" s="160">
        <v>0</v>
      </c>
      <c r="V89" s="159">
        <v>266</v>
      </c>
      <c r="W89" s="159">
        <v>629068</v>
      </c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</row>
    <row r="90" spans="1:42" ht="12.75" customHeight="1">
      <c r="A90" s="161" t="s">
        <v>82</v>
      </c>
      <c r="B90" s="162">
        <v>0</v>
      </c>
      <c r="C90" s="162">
        <v>0</v>
      </c>
      <c r="D90" s="163">
        <v>0</v>
      </c>
      <c r="E90" s="163">
        <v>0</v>
      </c>
      <c r="F90" s="162">
        <v>0</v>
      </c>
      <c r="G90" s="162">
        <v>0</v>
      </c>
      <c r="H90" s="163">
        <v>0</v>
      </c>
      <c r="I90" s="163">
        <v>0</v>
      </c>
      <c r="J90" s="162">
        <v>0</v>
      </c>
      <c r="K90" s="162">
        <v>0</v>
      </c>
      <c r="L90" s="163">
        <v>0</v>
      </c>
      <c r="M90" s="163">
        <v>0</v>
      </c>
      <c r="N90" s="162">
        <v>0</v>
      </c>
      <c r="O90" s="162">
        <v>0</v>
      </c>
      <c r="P90" s="163">
        <v>3</v>
      </c>
      <c r="Q90" s="163">
        <v>11250</v>
      </c>
      <c r="R90" s="162">
        <v>0</v>
      </c>
      <c r="S90" s="162">
        <v>0</v>
      </c>
      <c r="T90" s="163">
        <v>91</v>
      </c>
      <c r="U90" s="163">
        <v>36396</v>
      </c>
      <c r="V90" s="162">
        <v>28</v>
      </c>
      <c r="W90" s="162">
        <v>83872</v>
      </c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</row>
    <row r="91" spans="1:42" ht="12.75" customHeight="1">
      <c r="A91" s="149"/>
      <c r="B91" s="159"/>
      <c r="C91" s="159"/>
      <c r="D91" s="160"/>
      <c r="E91" s="160"/>
      <c r="F91" s="159"/>
      <c r="G91" s="159"/>
      <c r="H91" s="160"/>
      <c r="I91" s="160"/>
      <c r="J91" s="159"/>
      <c r="K91" s="159"/>
      <c r="L91" s="160"/>
      <c r="M91" s="160"/>
      <c r="N91" s="159"/>
      <c r="O91" s="159"/>
      <c r="P91" s="152"/>
      <c r="Q91" s="152"/>
      <c r="R91" s="159"/>
      <c r="S91" s="159"/>
      <c r="T91" s="149"/>
      <c r="U91" s="152"/>
      <c r="V91" s="148"/>
      <c r="W91" s="151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</row>
    <row r="92" spans="1:42" ht="12.75" customHeight="1">
      <c r="A92" s="167" t="s">
        <v>145</v>
      </c>
      <c r="B92" s="168">
        <f t="shared" ref="B92:T92" si="22">SUM(B89+B90)</f>
        <v>0</v>
      </c>
      <c r="C92" s="168">
        <f t="shared" si="22"/>
        <v>0</v>
      </c>
      <c r="D92" s="169">
        <f t="shared" si="22"/>
        <v>0</v>
      </c>
      <c r="E92" s="169">
        <f t="shared" si="22"/>
        <v>0</v>
      </c>
      <c r="F92" s="168">
        <f t="shared" si="22"/>
        <v>0</v>
      </c>
      <c r="G92" s="168">
        <f t="shared" si="22"/>
        <v>0</v>
      </c>
      <c r="H92" s="169">
        <f t="shared" si="22"/>
        <v>0</v>
      </c>
      <c r="I92" s="169">
        <f t="shared" si="22"/>
        <v>0</v>
      </c>
      <c r="J92" s="168">
        <f t="shared" si="22"/>
        <v>0</v>
      </c>
      <c r="K92" s="168">
        <f t="shared" si="22"/>
        <v>0</v>
      </c>
      <c r="L92" s="169">
        <f t="shared" si="22"/>
        <v>0</v>
      </c>
      <c r="M92" s="169">
        <f t="shared" si="22"/>
        <v>0</v>
      </c>
      <c r="N92" s="168">
        <f t="shared" si="22"/>
        <v>0</v>
      </c>
      <c r="O92" s="168">
        <f t="shared" si="22"/>
        <v>0</v>
      </c>
      <c r="P92" s="169">
        <f t="shared" si="22"/>
        <v>12</v>
      </c>
      <c r="Q92" s="169">
        <f t="shared" si="22"/>
        <v>42970</v>
      </c>
      <c r="R92" s="168">
        <f t="shared" si="22"/>
        <v>0</v>
      </c>
      <c r="S92" s="168">
        <f t="shared" si="22"/>
        <v>0</v>
      </c>
      <c r="T92" s="169">
        <f t="shared" si="22"/>
        <v>91</v>
      </c>
      <c r="U92" s="169">
        <v>36396</v>
      </c>
      <c r="V92" s="168">
        <f t="shared" ref="V92:W92" si="23">SUM(V89+V90)</f>
        <v>294</v>
      </c>
      <c r="W92" s="168">
        <f t="shared" si="23"/>
        <v>712940</v>
      </c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</row>
    <row r="93" spans="1:42" ht="12.75" customHeight="1">
      <c r="A93" s="149"/>
      <c r="B93" s="151"/>
      <c r="C93" s="151"/>
      <c r="D93" s="152"/>
      <c r="E93" s="152"/>
      <c r="F93" s="151"/>
      <c r="G93" s="151"/>
      <c r="H93" s="152"/>
      <c r="I93" s="152"/>
      <c r="J93" s="151"/>
      <c r="K93" s="151"/>
      <c r="L93" s="152"/>
      <c r="M93" s="152"/>
      <c r="N93" s="151"/>
      <c r="O93" s="151"/>
      <c r="P93" s="152"/>
      <c r="Q93" s="152"/>
      <c r="R93" s="151"/>
      <c r="S93" s="219"/>
      <c r="T93" s="149"/>
      <c r="U93" s="149"/>
      <c r="V93" s="148"/>
      <c r="W93" s="148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</row>
    <row r="94" spans="1:42" ht="12.75" customHeight="1">
      <c r="A94" s="167" t="s">
        <v>84</v>
      </c>
      <c r="B94" s="191">
        <f t="shared" ref="B94:W94" si="24">SUM(B18+B63+B86+B92)</f>
        <v>15079</v>
      </c>
      <c r="C94" s="191">
        <f t="shared" si="24"/>
        <v>50338294</v>
      </c>
      <c r="D94" s="192">
        <f t="shared" si="24"/>
        <v>2836</v>
      </c>
      <c r="E94" s="192">
        <f t="shared" si="24"/>
        <v>2250104</v>
      </c>
      <c r="F94" s="191">
        <f t="shared" si="24"/>
        <v>4926</v>
      </c>
      <c r="G94" s="191">
        <f t="shared" si="24"/>
        <v>5110432</v>
      </c>
      <c r="H94" s="192">
        <f t="shared" si="24"/>
        <v>1223</v>
      </c>
      <c r="I94" s="192">
        <f t="shared" si="24"/>
        <v>774668</v>
      </c>
      <c r="J94" s="191">
        <f t="shared" si="24"/>
        <v>427</v>
      </c>
      <c r="K94" s="191">
        <f t="shared" si="24"/>
        <v>2295578</v>
      </c>
      <c r="L94" s="192">
        <f t="shared" si="24"/>
        <v>1073</v>
      </c>
      <c r="M94" s="192">
        <f t="shared" si="24"/>
        <v>4327123</v>
      </c>
      <c r="N94" s="191">
        <f t="shared" si="24"/>
        <v>3</v>
      </c>
      <c r="O94" s="191">
        <f t="shared" si="24"/>
        <v>4000</v>
      </c>
      <c r="P94" s="192">
        <f t="shared" si="24"/>
        <v>210</v>
      </c>
      <c r="Q94" s="192">
        <f t="shared" si="24"/>
        <v>685771</v>
      </c>
      <c r="R94" s="191">
        <f t="shared" si="24"/>
        <v>202</v>
      </c>
      <c r="S94" s="191">
        <f t="shared" si="24"/>
        <v>493842</v>
      </c>
      <c r="T94" s="192">
        <f t="shared" si="24"/>
        <v>91</v>
      </c>
      <c r="U94" s="192">
        <f t="shared" si="24"/>
        <v>36396</v>
      </c>
      <c r="V94" s="191">
        <f t="shared" si="24"/>
        <v>2671</v>
      </c>
      <c r="W94" s="191">
        <f t="shared" si="24"/>
        <v>6068593</v>
      </c>
    </row>
    <row r="95" spans="1:42" ht="12.75" customHeight="1">
      <c r="A95" s="167" t="s">
        <v>85</v>
      </c>
      <c r="B95" s="151"/>
      <c r="C95" s="177">
        <f>SUM(C94/B94)</f>
        <v>3338.3045294780823</v>
      </c>
      <c r="D95" s="152"/>
      <c r="E95" s="178">
        <f>SUM(E94/D94)</f>
        <v>793.40761636107197</v>
      </c>
      <c r="F95" s="177"/>
      <c r="G95" s="177">
        <f>SUM(G94/F94)</f>
        <v>1037.4405196914331</v>
      </c>
      <c r="H95" s="152"/>
      <c r="I95" s="178">
        <f>SUM(I94/H94)</f>
        <v>633.41618969746526</v>
      </c>
      <c r="J95" s="177"/>
      <c r="K95" s="177">
        <f>SUM(K94/J94)</f>
        <v>5376.0608899297422</v>
      </c>
      <c r="L95" s="152"/>
      <c r="M95" s="178">
        <f>SUM(M94/L94)</f>
        <v>4032.7334575955265</v>
      </c>
      <c r="N95" s="151"/>
      <c r="O95" s="177">
        <f>SUM(O94/N94)</f>
        <v>1333.3333333333333</v>
      </c>
      <c r="P95" s="152"/>
      <c r="Q95" s="178">
        <f>SUM(Q94/P94)</f>
        <v>3265.5761904761903</v>
      </c>
      <c r="R95" s="151"/>
      <c r="S95" s="188">
        <f>SUM(S94/R94)</f>
        <v>2444.7623762376238</v>
      </c>
      <c r="T95" s="152"/>
      <c r="U95" s="178">
        <f>SUM(U94/T94)</f>
        <v>399.95604395604397</v>
      </c>
      <c r="V95" s="151"/>
      <c r="W95" s="177">
        <f>SUM(W94/V94)</f>
        <v>2272.0303257207038</v>
      </c>
    </row>
    <row r="96" spans="1:42" ht="12.75" customHeight="1">
      <c r="A96" s="193"/>
      <c r="B96" s="194"/>
      <c r="C96" s="195"/>
      <c r="D96" s="196"/>
      <c r="E96" s="197"/>
      <c r="F96" s="197"/>
      <c r="G96" s="197"/>
      <c r="H96" s="196"/>
      <c r="I96" s="197"/>
      <c r="J96" s="197"/>
      <c r="K96" s="197"/>
      <c r="L96" s="198"/>
      <c r="M96" s="199"/>
      <c r="N96" s="200"/>
      <c r="O96" s="200"/>
      <c r="P96" s="201"/>
      <c r="Q96" s="196"/>
      <c r="R96" s="201"/>
      <c r="S96" s="201"/>
      <c r="T96" s="201"/>
      <c r="U96" s="203"/>
      <c r="V96" s="201"/>
      <c r="W96" s="203"/>
    </row>
    <row r="97" spans="1:42" ht="19.5" customHeight="1">
      <c r="A97" s="157" t="s">
        <v>86</v>
      </c>
      <c r="B97" s="155" t="s">
        <v>146</v>
      </c>
      <c r="C97" s="155" t="s">
        <v>16</v>
      </c>
      <c r="D97" s="204" t="s">
        <v>87</v>
      </c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6"/>
      <c r="V97" s="205"/>
      <c r="W97" s="206"/>
    </row>
    <row r="98" spans="1:42" ht="19.5" customHeight="1">
      <c r="A98" s="207" t="s">
        <v>88</v>
      </c>
      <c r="B98" s="160">
        <v>99</v>
      </c>
      <c r="C98" s="160">
        <v>595766</v>
      </c>
      <c r="D98" s="208">
        <v>6018</v>
      </c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6"/>
      <c r="V98" s="205"/>
      <c r="W98" s="206"/>
    </row>
    <row r="99" spans="1:42" ht="19.5" customHeight="1">
      <c r="A99" s="207" t="s">
        <v>112</v>
      </c>
      <c r="B99" s="160">
        <v>49</v>
      </c>
      <c r="C99" s="160">
        <v>82053</v>
      </c>
      <c r="D99" s="208">
        <v>1675</v>
      </c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6"/>
      <c r="V99" s="205"/>
      <c r="W99" s="206"/>
    </row>
    <row r="100" spans="1:42" ht="19.5" customHeight="1">
      <c r="A100" s="207" t="s">
        <v>90</v>
      </c>
      <c r="B100" s="160">
        <v>14</v>
      </c>
      <c r="C100" s="160">
        <v>544168</v>
      </c>
      <c r="D100" s="208">
        <v>38869</v>
      </c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6"/>
      <c r="V100" s="205"/>
      <c r="W100" s="206"/>
    </row>
    <row r="101" spans="1:42" ht="19.5" customHeight="1">
      <c r="A101" s="207" t="s">
        <v>113</v>
      </c>
      <c r="B101" s="160">
        <v>23</v>
      </c>
      <c r="C101" s="160">
        <v>28794</v>
      </c>
      <c r="D101" s="208">
        <v>1252</v>
      </c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6"/>
      <c r="V101" s="205"/>
      <c r="W101" s="206"/>
    </row>
    <row r="102" spans="1:42" ht="19.5" customHeight="1">
      <c r="A102" s="207" t="s">
        <v>91</v>
      </c>
      <c r="B102" s="160">
        <v>12</v>
      </c>
      <c r="C102" s="160">
        <v>2182591</v>
      </c>
      <c r="D102" s="208">
        <v>181883</v>
      </c>
      <c r="E102" s="209"/>
      <c r="F102" s="209"/>
      <c r="G102" s="209"/>
      <c r="H102" s="209"/>
      <c r="I102" s="205"/>
      <c r="J102" s="205"/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6"/>
      <c r="V102" s="205"/>
      <c r="W102" s="206"/>
    </row>
    <row r="103" spans="1:42" ht="19.5" customHeight="1">
      <c r="A103" s="207" t="s">
        <v>124</v>
      </c>
      <c r="B103" s="160">
        <v>28</v>
      </c>
      <c r="C103" s="160">
        <v>558095</v>
      </c>
      <c r="D103" s="208">
        <v>19932</v>
      </c>
      <c r="E103" s="209"/>
      <c r="F103" s="209"/>
      <c r="G103" s="209"/>
      <c r="H103" s="209"/>
      <c r="I103" s="205"/>
      <c r="J103" s="205"/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6"/>
      <c r="V103" s="205"/>
      <c r="W103" s="206"/>
    </row>
    <row r="104" spans="1:42" ht="19.5" customHeight="1">
      <c r="A104" s="207" t="s">
        <v>92</v>
      </c>
      <c r="B104" s="160">
        <v>103</v>
      </c>
      <c r="C104" s="160">
        <v>412000</v>
      </c>
      <c r="D104" s="208">
        <v>4000</v>
      </c>
      <c r="E104" s="209"/>
      <c r="F104" s="209"/>
      <c r="G104" s="209"/>
      <c r="H104" s="209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6"/>
      <c r="V104" s="205"/>
      <c r="W104" s="206"/>
    </row>
    <row r="105" spans="1:42" ht="19.5" customHeight="1">
      <c r="A105" s="210"/>
      <c r="B105" s="211"/>
      <c r="C105" s="211"/>
      <c r="D105" s="212"/>
      <c r="E105" s="209"/>
      <c r="F105" s="209"/>
      <c r="G105" s="209"/>
      <c r="H105" s="209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6"/>
      <c r="V105" s="205"/>
      <c r="W105" s="206"/>
    </row>
    <row r="106" spans="1:42" ht="25.5" customHeight="1">
      <c r="A106" s="213" t="s">
        <v>152</v>
      </c>
      <c r="B106" s="211"/>
      <c r="C106" s="211"/>
      <c r="D106" s="212"/>
      <c r="E106" s="209"/>
      <c r="F106" s="209"/>
      <c r="G106" s="209"/>
      <c r="H106" s="209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6"/>
      <c r="V106" s="205"/>
      <c r="W106" s="206"/>
    </row>
    <row r="107" spans="1:42" ht="25.5" customHeight="1">
      <c r="A107" s="213" t="s">
        <v>153</v>
      </c>
      <c r="B107" s="211"/>
      <c r="C107" s="211"/>
      <c r="D107" s="212"/>
      <c r="E107" s="209"/>
      <c r="F107" s="209"/>
      <c r="G107" s="209"/>
      <c r="H107" s="209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6"/>
      <c r="V107" s="205"/>
      <c r="W107" s="206"/>
    </row>
    <row r="108" spans="1:42" ht="12.75" customHeight="1">
      <c r="A108" s="213"/>
      <c r="B108" s="211"/>
      <c r="C108" s="211"/>
      <c r="D108" s="212"/>
      <c r="E108" s="209"/>
      <c r="F108" s="209"/>
      <c r="G108" s="209"/>
      <c r="H108" s="209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6"/>
      <c r="V108" s="205"/>
      <c r="W108" s="206"/>
    </row>
    <row r="109" spans="1:42" ht="12.75" customHeight="1">
      <c r="A109" s="214" t="s">
        <v>154</v>
      </c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6"/>
      <c r="V109" s="215"/>
      <c r="W109" s="216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</row>
    <row r="110" spans="1:42" ht="12.75" customHeight="1">
      <c r="A110" s="205"/>
      <c r="B110" s="205"/>
      <c r="C110" s="205"/>
      <c r="D110" s="205"/>
      <c r="E110" s="205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</row>
    <row r="111" spans="1:42" ht="12.75" customHeight="1">
      <c r="A111" s="142"/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</row>
    <row r="112" spans="1:42" ht="12.75" customHeight="1">
      <c r="A112" s="142"/>
      <c r="B112" s="205"/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</row>
    <row r="113" spans="1:23" ht="12.75" customHeight="1">
      <c r="A113" s="142"/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</row>
    <row r="114" spans="1:23" ht="12.75" customHeight="1">
      <c r="A114" s="142"/>
      <c r="B114" s="205"/>
      <c r="C114" s="205"/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</row>
    <row r="115" spans="1:23" ht="12.75" customHeight="1">
      <c r="A115" s="142"/>
      <c r="B115" s="205"/>
      <c r="C115" s="205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</row>
    <row r="116" spans="1:23" ht="12.75" customHeight="1">
      <c r="A116" s="142"/>
      <c r="B116" s="205"/>
      <c r="C116" s="205"/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</row>
    <row r="117" spans="1:23" ht="12.75" customHeight="1">
      <c r="A117" s="142"/>
      <c r="B117" s="205"/>
      <c r="C117" s="205"/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</row>
    <row r="118" spans="1:23" ht="12.75" customHeight="1">
      <c r="A118" s="142"/>
      <c r="B118" s="205"/>
      <c r="C118" s="205"/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</row>
    <row r="119" spans="1:23" ht="12.75" customHeight="1">
      <c r="A119" s="142"/>
      <c r="B119" s="205"/>
      <c r="C119" s="205"/>
      <c r="D119" s="205"/>
      <c r="E119" s="205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</row>
    <row r="120" spans="1:23" ht="12.75" customHeight="1">
      <c r="A120" s="142"/>
      <c r="B120" s="205"/>
      <c r="C120" s="205"/>
      <c r="D120" s="205"/>
      <c r="E120" s="205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</row>
    <row r="121" spans="1:23" ht="12.75" customHeight="1">
      <c r="A121" s="142"/>
      <c r="B121" s="205"/>
      <c r="C121" s="205"/>
      <c r="D121" s="205"/>
      <c r="E121" s="205"/>
      <c r="F121" s="205"/>
      <c r="G121" s="205"/>
      <c r="H121" s="205"/>
      <c r="I121" s="205"/>
      <c r="J121" s="205"/>
      <c r="K121" s="205"/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</row>
    <row r="122" spans="1:23" ht="12.75" customHeight="1">
      <c r="A122" s="142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</row>
    <row r="123" spans="1:23" ht="12.75" customHeight="1">
      <c r="A123" s="142"/>
      <c r="B123" s="205"/>
      <c r="C123" s="205"/>
      <c r="D123" s="205"/>
      <c r="E123" s="205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5"/>
      <c r="S123" s="205"/>
      <c r="T123" s="205"/>
      <c r="U123" s="205"/>
      <c r="V123" s="205"/>
      <c r="W123" s="205"/>
    </row>
    <row r="124" spans="1:23" ht="12.75" customHeight="1">
      <c r="A124" s="142"/>
      <c r="B124" s="205"/>
      <c r="C124" s="205"/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5"/>
      <c r="R124" s="205"/>
      <c r="S124" s="205"/>
      <c r="T124" s="205"/>
      <c r="U124" s="205"/>
      <c r="V124" s="205"/>
      <c r="W124" s="205"/>
    </row>
    <row r="125" spans="1:23" ht="12.75" customHeight="1">
      <c r="A125" s="142"/>
      <c r="B125" s="205"/>
      <c r="C125" s="205"/>
      <c r="D125" s="205"/>
      <c r="E125" s="205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5"/>
      <c r="S125" s="205"/>
      <c r="T125" s="205"/>
      <c r="U125" s="205"/>
      <c r="V125" s="205"/>
      <c r="W125" s="205"/>
    </row>
    <row r="126" spans="1:23" ht="12.75" customHeight="1">
      <c r="A126" s="142"/>
      <c r="B126" s="205"/>
      <c r="C126" s="205"/>
      <c r="D126" s="205"/>
      <c r="E126" s="205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</row>
    <row r="127" spans="1:23" ht="12.75" customHeight="1">
      <c r="A127" s="142"/>
      <c r="B127" s="205"/>
      <c r="C127" s="205"/>
      <c r="D127" s="205"/>
      <c r="E127" s="205"/>
      <c r="F127" s="205"/>
      <c r="G127" s="205"/>
      <c r="H127" s="205"/>
      <c r="I127" s="205"/>
      <c r="J127" s="205"/>
      <c r="K127" s="205"/>
      <c r="L127" s="205"/>
      <c r="M127" s="205"/>
      <c r="N127" s="205"/>
      <c r="O127" s="205"/>
      <c r="P127" s="205"/>
      <c r="Q127" s="205"/>
      <c r="R127" s="205"/>
      <c r="S127" s="205"/>
      <c r="T127" s="205"/>
      <c r="U127" s="205"/>
      <c r="V127" s="205"/>
      <c r="W127" s="205"/>
    </row>
    <row r="128" spans="1:23" ht="12.75" customHeight="1">
      <c r="A128" s="142"/>
      <c r="B128" s="205"/>
      <c r="C128" s="205"/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05"/>
      <c r="P128" s="205"/>
      <c r="Q128" s="205"/>
      <c r="R128" s="205"/>
      <c r="S128" s="205"/>
      <c r="T128" s="205"/>
      <c r="U128" s="205"/>
      <c r="V128" s="205"/>
      <c r="W128" s="205"/>
    </row>
    <row r="129" spans="1:23" ht="12.75" customHeight="1">
      <c r="A129" s="142"/>
      <c r="B129" s="205"/>
      <c r="C129" s="205"/>
      <c r="D129" s="205"/>
      <c r="E129" s="205"/>
      <c r="F129" s="205"/>
      <c r="G129" s="205"/>
      <c r="H129" s="205"/>
      <c r="I129" s="205"/>
      <c r="J129" s="205"/>
      <c r="K129" s="205"/>
      <c r="L129" s="205"/>
      <c r="M129" s="205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</row>
    <row r="130" spans="1:23" ht="12.75" customHeight="1">
      <c r="A130" s="142"/>
      <c r="B130" s="205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205"/>
      <c r="P130" s="205"/>
      <c r="Q130" s="205"/>
      <c r="R130" s="205"/>
      <c r="S130" s="205"/>
      <c r="T130" s="205"/>
      <c r="U130" s="205"/>
      <c r="V130" s="205"/>
      <c r="W130" s="205"/>
    </row>
    <row r="131" spans="1:23" ht="12.75" customHeight="1">
      <c r="A131" s="142"/>
      <c r="B131" s="205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  <c r="N131" s="205"/>
      <c r="O131" s="205"/>
      <c r="P131" s="205"/>
      <c r="Q131" s="205"/>
      <c r="R131" s="205"/>
      <c r="S131" s="205"/>
      <c r="T131" s="205"/>
      <c r="U131" s="205"/>
      <c r="V131" s="205"/>
      <c r="W131" s="205"/>
    </row>
    <row r="132" spans="1:23" ht="12.75" customHeight="1">
      <c r="A132" s="142"/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</row>
    <row r="133" spans="1:23" ht="12.75" customHeight="1">
      <c r="A133" s="142"/>
      <c r="B133" s="205"/>
      <c r="C133" s="205"/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</row>
    <row r="134" spans="1:23" ht="12.75" customHeight="1">
      <c r="A134" s="142"/>
      <c r="B134" s="205"/>
      <c r="C134" s="205"/>
      <c r="D134" s="205"/>
      <c r="E134" s="205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</row>
    <row r="135" spans="1:23" ht="12.75" customHeight="1">
      <c r="A135" s="142"/>
      <c r="B135" s="205"/>
      <c r="C135" s="205"/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</row>
    <row r="136" spans="1:23" ht="12.75" customHeight="1">
      <c r="A136" s="142"/>
      <c r="B136" s="205"/>
      <c r="C136" s="205"/>
      <c r="D136" s="205"/>
      <c r="E136" s="205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</row>
    <row r="137" spans="1:23" ht="12.75" customHeight="1">
      <c r="A137" s="142"/>
      <c r="B137" s="205"/>
      <c r="C137" s="205"/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</row>
    <row r="138" spans="1:23" ht="12.75" customHeight="1">
      <c r="A138" s="142"/>
      <c r="B138" s="205"/>
      <c r="C138" s="205"/>
      <c r="D138" s="205"/>
      <c r="E138" s="205"/>
      <c r="F138" s="205"/>
      <c r="G138" s="205"/>
      <c r="H138" s="205"/>
      <c r="I138" s="205"/>
      <c r="J138" s="205"/>
      <c r="K138" s="205"/>
      <c r="L138" s="205"/>
      <c r="M138" s="205"/>
      <c r="N138" s="205"/>
      <c r="O138" s="205"/>
      <c r="P138" s="205"/>
      <c r="Q138" s="205"/>
      <c r="R138" s="205"/>
      <c r="S138" s="205"/>
      <c r="T138" s="205"/>
      <c r="U138" s="205"/>
      <c r="V138" s="205"/>
      <c r="W138" s="205"/>
    </row>
    <row r="139" spans="1:23" ht="12.75" customHeight="1">
      <c r="A139" s="142"/>
      <c r="B139" s="205"/>
      <c r="C139" s="205"/>
      <c r="D139" s="205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</row>
    <row r="140" spans="1:23" ht="12.75" customHeight="1">
      <c r="A140" s="142"/>
      <c r="B140" s="205"/>
      <c r="C140" s="205"/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</row>
    <row r="141" spans="1:23" ht="12.75" customHeight="1">
      <c r="A141" s="142"/>
      <c r="B141" s="205"/>
      <c r="C141" s="205"/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205"/>
      <c r="Q141" s="205"/>
      <c r="R141" s="205"/>
      <c r="S141" s="205"/>
      <c r="T141" s="205"/>
      <c r="U141" s="205"/>
      <c r="V141" s="205"/>
      <c r="W141" s="205"/>
    </row>
    <row r="142" spans="1:23" ht="12.75" customHeight="1">
      <c r="A142" s="142"/>
      <c r="B142" s="205"/>
      <c r="C142" s="205"/>
      <c r="D142" s="205"/>
      <c r="E142" s="205"/>
      <c r="F142" s="205"/>
      <c r="G142" s="205"/>
      <c r="H142" s="205"/>
      <c r="I142" s="205"/>
      <c r="J142" s="205"/>
      <c r="K142" s="205"/>
      <c r="L142" s="205"/>
      <c r="M142" s="205"/>
      <c r="N142" s="205"/>
      <c r="O142" s="205"/>
      <c r="P142" s="205"/>
      <c r="Q142" s="205"/>
      <c r="R142" s="205"/>
      <c r="S142" s="205"/>
      <c r="T142" s="205"/>
      <c r="U142" s="205"/>
      <c r="V142" s="205"/>
      <c r="W142" s="205"/>
    </row>
    <row r="143" spans="1:23" ht="12.75" customHeight="1">
      <c r="A143" s="142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</row>
    <row r="144" spans="1:23" ht="12.75" customHeight="1">
      <c r="A144" s="142"/>
      <c r="B144" s="205"/>
      <c r="C144" s="205"/>
      <c r="D144" s="205"/>
      <c r="E144" s="205"/>
      <c r="F144" s="205"/>
      <c r="G144" s="205"/>
      <c r="H144" s="205"/>
      <c r="I144" s="205"/>
      <c r="J144" s="205"/>
      <c r="K144" s="205"/>
      <c r="L144" s="205"/>
      <c r="M144" s="205"/>
      <c r="N144" s="205"/>
      <c r="O144" s="205"/>
      <c r="P144" s="205"/>
      <c r="Q144" s="205"/>
      <c r="R144" s="205"/>
      <c r="S144" s="205"/>
      <c r="T144" s="205"/>
      <c r="U144" s="205"/>
      <c r="V144" s="205"/>
      <c r="W144" s="205"/>
    </row>
    <row r="145" spans="1:23" ht="12.75" customHeight="1">
      <c r="A145" s="142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</row>
    <row r="146" spans="1:23" ht="12.75" customHeight="1">
      <c r="A146" s="142"/>
      <c r="B146" s="205"/>
      <c r="C146" s="205"/>
      <c r="D146" s="205"/>
      <c r="E146" s="205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</row>
    <row r="147" spans="1:23" ht="12.75" customHeight="1">
      <c r="A147" s="142"/>
      <c r="B147" s="205"/>
      <c r="C147" s="205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</row>
    <row r="148" spans="1:23" ht="12.75" customHeight="1">
      <c r="A148" s="142"/>
      <c r="B148" s="205"/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</row>
    <row r="149" spans="1:23" ht="12.75" customHeight="1">
      <c r="A149" s="142"/>
      <c r="B149" s="205"/>
      <c r="C149" s="205"/>
      <c r="D149" s="205"/>
      <c r="E149" s="205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</row>
    <row r="150" spans="1:23" ht="12.75" customHeight="1">
      <c r="A150" s="142"/>
      <c r="B150" s="205"/>
      <c r="C150" s="205"/>
      <c r="D150" s="205"/>
      <c r="E150" s="205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</row>
    <row r="151" spans="1:23" ht="12.75" customHeight="1">
      <c r="A151" s="142"/>
      <c r="B151" s="205"/>
      <c r="C151" s="205"/>
      <c r="D151" s="205"/>
      <c r="E151" s="205"/>
      <c r="F151" s="205"/>
      <c r="G151" s="205"/>
      <c r="H151" s="205"/>
      <c r="I151" s="205"/>
      <c r="J151" s="205"/>
      <c r="K151" s="205"/>
      <c r="L151" s="205"/>
      <c r="M151" s="205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</row>
    <row r="152" spans="1:23" ht="12.75" customHeight="1">
      <c r="A152" s="142"/>
      <c r="B152" s="205"/>
      <c r="C152" s="205"/>
      <c r="D152" s="205"/>
      <c r="E152" s="205"/>
      <c r="F152" s="205"/>
      <c r="G152" s="205"/>
      <c r="H152" s="205"/>
      <c r="I152" s="205"/>
      <c r="J152" s="205"/>
      <c r="K152" s="205"/>
      <c r="L152" s="205"/>
      <c r="M152" s="205"/>
      <c r="N152" s="205"/>
      <c r="O152" s="205"/>
      <c r="P152" s="205"/>
      <c r="Q152" s="205"/>
      <c r="R152" s="205"/>
      <c r="S152" s="205"/>
      <c r="T152" s="205"/>
      <c r="U152" s="205"/>
      <c r="V152" s="205"/>
      <c r="W152" s="205"/>
    </row>
    <row r="153" spans="1:23" ht="12.75" customHeight="1">
      <c r="A153" s="142"/>
      <c r="B153" s="205"/>
      <c r="C153" s="205"/>
      <c r="D153" s="205"/>
      <c r="E153" s="205"/>
      <c r="F153" s="205"/>
      <c r="G153" s="205"/>
      <c r="H153" s="205"/>
      <c r="I153" s="205"/>
      <c r="J153" s="205"/>
      <c r="K153" s="205"/>
      <c r="L153" s="205"/>
      <c r="M153" s="205"/>
      <c r="N153" s="205"/>
      <c r="O153" s="205"/>
      <c r="P153" s="205"/>
      <c r="Q153" s="205"/>
      <c r="R153" s="205"/>
      <c r="S153" s="205"/>
      <c r="T153" s="205"/>
      <c r="U153" s="205"/>
      <c r="V153" s="205"/>
      <c r="W153" s="205"/>
    </row>
    <row r="154" spans="1:23" ht="12.75" customHeight="1">
      <c r="A154" s="142"/>
      <c r="B154" s="205"/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</row>
    <row r="155" spans="1:23" ht="12.75" customHeight="1">
      <c r="A155" s="142"/>
      <c r="B155" s="205"/>
      <c r="C155" s="205"/>
      <c r="D155" s="205"/>
      <c r="E155" s="205"/>
      <c r="F155" s="205"/>
      <c r="G155" s="205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</row>
    <row r="156" spans="1:23" ht="12.75" customHeight="1">
      <c r="A156" s="142"/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5"/>
      <c r="V156" s="205"/>
      <c r="W156" s="205"/>
    </row>
    <row r="157" spans="1:23" ht="12.75" customHeight="1">
      <c r="A157" s="142"/>
      <c r="B157" s="205"/>
      <c r="C157" s="205"/>
      <c r="D157" s="205"/>
      <c r="E157" s="205"/>
      <c r="F157" s="205"/>
      <c r="G157" s="205"/>
      <c r="H157" s="205"/>
      <c r="I157" s="205"/>
      <c r="J157" s="205"/>
      <c r="K157" s="205"/>
      <c r="L157" s="205"/>
      <c r="M157" s="205"/>
      <c r="N157" s="205"/>
      <c r="O157" s="205"/>
      <c r="P157" s="205"/>
      <c r="Q157" s="205"/>
      <c r="R157" s="205"/>
      <c r="S157" s="205"/>
      <c r="T157" s="205"/>
      <c r="U157" s="205"/>
      <c r="V157" s="205"/>
      <c r="W157" s="205"/>
    </row>
    <row r="158" spans="1:23" ht="12.75" customHeight="1">
      <c r="A158" s="142"/>
      <c r="B158" s="205"/>
      <c r="C158" s="205"/>
      <c r="D158" s="205"/>
      <c r="E158" s="205"/>
      <c r="F158" s="205"/>
      <c r="G158" s="205"/>
      <c r="H158" s="205"/>
      <c r="I158" s="205"/>
      <c r="J158" s="205"/>
      <c r="K158" s="205"/>
      <c r="L158" s="205"/>
      <c r="M158" s="205"/>
      <c r="N158" s="205"/>
      <c r="O158" s="205"/>
      <c r="P158" s="205"/>
      <c r="Q158" s="205"/>
      <c r="R158" s="205"/>
      <c r="S158" s="205"/>
      <c r="T158" s="205"/>
      <c r="U158" s="205"/>
      <c r="V158" s="205"/>
      <c r="W158" s="205"/>
    </row>
    <row r="159" spans="1:23" ht="12.75" customHeight="1">
      <c r="A159" s="142"/>
      <c r="B159" s="205"/>
      <c r="C159" s="205"/>
      <c r="D159" s="205"/>
      <c r="E159" s="205"/>
      <c r="F159" s="205"/>
      <c r="G159" s="205"/>
      <c r="H159" s="205"/>
      <c r="I159" s="205"/>
      <c r="J159" s="205"/>
      <c r="K159" s="205"/>
      <c r="L159" s="205"/>
      <c r="M159" s="205"/>
      <c r="N159" s="205"/>
      <c r="O159" s="205"/>
      <c r="P159" s="205"/>
      <c r="Q159" s="205"/>
      <c r="R159" s="205"/>
      <c r="S159" s="205"/>
      <c r="T159" s="205"/>
      <c r="U159" s="205"/>
      <c r="V159" s="205"/>
      <c r="W159" s="205"/>
    </row>
    <row r="160" spans="1:23" ht="12.75" customHeight="1">
      <c r="A160" s="142"/>
      <c r="B160" s="205"/>
      <c r="C160" s="205"/>
      <c r="D160" s="205"/>
      <c r="E160" s="205"/>
      <c r="F160" s="205"/>
      <c r="G160" s="205"/>
      <c r="H160" s="205"/>
      <c r="I160" s="205"/>
      <c r="J160" s="205"/>
      <c r="K160" s="205"/>
      <c r="L160" s="205"/>
      <c r="M160" s="205"/>
      <c r="N160" s="205"/>
      <c r="O160" s="205"/>
      <c r="P160" s="205"/>
      <c r="Q160" s="205"/>
      <c r="R160" s="205"/>
      <c r="S160" s="205"/>
      <c r="T160" s="205"/>
      <c r="U160" s="205"/>
      <c r="V160" s="205"/>
      <c r="W160" s="205"/>
    </row>
    <row r="161" spans="1:23" ht="12.75" customHeight="1">
      <c r="A161" s="142"/>
      <c r="B161" s="205"/>
      <c r="C161" s="205"/>
      <c r="D161" s="205"/>
      <c r="E161" s="205"/>
      <c r="F161" s="205"/>
      <c r="G161" s="205"/>
      <c r="H161" s="205"/>
      <c r="I161" s="205"/>
      <c r="J161" s="205"/>
      <c r="K161" s="205"/>
      <c r="L161" s="205"/>
      <c r="M161" s="205"/>
      <c r="N161" s="205"/>
      <c r="O161" s="205"/>
      <c r="P161" s="205"/>
      <c r="Q161" s="205"/>
      <c r="R161" s="205"/>
      <c r="S161" s="205"/>
      <c r="T161" s="205"/>
      <c r="U161" s="205"/>
      <c r="V161" s="205"/>
      <c r="W161" s="205"/>
    </row>
    <row r="162" spans="1:23" ht="12.75" customHeight="1">
      <c r="A162" s="142"/>
      <c r="B162" s="205"/>
      <c r="C162" s="205"/>
      <c r="D162" s="205"/>
      <c r="E162" s="205"/>
      <c r="F162" s="205"/>
      <c r="G162" s="205"/>
      <c r="H162" s="20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  <c r="V162" s="205"/>
      <c r="W162" s="205"/>
    </row>
    <row r="163" spans="1:23" ht="12.75" customHeight="1">
      <c r="A163" s="142"/>
      <c r="B163" s="205"/>
      <c r="C163" s="205"/>
      <c r="D163" s="205"/>
      <c r="E163" s="205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  <c r="V163" s="205"/>
      <c r="W163" s="205"/>
    </row>
    <row r="164" spans="1:23" ht="12.75" customHeight="1">
      <c r="A164" s="142"/>
      <c r="B164" s="205"/>
      <c r="C164" s="205"/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5"/>
      <c r="R164" s="205"/>
      <c r="S164" s="205"/>
      <c r="T164" s="205"/>
      <c r="U164" s="205"/>
      <c r="V164" s="205"/>
      <c r="W164" s="205"/>
    </row>
    <row r="165" spans="1:23" ht="12.75" customHeight="1">
      <c r="A165" s="142"/>
      <c r="B165" s="205"/>
      <c r="C165" s="205"/>
      <c r="D165" s="205"/>
      <c r="E165" s="205"/>
      <c r="F165" s="205"/>
      <c r="G165" s="205"/>
      <c r="H165" s="205"/>
      <c r="I165" s="205"/>
      <c r="J165" s="205"/>
      <c r="K165" s="205"/>
      <c r="L165" s="205"/>
      <c r="M165" s="205"/>
      <c r="N165" s="205"/>
      <c r="O165" s="205"/>
      <c r="P165" s="205"/>
      <c r="Q165" s="205"/>
      <c r="R165" s="205"/>
      <c r="S165" s="205"/>
      <c r="T165" s="205"/>
      <c r="U165" s="205"/>
      <c r="V165" s="205"/>
      <c r="W165" s="205"/>
    </row>
    <row r="166" spans="1:23" ht="12.75" customHeight="1">
      <c r="A166" s="142"/>
      <c r="B166" s="205"/>
      <c r="C166" s="205"/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05"/>
      <c r="Q166" s="205"/>
      <c r="R166" s="205"/>
      <c r="S166" s="205"/>
      <c r="T166" s="205"/>
      <c r="U166" s="205"/>
      <c r="V166" s="205"/>
      <c r="W166" s="205"/>
    </row>
    <row r="167" spans="1:23" ht="12.75" customHeight="1">
      <c r="A167" s="142"/>
      <c r="B167" s="205"/>
      <c r="C167" s="205"/>
      <c r="D167" s="205"/>
      <c r="E167" s="205"/>
      <c r="F167" s="205"/>
      <c r="G167" s="205"/>
      <c r="H167" s="205"/>
      <c r="I167" s="205"/>
      <c r="J167" s="205"/>
      <c r="K167" s="205"/>
      <c r="L167" s="205"/>
      <c r="M167" s="205"/>
      <c r="N167" s="205"/>
      <c r="O167" s="205"/>
      <c r="P167" s="205"/>
      <c r="Q167" s="205"/>
      <c r="R167" s="205"/>
      <c r="S167" s="205"/>
      <c r="T167" s="205"/>
      <c r="U167" s="205"/>
      <c r="V167" s="205"/>
      <c r="W167" s="205"/>
    </row>
    <row r="168" spans="1:23" ht="12.75" customHeight="1">
      <c r="A168" s="142"/>
      <c r="B168" s="205"/>
      <c r="C168" s="205"/>
      <c r="D168" s="205"/>
      <c r="E168" s="205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  <c r="Q168" s="205"/>
      <c r="R168" s="205"/>
      <c r="S168" s="205"/>
      <c r="T168" s="205"/>
      <c r="U168" s="205"/>
      <c r="V168" s="205"/>
      <c r="W168" s="205"/>
    </row>
    <row r="169" spans="1:23" ht="12.75" customHeight="1">
      <c r="A169" s="142"/>
      <c r="B169" s="205"/>
      <c r="C169" s="205"/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205"/>
      <c r="Q169" s="205"/>
      <c r="R169" s="205"/>
      <c r="S169" s="205"/>
      <c r="T169" s="205"/>
      <c r="U169" s="205"/>
      <c r="V169" s="205"/>
      <c r="W169" s="205"/>
    </row>
    <row r="170" spans="1:23" ht="12.75" customHeight="1">
      <c r="A170" s="142"/>
      <c r="B170" s="205"/>
      <c r="C170" s="205"/>
      <c r="D170" s="205"/>
      <c r="E170" s="205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205"/>
      <c r="Q170" s="205"/>
      <c r="R170" s="205"/>
      <c r="S170" s="205"/>
      <c r="T170" s="205"/>
      <c r="U170" s="205"/>
      <c r="V170" s="205"/>
      <c r="W170" s="205"/>
    </row>
    <row r="171" spans="1:23" ht="12.75" customHeight="1">
      <c r="A171" s="142"/>
      <c r="B171" s="205"/>
      <c r="C171" s="205"/>
      <c r="D171" s="205"/>
      <c r="E171" s="205"/>
      <c r="F171" s="205"/>
      <c r="G171" s="205"/>
      <c r="H171" s="205"/>
      <c r="I171" s="205"/>
      <c r="J171" s="205"/>
      <c r="K171" s="205"/>
      <c r="L171" s="205"/>
      <c r="M171" s="205"/>
      <c r="N171" s="205"/>
      <c r="O171" s="205"/>
      <c r="P171" s="205"/>
      <c r="Q171" s="205"/>
      <c r="R171" s="205"/>
      <c r="S171" s="205"/>
      <c r="T171" s="205"/>
      <c r="U171" s="205"/>
      <c r="V171" s="205"/>
      <c r="W171" s="205"/>
    </row>
    <row r="172" spans="1:23" ht="12.75" customHeight="1">
      <c r="A172" s="142"/>
      <c r="B172" s="205"/>
      <c r="C172" s="205"/>
      <c r="D172" s="205"/>
      <c r="E172" s="205"/>
      <c r="F172" s="205"/>
      <c r="G172" s="205"/>
      <c r="H172" s="205"/>
      <c r="I172" s="205"/>
      <c r="J172" s="205"/>
      <c r="K172" s="205"/>
      <c r="L172" s="205"/>
      <c r="M172" s="205"/>
      <c r="N172" s="205"/>
      <c r="O172" s="205"/>
      <c r="P172" s="205"/>
      <c r="Q172" s="205"/>
      <c r="R172" s="205"/>
      <c r="S172" s="205"/>
      <c r="T172" s="205"/>
      <c r="U172" s="205"/>
      <c r="V172" s="205"/>
      <c r="W172" s="205"/>
    </row>
    <row r="173" spans="1:23" ht="12.75" customHeight="1">
      <c r="A173" s="142"/>
      <c r="B173" s="205"/>
      <c r="C173" s="205"/>
      <c r="D173" s="205"/>
      <c r="E173" s="205"/>
      <c r="F173" s="205"/>
      <c r="G173" s="205"/>
      <c r="H173" s="205"/>
      <c r="I173" s="205"/>
      <c r="J173" s="205"/>
      <c r="K173" s="205"/>
      <c r="L173" s="205"/>
      <c r="M173" s="205"/>
      <c r="N173" s="205"/>
      <c r="O173" s="205"/>
      <c r="P173" s="205"/>
      <c r="Q173" s="205"/>
      <c r="R173" s="205"/>
      <c r="S173" s="205"/>
      <c r="T173" s="205"/>
      <c r="U173" s="205"/>
      <c r="V173" s="205"/>
      <c r="W173" s="205"/>
    </row>
    <row r="174" spans="1:23" ht="12.75" customHeight="1">
      <c r="A174" s="142"/>
      <c r="B174" s="205"/>
      <c r="C174" s="205"/>
      <c r="D174" s="205"/>
      <c r="E174" s="205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205"/>
      <c r="Q174" s="205"/>
      <c r="R174" s="205"/>
      <c r="S174" s="205"/>
      <c r="T174" s="205"/>
      <c r="U174" s="205"/>
      <c r="V174" s="205"/>
      <c r="W174" s="205"/>
    </row>
    <row r="175" spans="1:23" ht="12.75" customHeight="1">
      <c r="A175" s="142"/>
      <c r="B175" s="205"/>
      <c r="C175" s="205"/>
      <c r="D175" s="205"/>
      <c r="E175" s="205"/>
      <c r="F175" s="205"/>
      <c r="G175" s="205"/>
      <c r="H175" s="205"/>
      <c r="I175" s="205"/>
      <c r="J175" s="205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5"/>
      <c r="V175" s="205"/>
      <c r="W175" s="205"/>
    </row>
    <row r="176" spans="1:23" ht="12.75" customHeight="1">
      <c r="A176" s="142"/>
      <c r="B176" s="205"/>
      <c r="C176" s="205"/>
      <c r="D176" s="205"/>
      <c r="E176" s="205"/>
      <c r="F176" s="205"/>
      <c r="G176" s="205"/>
      <c r="H176" s="205"/>
      <c r="I176" s="205"/>
      <c r="J176" s="205"/>
      <c r="K176" s="205"/>
      <c r="L176" s="205"/>
      <c r="M176" s="205"/>
      <c r="N176" s="205"/>
      <c r="O176" s="205"/>
      <c r="P176" s="205"/>
      <c r="Q176" s="205"/>
      <c r="R176" s="205"/>
      <c r="S176" s="205"/>
      <c r="T176" s="205"/>
      <c r="U176" s="205"/>
      <c r="V176" s="205"/>
      <c r="W176" s="205"/>
    </row>
    <row r="177" spans="1:23" ht="12.75" customHeight="1">
      <c r="A177" s="142"/>
      <c r="B177" s="205"/>
      <c r="C177" s="205"/>
      <c r="D177" s="205"/>
      <c r="E177" s="205"/>
      <c r="F177" s="205"/>
      <c r="G177" s="205"/>
      <c r="H177" s="205"/>
      <c r="I177" s="205"/>
      <c r="J177" s="205"/>
      <c r="K177" s="205"/>
      <c r="L177" s="205"/>
      <c r="M177" s="205"/>
      <c r="N177" s="205"/>
      <c r="O177" s="205"/>
      <c r="P177" s="205"/>
      <c r="Q177" s="205"/>
      <c r="R177" s="205"/>
      <c r="S177" s="205"/>
      <c r="T177" s="205"/>
      <c r="U177" s="205"/>
      <c r="V177" s="205"/>
      <c r="W177" s="205"/>
    </row>
    <row r="178" spans="1:23" ht="12.75" customHeight="1">
      <c r="A178" s="142"/>
      <c r="B178" s="205"/>
      <c r="C178" s="205"/>
      <c r="D178" s="205"/>
      <c r="E178" s="205"/>
      <c r="F178" s="205"/>
      <c r="G178" s="205"/>
      <c r="H178" s="205"/>
      <c r="I178" s="205"/>
      <c r="J178" s="205"/>
      <c r="K178" s="205"/>
      <c r="L178" s="205"/>
      <c r="M178" s="205"/>
      <c r="N178" s="205"/>
      <c r="O178" s="205"/>
      <c r="P178" s="205"/>
      <c r="Q178" s="205"/>
      <c r="R178" s="205"/>
      <c r="S178" s="205"/>
      <c r="T178" s="205"/>
      <c r="U178" s="205"/>
      <c r="V178" s="205"/>
      <c r="W178" s="205"/>
    </row>
    <row r="179" spans="1:23" ht="12.75" customHeight="1">
      <c r="A179" s="142"/>
      <c r="B179" s="205"/>
      <c r="C179" s="205"/>
      <c r="D179" s="205"/>
      <c r="E179" s="205"/>
      <c r="F179" s="205"/>
      <c r="G179" s="205"/>
      <c r="H179" s="205"/>
      <c r="I179" s="205"/>
      <c r="J179" s="205"/>
      <c r="K179" s="205"/>
      <c r="L179" s="205"/>
      <c r="M179" s="205"/>
      <c r="N179" s="205"/>
      <c r="O179" s="205"/>
      <c r="P179" s="205"/>
      <c r="Q179" s="205"/>
      <c r="R179" s="205"/>
      <c r="S179" s="205"/>
      <c r="T179" s="205"/>
      <c r="U179" s="205"/>
      <c r="V179" s="205"/>
      <c r="W179" s="205"/>
    </row>
    <row r="180" spans="1:23" ht="12.75" customHeight="1">
      <c r="A180" s="142"/>
      <c r="B180" s="205"/>
      <c r="C180" s="205"/>
      <c r="D180" s="205"/>
      <c r="E180" s="205"/>
      <c r="F180" s="205"/>
      <c r="G180" s="205"/>
      <c r="H180" s="205"/>
      <c r="I180" s="205"/>
      <c r="J180" s="205"/>
      <c r="K180" s="205"/>
      <c r="L180" s="205"/>
      <c r="M180" s="205"/>
      <c r="N180" s="205"/>
      <c r="O180" s="205"/>
      <c r="P180" s="205"/>
      <c r="Q180" s="205"/>
      <c r="R180" s="205"/>
      <c r="S180" s="205"/>
      <c r="T180" s="205"/>
      <c r="U180" s="205"/>
      <c r="V180" s="205"/>
      <c r="W180" s="205"/>
    </row>
    <row r="181" spans="1:23" ht="12.75" customHeight="1">
      <c r="A181" s="142"/>
      <c r="B181" s="205"/>
      <c r="C181" s="205"/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5"/>
      <c r="P181" s="205"/>
      <c r="Q181" s="205"/>
      <c r="R181" s="205"/>
      <c r="S181" s="205"/>
      <c r="T181" s="205"/>
      <c r="U181" s="205"/>
      <c r="V181" s="205"/>
      <c r="W181" s="205"/>
    </row>
    <row r="182" spans="1:23" ht="12.75" customHeight="1">
      <c r="A182" s="142"/>
      <c r="B182" s="205"/>
      <c r="C182" s="205"/>
      <c r="D182" s="205"/>
      <c r="E182" s="205"/>
      <c r="F182" s="205"/>
      <c r="G182" s="205"/>
      <c r="H182" s="205"/>
      <c r="I182" s="205"/>
      <c r="J182" s="205"/>
      <c r="K182" s="205"/>
      <c r="L182" s="205"/>
      <c r="M182" s="205"/>
      <c r="N182" s="205"/>
      <c r="O182" s="205"/>
      <c r="P182" s="205"/>
      <c r="Q182" s="205"/>
      <c r="R182" s="205"/>
      <c r="S182" s="205"/>
      <c r="T182" s="205"/>
      <c r="U182" s="205"/>
      <c r="V182" s="205"/>
      <c r="W182" s="205"/>
    </row>
    <row r="183" spans="1:23" ht="12.75" customHeight="1">
      <c r="A183" s="142"/>
      <c r="B183" s="205"/>
      <c r="C183" s="205"/>
      <c r="D183" s="205"/>
      <c r="E183" s="205"/>
      <c r="F183" s="205"/>
      <c r="G183" s="205"/>
      <c r="H183" s="205"/>
      <c r="I183" s="205"/>
      <c r="J183" s="205"/>
      <c r="K183" s="205"/>
      <c r="L183" s="205"/>
      <c r="M183" s="205"/>
      <c r="N183" s="205"/>
      <c r="O183" s="205"/>
      <c r="P183" s="205"/>
      <c r="Q183" s="205"/>
      <c r="R183" s="205"/>
      <c r="S183" s="205"/>
      <c r="T183" s="205"/>
      <c r="U183" s="205"/>
      <c r="V183" s="205"/>
      <c r="W183" s="205"/>
    </row>
    <row r="184" spans="1:23" ht="12.75" customHeight="1">
      <c r="A184" s="142"/>
      <c r="B184" s="205"/>
      <c r="C184" s="205"/>
      <c r="D184" s="205"/>
      <c r="E184" s="205"/>
      <c r="F184" s="205"/>
      <c r="G184" s="205"/>
      <c r="H184" s="205"/>
      <c r="I184" s="205"/>
      <c r="J184" s="205"/>
      <c r="K184" s="205"/>
      <c r="L184" s="205"/>
      <c r="M184" s="205"/>
      <c r="N184" s="205"/>
      <c r="O184" s="205"/>
      <c r="P184" s="205"/>
      <c r="Q184" s="205"/>
      <c r="R184" s="205"/>
      <c r="S184" s="205"/>
      <c r="T184" s="205"/>
      <c r="U184" s="205"/>
      <c r="V184" s="205"/>
      <c r="W184" s="205"/>
    </row>
    <row r="185" spans="1:23" ht="12.75" customHeight="1">
      <c r="A185" s="142"/>
      <c r="B185" s="205"/>
      <c r="C185" s="205"/>
      <c r="D185" s="205"/>
      <c r="E185" s="205"/>
      <c r="F185" s="205"/>
      <c r="G185" s="205"/>
      <c r="H185" s="205"/>
      <c r="I185" s="205"/>
      <c r="J185" s="205"/>
      <c r="K185" s="205"/>
      <c r="L185" s="205"/>
      <c r="M185" s="205"/>
      <c r="N185" s="205"/>
      <c r="O185" s="205"/>
      <c r="P185" s="205"/>
      <c r="Q185" s="205"/>
      <c r="R185" s="205"/>
      <c r="S185" s="205"/>
      <c r="T185" s="205"/>
      <c r="U185" s="205"/>
      <c r="V185" s="205"/>
      <c r="W185" s="205"/>
    </row>
    <row r="186" spans="1:23" ht="12.75" customHeight="1">
      <c r="A186" s="142"/>
      <c r="B186" s="205"/>
      <c r="C186" s="205"/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5"/>
      <c r="Q186" s="205"/>
      <c r="R186" s="205"/>
      <c r="S186" s="205"/>
      <c r="T186" s="205"/>
      <c r="U186" s="205"/>
      <c r="V186" s="205"/>
      <c r="W186" s="205"/>
    </row>
    <row r="187" spans="1:23" ht="12.75" customHeight="1">
      <c r="A187" s="142"/>
      <c r="B187" s="205"/>
      <c r="C187" s="205"/>
      <c r="D187" s="205"/>
      <c r="E187" s="205"/>
      <c r="F187" s="205"/>
      <c r="G187" s="205"/>
      <c r="H187" s="205"/>
      <c r="I187" s="205"/>
      <c r="J187" s="205"/>
      <c r="K187" s="205"/>
      <c r="L187" s="205"/>
      <c r="M187" s="205"/>
      <c r="N187" s="205"/>
      <c r="O187" s="205"/>
      <c r="P187" s="205"/>
      <c r="Q187" s="205"/>
      <c r="R187" s="205"/>
      <c r="S187" s="205"/>
      <c r="T187" s="205"/>
      <c r="U187" s="205"/>
      <c r="V187" s="205"/>
      <c r="W187" s="205"/>
    </row>
    <row r="188" spans="1:23" ht="12.75" customHeight="1">
      <c r="A188" s="142"/>
      <c r="B188" s="205"/>
      <c r="C188" s="205"/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5"/>
      <c r="S188" s="205"/>
      <c r="T188" s="205"/>
      <c r="U188" s="205"/>
      <c r="V188" s="205"/>
      <c r="W188" s="205"/>
    </row>
    <row r="189" spans="1:23" ht="12.75" customHeight="1">
      <c r="A189" s="142"/>
      <c r="B189" s="205"/>
      <c r="C189" s="205"/>
      <c r="D189" s="205"/>
      <c r="E189" s="205"/>
      <c r="F189" s="205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  <c r="V189" s="205"/>
      <c r="W189" s="205"/>
    </row>
    <row r="190" spans="1:23" ht="12.75" customHeight="1">
      <c r="A190" s="142"/>
      <c r="B190" s="205"/>
      <c r="C190" s="205"/>
      <c r="D190" s="205"/>
      <c r="E190" s="205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</row>
    <row r="191" spans="1:23" ht="12.75" customHeight="1">
      <c r="A191" s="142"/>
      <c r="B191" s="205"/>
      <c r="C191" s="205"/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5"/>
      <c r="R191" s="205"/>
      <c r="S191" s="205"/>
      <c r="T191" s="205"/>
      <c r="U191" s="205"/>
      <c r="V191" s="205"/>
      <c r="W191" s="205"/>
    </row>
    <row r="192" spans="1:23" ht="12.75" customHeight="1">
      <c r="A192" s="142"/>
      <c r="B192" s="205"/>
      <c r="C192" s="205"/>
      <c r="D192" s="205"/>
      <c r="E192" s="205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  <c r="V192" s="205"/>
      <c r="W192" s="205"/>
    </row>
    <row r="193" spans="1:23" ht="12.75" customHeight="1">
      <c r="A193" s="142"/>
      <c r="B193" s="205"/>
      <c r="C193" s="205"/>
      <c r="D193" s="205"/>
      <c r="E193" s="205"/>
      <c r="F193" s="205"/>
      <c r="G193" s="205"/>
      <c r="H193" s="205"/>
      <c r="I193" s="205"/>
      <c r="J193" s="205"/>
      <c r="K193" s="205"/>
      <c r="L193" s="205"/>
      <c r="M193" s="205"/>
      <c r="N193" s="205"/>
      <c r="O193" s="205"/>
      <c r="P193" s="205"/>
      <c r="Q193" s="205"/>
      <c r="R193" s="205"/>
      <c r="S193" s="205"/>
      <c r="T193" s="205"/>
      <c r="U193" s="205"/>
      <c r="V193" s="205"/>
      <c r="W193" s="205"/>
    </row>
    <row r="194" spans="1:23" ht="12.75" customHeight="1">
      <c r="A194" s="142"/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</row>
    <row r="195" spans="1:23" ht="12.75" customHeight="1">
      <c r="A195" s="142"/>
      <c r="B195" s="205"/>
      <c r="C195" s="205"/>
      <c r="D195" s="205"/>
      <c r="E195" s="205"/>
      <c r="F195" s="205"/>
      <c r="G195" s="205"/>
      <c r="H195" s="205"/>
      <c r="I195" s="205"/>
      <c r="J195" s="205"/>
      <c r="K195" s="205"/>
      <c r="L195" s="205"/>
      <c r="M195" s="205"/>
      <c r="N195" s="205"/>
      <c r="O195" s="205"/>
      <c r="P195" s="205"/>
      <c r="Q195" s="205"/>
      <c r="R195" s="205"/>
      <c r="S195" s="205"/>
      <c r="T195" s="205"/>
      <c r="U195" s="205"/>
      <c r="V195" s="205"/>
      <c r="W195" s="205"/>
    </row>
    <row r="196" spans="1:23" ht="12.75" customHeight="1">
      <c r="A196" s="142"/>
      <c r="B196" s="205"/>
      <c r="C196" s="205"/>
      <c r="D196" s="205"/>
      <c r="E196" s="205"/>
      <c r="F196" s="205"/>
      <c r="G196" s="205"/>
      <c r="H196" s="205"/>
      <c r="I196" s="205"/>
      <c r="J196" s="205"/>
      <c r="K196" s="205"/>
      <c r="L196" s="205"/>
      <c r="M196" s="205"/>
      <c r="N196" s="205"/>
      <c r="O196" s="205"/>
      <c r="P196" s="205"/>
      <c r="Q196" s="205"/>
      <c r="R196" s="205"/>
      <c r="S196" s="205"/>
      <c r="T196" s="205"/>
      <c r="U196" s="205"/>
      <c r="V196" s="205"/>
      <c r="W196" s="205"/>
    </row>
    <row r="197" spans="1:23" ht="12.75" customHeight="1">
      <c r="A197" s="142"/>
      <c r="B197" s="205"/>
      <c r="C197" s="205"/>
      <c r="D197" s="205"/>
      <c r="E197" s="205"/>
      <c r="F197" s="205"/>
      <c r="G197" s="205"/>
      <c r="H197" s="205"/>
      <c r="I197" s="205"/>
      <c r="J197" s="205"/>
      <c r="K197" s="205"/>
      <c r="L197" s="205"/>
      <c r="M197" s="205"/>
      <c r="N197" s="205"/>
      <c r="O197" s="205"/>
      <c r="P197" s="205"/>
      <c r="Q197" s="205"/>
      <c r="R197" s="205"/>
      <c r="S197" s="205"/>
      <c r="T197" s="205"/>
      <c r="U197" s="205"/>
      <c r="V197" s="205"/>
      <c r="W197" s="205"/>
    </row>
    <row r="198" spans="1:23" ht="12.75" customHeight="1">
      <c r="A198" s="142"/>
      <c r="B198" s="205"/>
      <c r="C198" s="205"/>
      <c r="D198" s="205"/>
      <c r="E198" s="205"/>
      <c r="F198" s="205"/>
      <c r="G198" s="205"/>
      <c r="H198" s="205"/>
      <c r="I198" s="205"/>
      <c r="J198" s="205"/>
      <c r="K198" s="205"/>
      <c r="L198" s="205"/>
      <c r="M198" s="205"/>
      <c r="N198" s="205"/>
      <c r="O198" s="205"/>
      <c r="P198" s="205"/>
      <c r="Q198" s="205"/>
      <c r="R198" s="205"/>
      <c r="S198" s="205"/>
      <c r="T198" s="205"/>
      <c r="U198" s="205"/>
      <c r="V198" s="205"/>
      <c r="W198" s="205"/>
    </row>
    <row r="199" spans="1:23" ht="12.75" customHeight="1">
      <c r="A199" s="142"/>
      <c r="B199" s="205"/>
      <c r="C199" s="205"/>
      <c r="D199" s="205"/>
      <c r="E199" s="205"/>
      <c r="F199" s="205"/>
      <c r="G199" s="205"/>
      <c r="H199" s="205"/>
      <c r="I199" s="205"/>
      <c r="J199" s="205"/>
      <c r="K199" s="205"/>
      <c r="L199" s="205"/>
      <c r="M199" s="205"/>
      <c r="N199" s="205"/>
      <c r="O199" s="205"/>
      <c r="P199" s="205"/>
      <c r="Q199" s="205"/>
      <c r="R199" s="205"/>
      <c r="S199" s="205"/>
      <c r="T199" s="205"/>
      <c r="U199" s="205"/>
      <c r="V199" s="205"/>
      <c r="W199" s="205"/>
    </row>
    <row r="200" spans="1:23" ht="12.75" customHeight="1">
      <c r="A200" s="142"/>
      <c r="B200" s="205"/>
      <c r="C200" s="205"/>
      <c r="D200" s="205"/>
      <c r="E200" s="205"/>
      <c r="F200" s="205"/>
      <c r="G200" s="205"/>
      <c r="H200" s="205"/>
      <c r="I200" s="205"/>
      <c r="J200" s="205"/>
      <c r="K200" s="205"/>
      <c r="L200" s="205"/>
      <c r="M200" s="205"/>
      <c r="N200" s="205"/>
      <c r="O200" s="205"/>
      <c r="P200" s="205"/>
      <c r="Q200" s="205"/>
      <c r="R200" s="205"/>
      <c r="S200" s="205"/>
      <c r="T200" s="205"/>
      <c r="U200" s="205"/>
      <c r="V200" s="205"/>
      <c r="W200" s="205"/>
    </row>
    <row r="201" spans="1:23" ht="12.75" customHeight="1">
      <c r="A201" s="142"/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O201" s="205"/>
      <c r="P201" s="205"/>
      <c r="Q201" s="205"/>
      <c r="R201" s="205"/>
      <c r="S201" s="205"/>
      <c r="T201" s="205"/>
      <c r="U201" s="205"/>
      <c r="V201" s="205"/>
      <c r="W201" s="205"/>
    </row>
    <row r="202" spans="1:23" ht="12.75" customHeight="1">
      <c r="A202" s="142"/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</row>
    <row r="203" spans="1:23" ht="12.75" customHeight="1">
      <c r="A203" s="142"/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205"/>
      <c r="W203" s="205"/>
    </row>
    <row r="204" spans="1:23" ht="12.75" customHeight="1">
      <c r="A204" s="142"/>
      <c r="B204" s="205"/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</row>
    <row r="205" spans="1:23" ht="12.75" customHeight="1">
      <c r="A205" s="142"/>
      <c r="B205" s="205"/>
      <c r="C205" s="205"/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</row>
    <row r="206" spans="1:23" ht="12.75" customHeight="1">
      <c r="A206" s="142"/>
      <c r="B206" s="205"/>
      <c r="C206" s="205"/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</row>
    <row r="207" spans="1:23" ht="12.75" customHeight="1">
      <c r="A207" s="142"/>
      <c r="B207" s="205"/>
      <c r="C207" s="205"/>
      <c r="D207" s="205"/>
      <c r="E207" s="205"/>
      <c r="F207" s="205"/>
      <c r="G207" s="205"/>
      <c r="H207" s="205"/>
      <c r="I207" s="205"/>
      <c r="J207" s="205"/>
      <c r="K207" s="205"/>
      <c r="L207" s="205"/>
      <c r="M207" s="205"/>
      <c r="N207" s="205"/>
      <c r="O207" s="205"/>
      <c r="P207" s="205"/>
      <c r="Q207" s="205"/>
      <c r="R207" s="205"/>
      <c r="S207" s="205"/>
      <c r="T207" s="205"/>
      <c r="U207" s="205"/>
      <c r="V207" s="205"/>
      <c r="W207" s="205"/>
    </row>
    <row r="208" spans="1:23" ht="12.75" customHeight="1">
      <c r="A208" s="142"/>
      <c r="B208" s="205"/>
      <c r="C208" s="205"/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5"/>
      <c r="T208" s="205"/>
      <c r="U208" s="205"/>
      <c r="V208" s="205"/>
      <c r="W208" s="205"/>
    </row>
    <row r="209" spans="1:23" ht="12.75" customHeight="1">
      <c r="A209" s="142"/>
      <c r="B209" s="205"/>
      <c r="C209" s="205"/>
      <c r="D209" s="205"/>
      <c r="E209" s="205"/>
      <c r="F209" s="205"/>
      <c r="G209" s="205"/>
      <c r="H209" s="20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5"/>
      <c r="T209" s="205"/>
      <c r="U209" s="205"/>
      <c r="V209" s="205"/>
      <c r="W209" s="205"/>
    </row>
    <row r="210" spans="1:23" ht="12.75" customHeight="1">
      <c r="A210" s="142"/>
      <c r="B210" s="205"/>
      <c r="C210" s="205"/>
      <c r="D210" s="205"/>
      <c r="E210" s="205"/>
      <c r="F210" s="205"/>
      <c r="G210" s="205"/>
      <c r="H210" s="20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5"/>
      <c r="T210" s="205"/>
      <c r="U210" s="205"/>
      <c r="V210" s="205"/>
      <c r="W210" s="205"/>
    </row>
    <row r="211" spans="1:23" ht="12.75" customHeight="1">
      <c r="A211" s="142"/>
      <c r="B211" s="205"/>
      <c r="C211" s="205"/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</row>
    <row r="212" spans="1:23" ht="12.75" customHeight="1">
      <c r="A212" s="142"/>
      <c r="B212" s="205"/>
      <c r="C212" s="205"/>
      <c r="D212" s="205"/>
      <c r="E212" s="205"/>
      <c r="F212" s="205"/>
      <c r="G212" s="205"/>
      <c r="H212" s="20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5"/>
      <c r="T212" s="205"/>
      <c r="U212" s="205"/>
      <c r="V212" s="205"/>
      <c r="W212" s="205"/>
    </row>
    <row r="213" spans="1:23" ht="12.75" customHeight="1">
      <c r="A213" s="142"/>
      <c r="B213" s="205"/>
      <c r="C213" s="205"/>
      <c r="D213" s="205"/>
      <c r="E213" s="205"/>
      <c r="F213" s="205"/>
      <c r="G213" s="205"/>
      <c r="H213" s="205"/>
      <c r="I213" s="205"/>
      <c r="J213" s="205"/>
      <c r="K213" s="205"/>
      <c r="L213" s="205"/>
      <c r="M213" s="205"/>
      <c r="N213" s="205"/>
      <c r="O213" s="205"/>
      <c r="P213" s="205"/>
      <c r="Q213" s="205"/>
      <c r="R213" s="205"/>
      <c r="S213" s="205"/>
      <c r="T213" s="205"/>
      <c r="U213" s="205"/>
      <c r="V213" s="205"/>
      <c r="W213" s="205"/>
    </row>
    <row r="214" spans="1:23" ht="12.75" customHeight="1">
      <c r="A214" s="142"/>
      <c r="B214" s="205"/>
      <c r="C214" s="205"/>
      <c r="D214" s="205"/>
      <c r="E214" s="205"/>
      <c r="F214" s="205"/>
      <c r="G214" s="205"/>
      <c r="H214" s="205"/>
      <c r="I214" s="205"/>
      <c r="J214" s="205"/>
      <c r="K214" s="205"/>
      <c r="L214" s="205"/>
      <c r="M214" s="205"/>
      <c r="N214" s="205"/>
      <c r="O214" s="205"/>
      <c r="P214" s="205"/>
      <c r="Q214" s="205"/>
      <c r="R214" s="205"/>
      <c r="S214" s="205"/>
      <c r="T214" s="205"/>
      <c r="U214" s="205"/>
      <c r="V214" s="205"/>
      <c r="W214" s="205"/>
    </row>
    <row r="215" spans="1:23" ht="12.75" customHeight="1">
      <c r="A215" s="142"/>
      <c r="B215" s="205"/>
      <c r="C215" s="205"/>
      <c r="D215" s="205"/>
      <c r="E215" s="205"/>
      <c r="F215" s="205"/>
      <c r="G215" s="205"/>
      <c r="H215" s="205"/>
      <c r="I215" s="205"/>
      <c r="J215" s="205"/>
      <c r="K215" s="205"/>
      <c r="L215" s="205"/>
      <c r="M215" s="205"/>
      <c r="N215" s="205"/>
      <c r="O215" s="205"/>
      <c r="P215" s="205"/>
      <c r="Q215" s="205"/>
      <c r="R215" s="205"/>
      <c r="S215" s="205"/>
      <c r="T215" s="205"/>
      <c r="U215" s="205"/>
      <c r="V215" s="205"/>
      <c r="W215" s="205"/>
    </row>
    <row r="216" spans="1:23" ht="12.75" customHeight="1">
      <c r="A216" s="142"/>
      <c r="B216" s="205"/>
      <c r="C216" s="205"/>
      <c r="D216" s="205"/>
      <c r="E216" s="205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5"/>
      <c r="Q216" s="205"/>
      <c r="R216" s="205"/>
      <c r="S216" s="205"/>
      <c r="T216" s="205"/>
      <c r="U216" s="205"/>
      <c r="V216" s="205"/>
      <c r="W216" s="205"/>
    </row>
    <row r="217" spans="1:23" ht="12.75" customHeight="1">
      <c r="A217" s="142"/>
      <c r="B217" s="205"/>
      <c r="C217" s="205"/>
      <c r="D217" s="205"/>
      <c r="E217" s="205"/>
      <c r="F217" s="205"/>
      <c r="G217" s="205"/>
      <c r="H217" s="205"/>
      <c r="I217" s="205"/>
      <c r="J217" s="205"/>
      <c r="K217" s="205"/>
      <c r="L217" s="205"/>
      <c r="M217" s="205"/>
      <c r="N217" s="205"/>
      <c r="O217" s="205"/>
      <c r="P217" s="205"/>
      <c r="Q217" s="205"/>
      <c r="R217" s="205"/>
      <c r="S217" s="205"/>
      <c r="T217" s="205"/>
      <c r="U217" s="205"/>
      <c r="V217" s="205"/>
      <c r="W217" s="205"/>
    </row>
    <row r="218" spans="1:23" ht="12.75" customHeight="1">
      <c r="A218" s="142"/>
      <c r="B218" s="205"/>
      <c r="C218" s="205"/>
      <c r="D218" s="205"/>
      <c r="E218" s="205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5"/>
      <c r="Q218" s="205"/>
      <c r="R218" s="205"/>
      <c r="S218" s="205"/>
      <c r="T218" s="205"/>
      <c r="U218" s="205"/>
      <c r="V218" s="205"/>
      <c r="W218" s="205"/>
    </row>
    <row r="219" spans="1:23" ht="12.75" customHeight="1">
      <c r="A219" s="142"/>
      <c r="B219" s="205"/>
      <c r="C219" s="205"/>
      <c r="D219" s="205"/>
      <c r="E219" s="205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205"/>
      <c r="V219" s="205"/>
      <c r="W219" s="205"/>
    </row>
    <row r="220" spans="1:23" ht="12.75" customHeight="1">
      <c r="A220" s="142"/>
      <c r="B220" s="205"/>
      <c r="C220" s="205"/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  <c r="V220" s="205"/>
      <c r="W220" s="205"/>
    </row>
    <row r="221" spans="1:23" ht="12.75" customHeight="1">
      <c r="A221" s="142"/>
      <c r="B221" s="205"/>
      <c r="C221" s="205"/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5"/>
      <c r="Q221" s="205"/>
      <c r="R221" s="205"/>
      <c r="S221" s="205"/>
      <c r="T221" s="205"/>
      <c r="U221" s="205"/>
      <c r="V221" s="205"/>
      <c r="W221" s="205"/>
    </row>
    <row r="222" spans="1:23" ht="12.75" customHeight="1">
      <c r="A222" s="142"/>
      <c r="B222" s="205"/>
      <c r="C222" s="205"/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5"/>
      <c r="Q222" s="205"/>
      <c r="R222" s="205"/>
      <c r="S222" s="205"/>
      <c r="T222" s="205"/>
      <c r="U222" s="205"/>
      <c r="V222" s="205"/>
      <c r="W222" s="205"/>
    </row>
    <row r="223" spans="1:23" ht="12.75" customHeight="1">
      <c r="A223" s="142"/>
      <c r="B223" s="205"/>
      <c r="C223" s="205"/>
      <c r="D223" s="205"/>
      <c r="E223" s="205"/>
      <c r="F223" s="205"/>
      <c r="G223" s="205"/>
      <c r="H223" s="205"/>
      <c r="I223" s="205"/>
      <c r="J223" s="205"/>
      <c r="K223" s="205"/>
      <c r="L223" s="205"/>
      <c r="M223" s="205"/>
      <c r="N223" s="205"/>
      <c r="O223" s="205"/>
      <c r="P223" s="205"/>
      <c r="Q223" s="205"/>
      <c r="R223" s="205"/>
      <c r="S223" s="205"/>
      <c r="T223" s="205"/>
      <c r="U223" s="205"/>
      <c r="V223" s="205"/>
      <c r="W223" s="205"/>
    </row>
    <row r="224" spans="1:23" ht="12.75" customHeight="1">
      <c r="A224" s="142"/>
      <c r="B224" s="205"/>
      <c r="C224" s="205"/>
      <c r="D224" s="205"/>
      <c r="E224" s="205"/>
      <c r="F224" s="205"/>
      <c r="G224" s="205"/>
      <c r="H224" s="205"/>
      <c r="I224" s="205"/>
      <c r="J224" s="205"/>
      <c r="K224" s="205"/>
      <c r="L224" s="205"/>
      <c r="M224" s="205"/>
      <c r="N224" s="205"/>
      <c r="O224" s="205"/>
      <c r="P224" s="205"/>
      <c r="Q224" s="205"/>
      <c r="R224" s="205"/>
      <c r="S224" s="205"/>
      <c r="T224" s="205"/>
      <c r="U224" s="205"/>
      <c r="V224" s="205"/>
      <c r="W224" s="205"/>
    </row>
    <row r="225" spans="1:23" ht="12.75" customHeight="1">
      <c r="A225" s="142"/>
      <c r="B225" s="205"/>
      <c r="C225" s="205"/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</row>
    <row r="226" spans="1:23" ht="12.75" customHeight="1">
      <c r="A226" s="142"/>
      <c r="B226" s="205"/>
      <c r="C226" s="205"/>
      <c r="D226" s="205"/>
      <c r="E226" s="205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5"/>
      <c r="Q226" s="205"/>
      <c r="R226" s="205"/>
      <c r="S226" s="205"/>
      <c r="T226" s="205"/>
      <c r="U226" s="205"/>
      <c r="V226" s="205"/>
      <c r="W226" s="205"/>
    </row>
    <row r="227" spans="1:23" ht="12.75" customHeight="1">
      <c r="A227" s="142"/>
      <c r="B227" s="205"/>
      <c r="C227" s="205"/>
      <c r="D227" s="205"/>
      <c r="E227" s="205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</row>
    <row r="228" spans="1:23" ht="12.75" customHeight="1">
      <c r="A228" s="142"/>
      <c r="B228" s="205"/>
      <c r="C228" s="205"/>
      <c r="D228" s="205"/>
      <c r="E228" s="205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5"/>
      <c r="R228" s="205"/>
      <c r="S228" s="205"/>
      <c r="T228" s="205"/>
      <c r="U228" s="205"/>
      <c r="V228" s="205"/>
      <c r="W228" s="205"/>
    </row>
    <row r="229" spans="1:23" ht="12.75" customHeight="1">
      <c r="A229" s="142"/>
      <c r="B229" s="205"/>
      <c r="C229" s="205"/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  <c r="V229" s="205"/>
      <c r="W229" s="205"/>
    </row>
    <row r="230" spans="1:23" ht="12.75" customHeight="1">
      <c r="A230" s="142"/>
      <c r="B230" s="205"/>
      <c r="C230" s="205"/>
      <c r="D230" s="205"/>
      <c r="E230" s="205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</row>
    <row r="231" spans="1:23" ht="12.75" customHeight="1">
      <c r="A231" s="142"/>
      <c r="B231" s="205"/>
      <c r="C231" s="205"/>
      <c r="D231" s="205"/>
      <c r="E231" s="205"/>
      <c r="F231" s="205"/>
      <c r="G231" s="205"/>
      <c r="H231" s="205"/>
      <c r="I231" s="205"/>
      <c r="J231" s="205"/>
      <c r="K231" s="205"/>
      <c r="L231" s="205"/>
      <c r="M231" s="205"/>
      <c r="N231" s="205"/>
      <c r="O231" s="205"/>
      <c r="P231" s="205"/>
      <c r="Q231" s="205"/>
      <c r="R231" s="205"/>
      <c r="S231" s="205"/>
      <c r="T231" s="205"/>
      <c r="U231" s="205"/>
      <c r="V231" s="205"/>
      <c r="W231" s="205"/>
    </row>
    <row r="232" spans="1:23" ht="12.75" customHeight="1">
      <c r="A232" s="142"/>
      <c r="B232" s="205"/>
      <c r="C232" s="205"/>
      <c r="D232" s="205"/>
      <c r="E232" s="205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</row>
    <row r="233" spans="1:23" ht="12.75" customHeight="1">
      <c r="A233" s="142"/>
      <c r="B233" s="205"/>
      <c r="C233" s="205"/>
      <c r="D233" s="205"/>
      <c r="E233" s="205"/>
      <c r="F233" s="205"/>
      <c r="G233" s="205"/>
      <c r="H233" s="205"/>
      <c r="I233" s="205"/>
      <c r="J233" s="205"/>
      <c r="K233" s="205"/>
      <c r="L233" s="205"/>
      <c r="M233" s="205"/>
      <c r="N233" s="205"/>
      <c r="O233" s="205"/>
      <c r="P233" s="205"/>
      <c r="Q233" s="205"/>
      <c r="R233" s="205"/>
      <c r="S233" s="205"/>
      <c r="T233" s="205"/>
      <c r="U233" s="205"/>
      <c r="V233" s="205"/>
      <c r="W233" s="205"/>
    </row>
    <row r="234" spans="1:23" ht="12.75" customHeight="1">
      <c r="A234" s="142"/>
      <c r="B234" s="205"/>
      <c r="C234" s="205"/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5"/>
      <c r="Q234" s="205"/>
      <c r="R234" s="205"/>
      <c r="S234" s="205"/>
      <c r="T234" s="205"/>
      <c r="U234" s="205"/>
      <c r="V234" s="205"/>
      <c r="W234" s="205"/>
    </row>
    <row r="235" spans="1:23" ht="12.75" customHeight="1">
      <c r="A235" s="142"/>
      <c r="B235" s="205"/>
      <c r="C235" s="205"/>
      <c r="D235" s="205"/>
      <c r="E235" s="205"/>
      <c r="F235" s="205"/>
      <c r="G235" s="205"/>
      <c r="H235" s="205"/>
      <c r="I235" s="205"/>
      <c r="J235" s="205"/>
      <c r="K235" s="205"/>
      <c r="L235" s="205"/>
      <c r="M235" s="205"/>
      <c r="N235" s="205"/>
      <c r="O235" s="205"/>
      <c r="P235" s="205"/>
      <c r="Q235" s="205"/>
      <c r="R235" s="205"/>
      <c r="S235" s="205"/>
      <c r="T235" s="205"/>
      <c r="U235" s="205"/>
      <c r="V235" s="205"/>
      <c r="W235" s="205"/>
    </row>
    <row r="236" spans="1:23" ht="12.75" customHeight="1">
      <c r="A236" s="142"/>
      <c r="B236" s="205"/>
      <c r="C236" s="205"/>
      <c r="D236" s="205"/>
      <c r="E236" s="205"/>
      <c r="F236" s="205"/>
      <c r="G236" s="205"/>
      <c r="H236" s="205"/>
      <c r="I236" s="205"/>
      <c r="J236" s="205"/>
      <c r="K236" s="205"/>
      <c r="L236" s="205"/>
      <c r="M236" s="205"/>
      <c r="N236" s="205"/>
      <c r="O236" s="205"/>
      <c r="P236" s="205"/>
      <c r="Q236" s="205"/>
      <c r="R236" s="205"/>
      <c r="S236" s="205"/>
      <c r="T236" s="205"/>
      <c r="U236" s="205"/>
      <c r="V236" s="205"/>
      <c r="W236" s="205"/>
    </row>
    <row r="237" spans="1:23" ht="12.75" customHeight="1">
      <c r="A237" s="142"/>
      <c r="B237" s="205"/>
      <c r="C237" s="205"/>
      <c r="D237" s="205"/>
      <c r="E237" s="205"/>
      <c r="F237" s="205"/>
      <c r="G237" s="205"/>
      <c r="H237" s="205"/>
      <c r="I237" s="205"/>
      <c r="J237" s="205"/>
      <c r="K237" s="205"/>
      <c r="L237" s="205"/>
      <c r="M237" s="205"/>
      <c r="N237" s="205"/>
      <c r="O237" s="205"/>
      <c r="P237" s="205"/>
      <c r="Q237" s="205"/>
      <c r="R237" s="205"/>
      <c r="S237" s="205"/>
      <c r="T237" s="205"/>
      <c r="U237" s="205"/>
      <c r="V237" s="205"/>
      <c r="W237" s="205"/>
    </row>
    <row r="238" spans="1:23" ht="12.75" customHeight="1">
      <c r="A238" s="142"/>
      <c r="B238" s="205"/>
      <c r="C238" s="205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5"/>
      <c r="Q238" s="205"/>
      <c r="R238" s="205"/>
      <c r="S238" s="205"/>
      <c r="T238" s="205"/>
      <c r="U238" s="205"/>
      <c r="V238" s="205"/>
      <c r="W238" s="205"/>
    </row>
    <row r="239" spans="1:23" ht="12.75" customHeight="1">
      <c r="A239" s="142"/>
      <c r="B239" s="205"/>
      <c r="C239" s="205"/>
      <c r="D239" s="205"/>
      <c r="E239" s="205"/>
      <c r="F239" s="205"/>
      <c r="G239" s="205"/>
      <c r="H239" s="205"/>
      <c r="I239" s="205"/>
      <c r="J239" s="205"/>
      <c r="K239" s="205"/>
      <c r="L239" s="205"/>
      <c r="M239" s="205"/>
      <c r="N239" s="205"/>
      <c r="O239" s="205"/>
      <c r="P239" s="205"/>
      <c r="Q239" s="205"/>
      <c r="R239" s="205"/>
      <c r="S239" s="205"/>
      <c r="T239" s="205"/>
      <c r="U239" s="205"/>
      <c r="V239" s="205"/>
      <c r="W239" s="205"/>
    </row>
    <row r="240" spans="1:23" ht="12.75" customHeight="1">
      <c r="A240" s="142"/>
      <c r="B240" s="205"/>
      <c r="C240" s="205"/>
      <c r="D240" s="205"/>
      <c r="E240" s="205"/>
      <c r="F240" s="205"/>
      <c r="G240" s="205"/>
      <c r="H240" s="205"/>
      <c r="I240" s="205"/>
      <c r="J240" s="205"/>
      <c r="K240" s="205"/>
      <c r="L240" s="205"/>
      <c r="M240" s="205"/>
      <c r="N240" s="205"/>
      <c r="O240" s="205"/>
      <c r="P240" s="205"/>
      <c r="Q240" s="205"/>
      <c r="R240" s="205"/>
      <c r="S240" s="205"/>
      <c r="T240" s="205"/>
      <c r="U240" s="205"/>
      <c r="V240" s="205"/>
      <c r="W240" s="205"/>
    </row>
    <row r="241" spans="1:23" ht="12.75" customHeight="1">
      <c r="A241" s="142"/>
      <c r="B241" s="205"/>
      <c r="C241" s="205"/>
      <c r="D241" s="205"/>
      <c r="E241" s="205"/>
      <c r="F241" s="205"/>
      <c r="G241" s="205"/>
      <c r="H241" s="205"/>
      <c r="I241" s="205"/>
      <c r="J241" s="205"/>
      <c r="K241" s="205"/>
      <c r="L241" s="205"/>
      <c r="M241" s="205"/>
      <c r="N241" s="205"/>
      <c r="O241" s="205"/>
      <c r="P241" s="205"/>
      <c r="Q241" s="205"/>
      <c r="R241" s="205"/>
      <c r="S241" s="205"/>
      <c r="T241" s="205"/>
      <c r="U241" s="205"/>
      <c r="V241" s="205"/>
      <c r="W241" s="205"/>
    </row>
    <row r="242" spans="1:23" ht="12.75" customHeight="1">
      <c r="A242" s="142"/>
      <c r="B242" s="205"/>
      <c r="C242" s="205"/>
      <c r="D242" s="205"/>
      <c r="E242" s="205"/>
      <c r="F242" s="205"/>
      <c r="G242" s="205"/>
      <c r="H242" s="205"/>
      <c r="I242" s="205"/>
      <c r="J242" s="205"/>
      <c r="K242" s="205"/>
      <c r="L242" s="205"/>
      <c r="M242" s="205"/>
      <c r="N242" s="205"/>
      <c r="O242" s="205"/>
      <c r="P242" s="205"/>
      <c r="Q242" s="205"/>
      <c r="R242" s="205"/>
      <c r="S242" s="205"/>
      <c r="T242" s="205"/>
      <c r="U242" s="205"/>
      <c r="V242" s="205"/>
      <c r="W242" s="205"/>
    </row>
    <row r="243" spans="1:23" ht="12.75" customHeight="1">
      <c r="A243" s="142"/>
      <c r="B243" s="205"/>
      <c r="C243" s="205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5"/>
      <c r="Q243" s="205"/>
      <c r="R243" s="205"/>
      <c r="S243" s="205"/>
      <c r="T243" s="205"/>
      <c r="U243" s="205"/>
      <c r="V243" s="205"/>
      <c r="W243" s="205"/>
    </row>
    <row r="244" spans="1:23" ht="12.75" customHeight="1">
      <c r="A244" s="142"/>
      <c r="B244" s="205"/>
      <c r="C244" s="205"/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5"/>
      <c r="Q244" s="205"/>
      <c r="R244" s="205"/>
      <c r="S244" s="205"/>
      <c r="T244" s="205"/>
      <c r="U244" s="205"/>
      <c r="V244" s="205"/>
      <c r="W244" s="205"/>
    </row>
    <row r="245" spans="1:23" ht="12.75" customHeight="1">
      <c r="A245" s="142"/>
      <c r="B245" s="205"/>
      <c r="C245" s="205"/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5"/>
      <c r="Q245" s="205"/>
      <c r="R245" s="205"/>
      <c r="S245" s="205"/>
      <c r="T245" s="205"/>
      <c r="U245" s="205"/>
      <c r="V245" s="205"/>
      <c r="W245" s="205"/>
    </row>
    <row r="246" spans="1:23" ht="12.75" customHeight="1">
      <c r="A246" s="142"/>
      <c r="B246" s="205"/>
      <c r="C246" s="205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5"/>
      <c r="R246" s="205"/>
      <c r="S246" s="205"/>
      <c r="T246" s="205"/>
      <c r="U246" s="205"/>
      <c r="V246" s="205"/>
      <c r="W246" s="205"/>
    </row>
    <row r="247" spans="1:23" ht="12.75" customHeight="1">
      <c r="A247" s="142"/>
      <c r="B247" s="205"/>
      <c r="C247" s="205"/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5"/>
      <c r="Q247" s="205"/>
      <c r="R247" s="205"/>
      <c r="S247" s="205"/>
      <c r="T247" s="205"/>
      <c r="U247" s="205"/>
      <c r="V247" s="205"/>
      <c r="W247" s="205"/>
    </row>
    <row r="248" spans="1:23" ht="12.75" customHeight="1">
      <c r="A248" s="142"/>
      <c r="B248" s="205"/>
      <c r="C248" s="205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5"/>
      <c r="Q248" s="205"/>
      <c r="R248" s="205"/>
      <c r="S248" s="205"/>
      <c r="T248" s="205"/>
      <c r="U248" s="205"/>
      <c r="V248" s="205"/>
      <c r="W248" s="205"/>
    </row>
    <row r="249" spans="1:23" ht="12.75" customHeight="1">
      <c r="A249" s="142"/>
      <c r="B249" s="205"/>
      <c r="C249" s="205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5"/>
      <c r="Q249" s="205"/>
      <c r="R249" s="205"/>
      <c r="S249" s="205"/>
      <c r="T249" s="205"/>
      <c r="U249" s="205"/>
      <c r="V249" s="205"/>
      <c r="W249" s="205"/>
    </row>
    <row r="250" spans="1:23" ht="12.75" customHeight="1">
      <c r="A250" s="142"/>
      <c r="B250" s="205"/>
      <c r="C250" s="205"/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5"/>
      <c r="Q250" s="205"/>
      <c r="R250" s="205"/>
      <c r="S250" s="205"/>
      <c r="T250" s="205"/>
      <c r="U250" s="205"/>
      <c r="V250" s="205"/>
      <c r="W250" s="205"/>
    </row>
    <row r="251" spans="1:23" ht="12.75" customHeight="1">
      <c r="A251" s="142"/>
      <c r="B251" s="205"/>
      <c r="C251" s="205"/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5"/>
      <c r="Q251" s="205"/>
      <c r="R251" s="205"/>
      <c r="S251" s="205"/>
      <c r="T251" s="205"/>
      <c r="U251" s="205"/>
      <c r="V251" s="205"/>
      <c r="W251" s="205"/>
    </row>
    <row r="252" spans="1:23" ht="12.75" customHeight="1">
      <c r="A252" s="142"/>
      <c r="B252" s="205"/>
      <c r="C252" s="205"/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5"/>
      <c r="Q252" s="205"/>
      <c r="R252" s="205"/>
      <c r="S252" s="205"/>
      <c r="T252" s="205"/>
      <c r="U252" s="205"/>
      <c r="V252" s="205"/>
      <c r="W252" s="205"/>
    </row>
    <row r="253" spans="1:23" ht="12.75" customHeight="1">
      <c r="A253" s="142"/>
      <c r="B253" s="205"/>
      <c r="C253" s="205"/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5"/>
      <c r="Q253" s="205"/>
      <c r="R253" s="205"/>
      <c r="S253" s="205"/>
      <c r="T253" s="205"/>
      <c r="U253" s="205"/>
      <c r="V253" s="205"/>
      <c r="W253" s="205"/>
    </row>
    <row r="254" spans="1:23" ht="12.75" customHeight="1">
      <c r="A254" s="142"/>
      <c r="B254" s="205"/>
      <c r="C254" s="205"/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5"/>
      <c r="Q254" s="205"/>
      <c r="R254" s="205"/>
      <c r="S254" s="205"/>
      <c r="T254" s="205"/>
      <c r="U254" s="205"/>
      <c r="V254" s="205"/>
      <c r="W254" s="205"/>
    </row>
    <row r="255" spans="1:23" ht="12.75" customHeight="1">
      <c r="A255" s="142"/>
      <c r="B255" s="205"/>
      <c r="C255" s="205"/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5"/>
      <c r="Q255" s="205"/>
      <c r="R255" s="205"/>
      <c r="S255" s="205"/>
      <c r="T255" s="205"/>
      <c r="U255" s="205"/>
      <c r="V255" s="205"/>
      <c r="W255" s="205"/>
    </row>
    <row r="256" spans="1:23" ht="12.75" customHeight="1">
      <c r="A256" s="142"/>
      <c r="B256" s="205"/>
      <c r="C256" s="205"/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5"/>
      <c r="Q256" s="205"/>
      <c r="R256" s="205"/>
      <c r="S256" s="205"/>
      <c r="T256" s="205"/>
      <c r="U256" s="205"/>
      <c r="V256" s="205"/>
      <c r="W256" s="205"/>
    </row>
    <row r="257" spans="1:23" ht="12.75" customHeight="1">
      <c r="A257" s="142"/>
      <c r="B257" s="205"/>
      <c r="C257" s="205"/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5"/>
      <c r="Q257" s="205"/>
      <c r="R257" s="205"/>
      <c r="S257" s="205"/>
      <c r="T257" s="205"/>
      <c r="U257" s="205"/>
      <c r="V257" s="205"/>
      <c r="W257" s="205"/>
    </row>
    <row r="258" spans="1:23" ht="12.75" customHeight="1">
      <c r="A258" s="142"/>
      <c r="B258" s="205"/>
      <c r="C258" s="205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5"/>
      <c r="Q258" s="205"/>
      <c r="R258" s="205"/>
      <c r="S258" s="205"/>
      <c r="T258" s="205"/>
      <c r="U258" s="205"/>
      <c r="V258" s="205"/>
      <c r="W258" s="205"/>
    </row>
    <row r="259" spans="1:23" ht="12.75" customHeight="1">
      <c r="A259" s="142"/>
      <c r="B259" s="205"/>
      <c r="C259" s="205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  <c r="V259" s="205"/>
      <c r="W259" s="205"/>
    </row>
    <row r="260" spans="1:23" ht="12.75" customHeight="1">
      <c r="A260" s="142"/>
      <c r="B260" s="205"/>
      <c r="C260" s="205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5"/>
      <c r="Q260" s="205"/>
      <c r="R260" s="205"/>
      <c r="S260" s="205"/>
      <c r="T260" s="205"/>
      <c r="U260" s="205"/>
      <c r="V260" s="205"/>
      <c r="W260" s="205"/>
    </row>
    <row r="261" spans="1:23" ht="12.75" customHeight="1">
      <c r="A261" s="142"/>
      <c r="B261" s="205"/>
      <c r="C261" s="205"/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</row>
    <row r="262" spans="1:23" ht="12.75" customHeight="1">
      <c r="A262" s="142"/>
      <c r="B262" s="205"/>
      <c r="C262" s="205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5"/>
      <c r="Q262" s="205"/>
      <c r="R262" s="205"/>
      <c r="S262" s="205"/>
      <c r="T262" s="205"/>
      <c r="U262" s="205"/>
      <c r="V262" s="205"/>
      <c r="W262" s="205"/>
    </row>
    <row r="263" spans="1:23" ht="12.75" customHeight="1">
      <c r="A263" s="142"/>
      <c r="B263" s="205"/>
      <c r="C263" s="205"/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5"/>
      <c r="Q263" s="205"/>
      <c r="R263" s="205"/>
      <c r="S263" s="205"/>
      <c r="T263" s="205"/>
      <c r="U263" s="205"/>
      <c r="V263" s="205"/>
      <c r="W263" s="205"/>
    </row>
    <row r="264" spans="1:23" ht="12.75" customHeight="1">
      <c r="A264" s="142"/>
      <c r="B264" s="205"/>
      <c r="C264" s="205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5"/>
      <c r="Q264" s="205"/>
      <c r="R264" s="205"/>
      <c r="S264" s="205"/>
      <c r="T264" s="205"/>
      <c r="U264" s="205"/>
      <c r="V264" s="205"/>
      <c r="W264" s="205"/>
    </row>
    <row r="265" spans="1:23" ht="12.75" customHeight="1">
      <c r="A265" s="142"/>
      <c r="B265" s="205"/>
      <c r="C265" s="205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5"/>
      <c r="Q265" s="205"/>
      <c r="R265" s="205"/>
      <c r="S265" s="205"/>
      <c r="T265" s="205"/>
      <c r="U265" s="205"/>
      <c r="V265" s="205"/>
      <c r="W265" s="205"/>
    </row>
    <row r="266" spans="1:23" ht="12.75" customHeight="1">
      <c r="A266" s="142"/>
      <c r="B266" s="205"/>
      <c r="C266" s="205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5"/>
      <c r="Q266" s="205"/>
      <c r="R266" s="205"/>
      <c r="S266" s="205"/>
      <c r="T266" s="205"/>
      <c r="U266" s="205"/>
      <c r="V266" s="205"/>
      <c r="W266" s="205"/>
    </row>
    <row r="267" spans="1:23" ht="12.75" customHeight="1">
      <c r="A267" s="142"/>
      <c r="B267" s="205"/>
      <c r="C267" s="205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5"/>
      <c r="Q267" s="205"/>
      <c r="R267" s="205"/>
      <c r="S267" s="205"/>
      <c r="T267" s="205"/>
      <c r="U267" s="205"/>
      <c r="V267" s="205"/>
      <c r="W267" s="205"/>
    </row>
    <row r="268" spans="1:23" ht="12.75" customHeight="1">
      <c r="A268" s="142"/>
      <c r="B268" s="205"/>
      <c r="C268" s="205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5"/>
      <c r="Q268" s="205"/>
      <c r="R268" s="205"/>
      <c r="S268" s="205"/>
      <c r="T268" s="205"/>
      <c r="U268" s="205"/>
      <c r="V268" s="205"/>
      <c r="W268" s="205"/>
    </row>
    <row r="269" spans="1:23" ht="12.75" customHeight="1">
      <c r="A269" s="142"/>
      <c r="B269" s="205"/>
      <c r="C269" s="205"/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  <c r="N269" s="205"/>
      <c r="O269" s="205"/>
      <c r="P269" s="205"/>
      <c r="Q269" s="205"/>
      <c r="R269" s="205"/>
      <c r="S269" s="205"/>
      <c r="T269" s="205"/>
      <c r="U269" s="205"/>
      <c r="V269" s="205"/>
      <c r="W269" s="205"/>
    </row>
    <row r="270" spans="1:23" ht="12.75" customHeight="1">
      <c r="A270" s="142"/>
      <c r="B270" s="205"/>
      <c r="C270" s="205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5"/>
      <c r="Q270" s="205"/>
      <c r="R270" s="205"/>
      <c r="S270" s="205"/>
      <c r="T270" s="205"/>
      <c r="U270" s="205"/>
      <c r="V270" s="205"/>
      <c r="W270" s="205"/>
    </row>
    <row r="271" spans="1:23" ht="12.75" customHeight="1">
      <c r="A271" s="142"/>
      <c r="B271" s="205"/>
      <c r="C271" s="205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5"/>
      <c r="Q271" s="205"/>
      <c r="R271" s="205"/>
      <c r="S271" s="205"/>
      <c r="T271" s="205"/>
      <c r="U271" s="205"/>
      <c r="V271" s="205"/>
      <c r="W271" s="205"/>
    </row>
    <row r="272" spans="1:23" ht="12.75" customHeight="1">
      <c r="A272" s="142"/>
      <c r="B272" s="205"/>
      <c r="C272" s="205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</row>
    <row r="273" spans="1:23" ht="12.75" customHeight="1">
      <c r="A273" s="142"/>
      <c r="B273" s="205"/>
      <c r="C273" s="205"/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</row>
    <row r="274" spans="1:23" ht="12.75" customHeight="1">
      <c r="A274" s="142"/>
      <c r="B274" s="205"/>
      <c r="C274" s="205"/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</row>
    <row r="275" spans="1:23" ht="12.75" customHeight="1">
      <c r="A275" s="142"/>
      <c r="B275" s="205"/>
      <c r="C275" s="205"/>
      <c r="D275" s="205"/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</row>
    <row r="276" spans="1:23" ht="12.75" customHeight="1">
      <c r="A276" s="142"/>
      <c r="B276" s="205"/>
      <c r="C276" s="205"/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</row>
    <row r="277" spans="1:23" ht="12.75" customHeight="1">
      <c r="A277" s="142"/>
      <c r="B277" s="205"/>
      <c r="C277" s="205"/>
      <c r="D277" s="205"/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5"/>
      <c r="Q277" s="205"/>
      <c r="R277" s="205"/>
      <c r="S277" s="205"/>
      <c r="T277" s="205"/>
      <c r="U277" s="205"/>
      <c r="V277" s="205"/>
      <c r="W277" s="205"/>
    </row>
    <row r="278" spans="1:23" ht="12.75" customHeight="1">
      <c r="A278" s="142"/>
      <c r="B278" s="205"/>
      <c r="C278" s="205"/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5"/>
      <c r="Q278" s="205"/>
      <c r="R278" s="205"/>
      <c r="S278" s="205"/>
      <c r="T278" s="205"/>
      <c r="U278" s="205"/>
      <c r="V278" s="205"/>
      <c r="W278" s="205"/>
    </row>
    <row r="279" spans="1:23" ht="12.75" customHeight="1">
      <c r="A279" s="142"/>
      <c r="B279" s="205"/>
      <c r="C279" s="205"/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  <c r="N279" s="205"/>
      <c r="O279" s="205"/>
      <c r="P279" s="205"/>
      <c r="Q279" s="205"/>
      <c r="R279" s="205"/>
      <c r="S279" s="205"/>
      <c r="T279" s="205"/>
      <c r="U279" s="205"/>
      <c r="V279" s="205"/>
      <c r="W279" s="205"/>
    </row>
    <row r="280" spans="1:23" ht="12.75" customHeight="1">
      <c r="A280" s="142"/>
      <c r="B280" s="205"/>
      <c r="C280" s="205"/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  <c r="N280" s="205"/>
      <c r="O280" s="205"/>
      <c r="P280" s="205"/>
      <c r="Q280" s="205"/>
      <c r="R280" s="205"/>
      <c r="S280" s="205"/>
      <c r="T280" s="205"/>
      <c r="U280" s="205"/>
      <c r="V280" s="205"/>
      <c r="W280" s="205"/>
    </row>
    <row r="281" spans="1:23" ht="12.75" customHeight="1">
      <c r="A281" s="142"/>
      <c r="B281" s="205"/>
      <c r="C281" s="205"/>
      <c r="D281" s="205"/>
      <c r="E281" s="205"/>
      <c r="F281" s="205"/>
      <c r="G281" s="205"/>
      <c r="H281" s="205"/>
      <c r="I281" s="205"/>
      <c r="J281" s="205"/>
      <c r="K281" s="205"/>
      <c r="L281" s="205"/>
      <c r="M281" s="205"/>
      <c r="N281" s="205"/>
      <c r="O281" s="205"/>
      <c r="P281" s="205"/>
      <c r="Q281" s="205"/>
      <c r="R281" s="205"/>
      <c r="S281" s="205"/>
      <c r="T281" s="205"/>
      <c r="U281" s="205"/>
      <c r="V281" s="205"/>
      <c r="W281" s="205"/>
    </row>
    <row r="282" spans="1:23" ht="12.75" customHeight="1">
      <c r="A282" s="142"/>
      <c r="B282" s="205"/>
      <c r="C282" s="205"/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05"/>
      <c r="P282" s="205"/>
      <c r="Q282" s="205"/>
      <c r="R282" s="205"/>
      <c r="S282" s="205"/>
      <c r="T282" s="205"/>
      <c r="U282" s="205"/>
      <c r="V282" s="205"/>
      <c r="W282" s="205"/>
    </row>
    <row r="283" spans="1:23" ht="12.75" customHeight="1">
      <c r="A283" s="142"/>
      <c r="B283" s="205"/>
      <c r="C283" s="205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5"/>
      <c r="Q283" s="205"/>
      <c r="R283" s="205"/>
      <c r="S283" s="205"/>
      <c r="T283" s="205"/>
      <c r="U283" s="205"/>
      <c r="V283" s="205"/>
      <c r="W283" s="205"/>
    </row>
    <row r="284" spans="1:23" ht="12.75" customHeight="1">
      <c r="A284" s="142"/>
      <c r="B284" s="205"/>
      <c r="C284" s="205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5"/>
      <c r="Q284" s="205"/>
      <c r="R284" s="205"/>
      <c r="S284" s="205"/>
      <c r="T284" s="205"/>
      <c r="U284" s="205"/>
      <c r="V284" s="205"/>
      <c r="W284" s="205"/>
    </row>
    <row r="285" spans="1:23" ht="12.75" customHeight="1">
      <c r="A285" s="142"/>
      <c r="B285" s="205"/>
      <c r="C285" s="205"/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5"/>
      <c r="Q285" s="205"/>
      <c r="R285" s="205"/>
      <c r="S285" s="205"/>
      <c r="T285" s="205"/>
      <c r="U285" s="205"/>
      <c r="V285" s="205"/>
      <c r="W285" s="205"/>
    </row>
    <row r="286" spans="1:23" ht="12.75" customHeight="1">
      <c r="A286" s="142"/>
      <c r="B286" s="205"/>
      <c r="C286" s="205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5"/>
      <c r="R286" s="205"/>
      <c r="S286" s="205"/>
      <c r="T286" s="205"/>
      <c r="U286" s="205"/>
      <c r="V286" s="205"/>
      <c r="W286" s="205"/>
    </row>
    <row r="287" spans="1:23" ht="12.75" customHeight="1">
      <c r="A287" s="142"/>
      <c r="B287" s="205"/>
      <c r="C287" s="205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</row>
    <row r="288" spans="1:23" ht="12.75" customHeight="1">
      <c r="A288" s="142"/>
      <c r="B288" s="205"/>
      <c r="C288" s="205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5"/>
      <c r="W288" s="205"/>
    </row>
    <row r="289" spans="1:23" ht="12.75" customHeight="1">
      <c r="A289" s="142"/>
      <c r="B289" s="205"/>
      <c r="C289" s="205"/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5"/>
      <c r="Q289" s="205"/>
      <c r="R289" s="205"/>
      <c r="S289" s="205"/>
      <c r="T289" s="205"/>
      <c r="U289" s="205"/>
      <c r="V289" s="205"/>
      <c r="W289" s="205"/>
    </row>
    <row r="290" spans="1:23" ht="12.75" customHeight="1">
      <c r="A290" s="142"/>
      <c r="B290" s="205"/>
      <c r="C290" s="205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5"/>
      <c r="Q290" s="205"/>
      <c r="R290" s="205"/>
      <c r="S290" s="205"/>
      <c r="T290" s="205"/>
      <c r="U290" s="205"/>
      <c r="V290" s="205"/>
      <c r="W290" s="205"/>
    </row>
    <row r="291" spans="1:23" ht="12.75" customHeight="1">
      <c r="A291" s="142"/>
      <c r="B291" s="205"/>
      <c r="C291" s="205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5"/>
      <c r="Q291" s="205"/>
      <c r="R291" s="205"/>
      <c r="S291" s="205"/>
      <c r="T291" s="205"/>
      <c r="U291" s="205"/>
      <c r="V291" s="205"/>
      <c r="W291" s="205"/>
    </row>
    <row r="292" spans="1:23" ht="12.75" customHeight="1">
      <c r="A292" s="142"/>
      <c r="B292" s="205"/>
      <c r="C292" s="205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5"/>
      <c r="Q292" s="205"/>
      <c r="R292" s="205"/>
      <c r="S292" s="205"/>
      <c r="T292" s="205"/>
      <c r="U292" s="205"/>
      <c r="V292" s="205"/>
      <c r="W292" s="205"/>
    </row>
    <row r="293" spans="1:23" ht="12.75" customHeight="1">
      <c r="A293" s="142"/>
      <c r="B293" s="205"/>
      <c r="C293" s="205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5"/>
      <c r="Q293" s="205"/>
      <c r="R293" s="205"/>
      <c r="S293" s="205"/>
      <c r="T293" s="205"/>
      <c r="U293" s="205"/>
      <c r="V293" s="205"/>
      <c r="W293" s="205"/>
    </row>
    <row r="294" spans="1:23" ht="12.75" customHeight="1">
      <c r="A294" s="142"/>
      <c r="B294" s="205"/>
      <c r="C294" s="205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5"/>
      <c r="Q294" s="205"/>
      <c r="R294" s="205"/>
      <c r="S294" s="205"/>
      <c r="T294" s="205"/>
      <c r="U294" s="205"/>
      <c r="V294" s="205"/>
      <c r="W294" s="205"/>
    </row>
    <row r="295" spans="1:23" ht="12.75" customHeight="1">
      <c r="A295" s="142"/>
      <c r="B295" s="205"/>
      <c r="C295" s="205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5"/>
      <c r="Q295" s="205"/>
      <c r="R295" s="205"/>
      <c r="S295" s="205"/>
      <c r="T295" s="205"/>
      <c r="U295" s="205"/>
      <c r="V295" s="205"/>
      <c r="W295" s="205"/>
    </row>
    <row r="296" spans="1:23" ht="12.75" customHeight="1">
      <c r="A296" s="142"/>
      <c r="B296" s="205"/>
      <c r="C296" s="205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5"/>
      <c r="Q296" s="205"/>
      <c r="R296" s="205"/>
      <c r="S296" s="205"/>
      <c r="T296" s="205"/>
      <c r="U296" s="205"/>
      <c r="V296" s="205"/>
      <c r="W296" s="205"/>
    </row>
    <row r="297" spans="1:23" ht="12.75" customHeight="1">
      <c r="A297" s="142"/>
      <c r="B297" s="205"/>
      <c r="C297" s="205"/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  <c r="N297" s="205"/>
      <c r="O297" s="205"/>
      <c r="P297" s="205"/>
      <c r="Q297" s="205"/>
      <c r="R297" s="205"/>
      <c r="S297" s="205"/>
      <c r="T297" s="205"/>
      <c r="U297" s="205"/>
      <c r="V297" s="205"/>
      <c r="W297" s="205"/>
    </row>
    <row r="298" spans="1:23" ht="12.75" customHeight="1">
      <c r="A298" s="142"/>
      <c r="B298" s="205"/>
      <c r="C298" s="205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5"/>
      <c r="Q298" s="205"/>
      <c r="R298" s="205"/>
      <c r="S298" s="205"/>
      <c r="T298" s="205"/>
      <c r="U298" s="205"/>
      <c r="V298" s="205"/>
      <c r="W298" s="205"/>
    </row>
    <row r="299" spans="1:23" ht="12.75" customHeight="1">
      <c r="A299" s="142"/>
      <c r="B299" s="205"/>
      <c r="C299" s="205"/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  <c r="N299" s="205"/>
      <c r="O299" s="205"/>
      <c r="P299" s="205"/>
      <c r="Q299" s="205"/>
      <c r="R299" s="205"/>
      <c r="S299" s="205"/>
      <c r="T299" s="205"/>
      <c r="U299" s="205"/>
      <c r="V299" s="205"/>
      <c r="W299" s="205"/>
    </row>
    <row r="300" spans="1:23" ht="12.75" customHeight="1">
      <c r="A300" s="142"/>
      <c r="B300" s="205"/>
      <c r="C300" s="205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5"/>
      <c r="Q300" s="205"/>
      <c r="R300" s="205"/>
      <c r="S300" s="205"/>
      <c r="T300" s="205"/>
      <c r="U300" s="205"/>
      <c r="V300" s="205"/>
      <c r="W300" s="205"/>
    </row>
    <row r="301" spans="1:23" ht="12.75" customHeight="1">
      <c r="A301" s="142"/>
      <c r="B301" s="205"/>
      <c r="C301" s="205"/>
      <c r="D301" s="205"/>
      <c r="E301" s="205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5"/>
      <c r="Q301" s="205"/>
      <c r="R301" s="205"/>
      <c r="S301" s="205"/>
      <c r="T301" s="205"/>
      <c r="U301" s="205"/>
      <c r="V301" s="205"/>
      <c r="W301" s="205"/>
    </row>
    <row r="302" spans="1:23" ht="12.75" customHeight="1">
      <c r="A302" s="142"/>
      <c r="B302" s="205"/>
      <c r="C302" s="205"/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5"/>
      <c r="Q302" s="205"/>
      <c r="R302" s="205"/>
      <c r="S302" s="205"/>
      <c r="T302" s="205"/>
      <c r="U302" s="205"/>
      <c r="V302" s="205"/>
      <c r="W302" s="205"/>
    </row>
    <row r="303" spans="1:23" ht="12.75" customHeight="1">
      <c r="A303" s="142"/>
      <c r="B303" s="205"/>
      <c r="C303" s="205"/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5"/>
      <c r="Q303" s="205"/>
      <c r="R303" s="205"/>
      <c r="S303" s="205"/>
      <c r="T303" s="205"/>
      <c r="U303" s="205"/>
      <c r="V303" s="205"/>
      <c r="W303" s="205"/>
    </row>
    <row r="304" spans="1:23" ht="12.75" customHeight="1">
      <c r="A304" s="142"/>
      <c r="B304" s="205"/>
      <c r="C304" s="205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205"/>
      <c r="S304" s="205"/>
      <c r="T304" s="205"/>
      <c r="U304" s="205"/>
      <c r="V304" s="205"/>
      <c r="W304" s="205"/>
    </row>
    <row r="305" spans="1:23" ht="12.75" customHeight="1">
      <c r="A305" s="142"/>
      <c r="B305" s="205"/>
      <c r="C305" s="205"/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5"/>
      <c r="Q305" s="205"/>
      <c r="R305" s="205"/>
      <c r="S305" s="205"/>
      <c r="T305" s="205"/>
      <c r="U305" s="205"/>
      <c r="V305" s="205"/>
      <c r="W305" s="205"/>
    </row>
    <row r="306" spans="1:23" ht="12.75" customHeight="1">
      <c r="A306" s="142"/>
      <c r="B306" s="205"/>
      <c r="C306" s="205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5"/>
      <c r="Q306" s="205"/>
      <c r="R306" s="205"/>
      <c r="S306" s="205"/>
      <c r="T306" s="205"/>
      <c r="U306" s="205"/>
      <c r="V306" s="205"/>
      <c r="W306" s="205"/>
    </row>
    <row r="307" spans="1:23" ht="12.75" customHeight="1">
      <c r="A307" s="142"/>
      <c r="B307" s="205"/>
      <c r="C307" s="205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5"/>
      <c r="Q307" s="205"/>
      <c r="R307" s="205"/>
      <c r="S307" s="205"/>
      <c r="T307" s="205"/>
      <c r="U307" s="205"/>
      <c r="V307" s="205"/>
      <c r="W307" s="205"/>
    </row>
    <row r="308" spans="1:23" ht="12.75" customHeight="1">
      <c r="A308" s="142"/>
      <c r="B308" s="205"/>
      <c r="C308" s="205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5"/>
      <c r="Q308" s="205"/>
      <c r="R308" s="205"/>
      <c r="S308" s="205"/>
      <c r="T308" s="205"/>
      <c r="U308" s="205"/>
      <c r="V308" s="205"/>
      <c r="W308" s="205"/>
    </row>
    <row r="309" spans="1:23" ht="12.75" customHeight="1">
      <c r="A309" s="142"/>
      <c r="B309" s="205"/>
      <c r="C309" s="205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5"/>
      <c r="Q309" s="205"/>
      <c r="R309" s="205"/>
      <c r="S309" s="205"/>
      <c r="T309" s="205"/>
      <c r="U309" s="205"/>
      <c r="V309" s="205"/>
      <c r="W309" s="205"/>
    </row>
    <row r="310" spans="1:23" ht="12.75" customHeight="1">
      <c r="A310" s="142"/>
      <c r="B310" s="205"/>
      <c r="C310" s="205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5"/>
      <c r="Q310" s="205"/>
      <c r="R310" s="205"/>
      <c r="S310" s="205"/>
      <c r="T310" s="205"/>
      <c r="U310" s="205"/>
      <c r="V310" s="205"/>
      <c r="W310" s="205"/>
    </row>
    <row r="311" spans="1:23" ht="12.75" customHeight="1">
      <c r="A311" s="142"/>
      <c r="B311" s="205"/>
      <c r="C311" s="205"/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5"/>
      <c r="Q311" s="205"/>
      <c r="R311" s="205"/>
      <c r="S311" s="205"/>
      <c r="T311" s="205"/>
      <c r="U311" s="205"/>
      <c r="V311" s="205"/>
      <c r="W311" s="205"/>
    </row>
    <row r="312" spans="1:23" ht="12.75" customHeight="1">
      <c r="A312" s="142"/>
      <c r="B312" s="205"/>
      <c r="C312" s="205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5"/>
      <c r="Q312" s="205"/>
      <c r="R312" s="205"/>
      <c r="S312" s="205"/>
      <c r="T312" s="205"/>
      <c r="U312" s="205"/>
      <c r="V312" s="205"/>
      <c r="W312" s="205"/>
    </row>
    <row r="313" spans="1:23" ht="12.75" customHeight="1">
      <c r="A313" s="142"/>
      <c r="B313" s="205"/>
      <c r="C313" s="205"/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5"/>
      <c r="Q313" s="205"/>
      <c r="R313" s="205"/>
      <c r="S313" s="205"/>
      <c r="T313" s="205"/>
      <c r="U313" s="205"/>
      <c r="V313" s="205"/>
      <c r="W313" s="205"/>
    </row>
    <row r="314" spans="1:23" ht="12.75" customHeight="1">
      <c r="A314" s="142"/>
      <c r="B314" s="205"/>
      <c r="C314" s="205"/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</row>
    <row r="315" spans="1:23" ht="12.75" customHeight="1">
      <c r="A315" s="142"/>
      <c r="B315" s="205"/>
      <c r="C315" s="205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</row>
    <row r="316" spans="1:23" ht="12.75" customHeight="1">
      <c r="A316" s="142"/>
      <c r="B316" s="205"/>
      <c r="C316" s="205"/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</row>
    <row r="317" spans="1:23" ht="12.75" customHeight="1">
      <c r="A317" s="142"/>
      <c r="B317" s="205"/>
      <c r="C317" s="205"/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</row>
    <row r="318" spans="1:23" ht="12.75" customHeight="1">
      <c r="A318" s="142"/>
      <c r="B318" s="205"/>
      <c r="C318" s="205"/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</row>
    <row r="319" spans="1:23" ht="12.75" customHeight="1">
      <c r="A319" s="142"/>
      <c r="B319" s="205"/>
      <c r="C319" s="205"/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5"/>
      <c r="Q319" s="205"/>
      <c r="R319" s="205"/>
      <c r="S319" s="205"/>
      <c r="T319" s="205"/>
      <c r="U319" s="205"/>
      <c r="V319" s="205"/>
      <c r="W319" s="205"/>
    </row>
    <row r="320" spans="1:23" ht="12.75" customHeight="1">
      <c r="A320" s="142"/>
      <c r="B320" s="205"/>
      <c r="C320" s="205"/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5"/>
      <c r="Q320" s="205"/>
      <c r="R320" s="205"/>
      <c r="S320" s="205"/>
      <c r="T320" s="205"/>
      <c r="U320" s="205"/>
      <c r="V320" s="205"/>
      <c r="W320" s="205"/>
    </row>
    <row r="321" spans="1:23" ht="12.75" customHeight="1">
      <c r="A321" s="142"/>
      <c r="B321" s="205"/>
      <c r="C321" s="205"/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5"/>
      <c r="Q321" s="205"/>
      <c r="R321" s="205"/>
      <c r="S321" s="205"/>
      <c r="T321" s="205"/>
      <c r="U321" s="205"/>
      <c r="V321" s="205"/>
      <c r="W321" s="205"/>
    </row>
    <row r="322" spans="1:23" ht="12.75" customHeight="1">
      <c r="A322" s="142"/>
      <c r="B322" s="205"/>
      <c r="C322" s="205"/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5"/>
      <c r="Q322" s="205"/>
      <c r="R322" s="205"/>
      <c r="S322" s="205"/>
      <c r="T322" s="205"/>
      <c r="U322" s="205"/>
      <c r="V322" s="205"/>
      <c r="W322" s="205"/>
    </row>
    <row r="323" spans="1:23" ht="12.75" customHeight="1">
      <c r="A323" s="142"/>
      <c r="B323" s="205"/>
      <c r="C323" s="205"/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  <c r="N323" s="205"/>
      <c r="O323" s="205"/>
      <c r="P323" s="205"/>
      <c r="Q323" s="205"/>
      <c r="R323" s="205"/>
      <c r="S323" s="205"/>
      <c r="T323" s="205"/>
      <c r="U323" s="205"/>
      <c r="V323" s="205"/>
      <c r="W323" s="205"/>
    </row>
    <row r="324" spans="1:23" ht="12.75" customHeight="1">
      <c r="A324" s="142"/>
      <c r="B324" s="205"/>
      <c r="C324" s="205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5"/>
      <c r="Q324" s="205"/>
      <c r="R324" s="205"/>
      <c r="S324" s="205"/>
      <c r="T324" s="205"/>
      <c r="U324" s="205"/>
      <c r="V324" s="205"/>
      <c r="W324" s="205"/>
    </row>
    <row r="325" spans="1:23" ht="12.75" customHeight="1">
      <c r="A325" s="142"/>
      <c r="B325" s="205"/>
      <c r="C325" s="205"/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  <c r="N325" s="205"/>
      <c r="O325" s="205"/>
      <c r="P325" s="205"/>
      <c r="Q325" s="205"/>
      <c r="R325" s="205"/>
      <c r="S325" s="205"/>
      <c r="T325" s="205"/>
      <c r="U325" s="205"/>
      <c r="V325" s="205"/>
      <c r="W325" s="205"/>
    </row>
    <row r="326" spans="1:23" ht="12.75" customHeight="1">
      <c r="A326" s="142"/>
      <c r="B326" s="205"/>
      <c r="C326" s="205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5"/>
      <c r="Q326" s="205"/>
      <c r="R326" s="205"/>
      <c r="S326" s="205"/>
      <c r="T326" s="205"/>
      <c r="U326" s="205"/>
      <c r="V326" s="205"/>
      <c r="W326" s="205"/>
    </row>
    <row r="327" spans="1:23" ht="12.75" customHeight="1">
      <c r="A327" s="142"/>
      <c r="B327" s="205"/>
      <c r="C327" s="205"/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05"/>
      <c r="Q327" s="205"/>
      <c r="R327" s="205"/>
      <c r="S327" s="205"/>
      <c r="T327" s="205"/>
      <c r="U327" s="205"/>
      <c r="V327" s="205"/>
      <c r="W327" s="205"/>
    </row>
    <row r="328" spans="1:23" ht="12.75" customHeight="1">
      <c r="A328" s="142"/>
      <c r="B328" s="205"/>
      <c r="C328" s="205"/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5"/>
      <c r="Q328" s="205"/>
      <c r="R328" s="205"/>
      <c r="S328" s="205"/>
      <c r="T328" s="205"/>
      <c r="U328" s="205"/>
      <c r="V328" s="205"/>
      <c r="W328" s="205"/>
    </row>
    <row r="329" spans="1:23" ht="12.75" customHeight="1">
      <c r="A329" s="142"/>
      <c r="B329" s="205"/>
      <c r="C329" s="205"/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205"/>
      <c r="Q329" s="205"/>
      <c r="R329" s="205"/>
      <c r="S329" s="205"/>
      <c r="T329" s="205"/>
      <c r="U329" s="205"/>
      <c r="V329" s="205"/>
      <c r="W329" s="205"/>
    </row>
    <row r="330" spans="1:23" ht="12.75" customHeight="1">
      <c r="A330" s="142"/>
      <c r="B330" s="205"/>
      <c r="C330" s="205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5"/>
      <c r="Q330" s="205"/>
      <c r="R330" s="205"/>
      <c r="S330" s="205"/>
      <c r="T330" s="205"/>
      <c r="U330" s="205"/>
      <c r="V330" s="205"/>
      <c r="W330" s="205"/>
    </row>
    <row r="331" spans="1:23" ht="12.75" customHeight="1">
      <c r="A331" s="142"/>
      <c r="B331" s="205"/>
      <c r="C331" s="205"/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5"/>
      <c r="Q331" s="205"/>
      <c r="R331" s="205"/>
      <c r="S331" s="205"/>
      <c r="T331" s="205"/>
      <c r="U331" s="205"/>
      <c r="V331" s="205"/>
      <c r="W331" s="205"/>
    </row>
    <row r="332" spans="1:23" ht="12.75" customHeight="1">
      <c r="A332" s="142"/>
      <c r="B332" s="205"/>
      <c r="C332" s="205"/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5"/>
      <c r="Q332" s="205"/>
      <c r="R332" s="205"/>
      <c r="S332" s="205"/>
      <c r="T332" s="205"/>
      <c r="U332" s="205"/>
      <c r="V332" s="205"/>
      <c r="W332" s="205"/>
    </row>
    <row r="333" spans="1:23" ht="12.75" customHeight="1">
      <c r="A333" s="142"/>
      <c r="B333" s="205"/>
      <c r="C333" s="205"/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5"/>
      <c r="Q333" s="205"/>
      <c r="R333" s="205"/>
      <c r="S333" s="205"/>
      <c r="T333" s="205"/>
      <c r="U333" s="205"/>
      <c r="V333" s="205"/>
      <c r="W333" s="205"/>
    </row>
    <row r="334" spans="1:23" ht="12.75" customHeight="1">
      <c r="A334" s="142"/>
      <c r="B334" s="205"/>
      <c r="C334" s="205"/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5"/>
      <c r="R334" s="205"/>
      <c r="S334" s="205"/>
      <c r="T334" s="205"/>
      <c r="U334" s="205"/>
      <c r="V334" s="205"/>
      <c r="W334" s="205"/>
    </row>
    <row r="335" spans="1:23" ht="12.75" customHeight="1">
      <c r="A335" s="142"/>
      <c r="B335" s="205"/>
      <c r="C335" s="205"/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</row>
    <row r="336" spans="1:23" ht="12.75" customHeight="1">
      <c r="A336" s="142"/>
      <c r="B336" s="205"/>
      <c r="C336" s="205"/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5"/>
      <c r="Q336" s="205"/>
      <c r="R336" s="205"/>
      <c r="S336" s="205"/>
      <c r="T336" s="205"/>
      <c r="U336" s="205"/>
      <c r="V336" s="205"/>
      <c r="W336" s="205"/>
    </row>
    <row r="337" spans="1:23" ht="12.75" customHeight="1">
      <c r="A337" s="142"/>
      <c r="B337" s="205"/>
      <c r="C337" s="205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5"/>
      <c r="Q337" s="205"/>
      <c r="R337" s="205"/>
      <c r="S337" s="205"/>
      <c r="T337" s="205"/>
      <c r="U337" s="205"/>
      <c r="V337" s="205"/>
      <c r="W337" s="205"/>
    </row>
    <row r="338" spans="1:23" ht="12.75" customHeight="1">
      <c r="A338" s="142"/>
      <c r="B338" s="205"/>
      <c r="C338" s="205"/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5"/>
      <c r="Q338" s="205"/>
      <c r="R338" s="205"/>
      <c r="S338" s="205"/>
      <c r="T338" s="205"/>
      <c r="U338" s="205"/>
      <c r="V338" s="205"/>
      <c r="W338" s="205"/>
    </row>
    <row r="339" spans="1:23" ht="12.75" customHeight="1">
      <c r="A339" s="142"/>
      <c r="B339" s="205"/>
      <c r="C339" s="205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05"/>
      <c r="Q339" s="205"/>
      <c r="R339" s="205"/>
      <c r="S339" s="205"/>
      <c r="T339" s="205"/>
      <c r="U339" s="205"/>
      <c r="V339" s="205"/>
      <c r="W339" s="205"/>
    </row>
    <row r="340" spans="1:23" ht="12.75" customHeight="1">
      <c r="A340" s="142"/>
      <c r="B340" s="205"/>
      <c r="C340" s="205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5"/>
      <c r="Q340" s="205"/>
      <c r="R340" s="205"/>
      <c r="S340" s="205"/>
      <c r="T340" s="205"/>
      <c r="U340" s="205"/>
      <c r="V340" s="205"/>
      <c r="W340" s="205"/>
    </row>
    <row r="341" spans="1:23" ht="12.75" customHeight="1">
      <c r="A341" s="142"/>
      <c r="B341" s="205"/>
      <c r="C341" s="205"/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5"/>
      <c r="O341" s="205"/>
      <c r="P341" s="205"/>
      <c r="Q341" s="205"/>
      <c r="R341" s="205"/>
      <c r="S341" s="205"/>
      <c r="T341" s="205"/>
      <c r="U341" s="205"/>
      <c r="V341" s="205"/>
      <c r="W341" s="205"/>
    </row>
    <row r="342" spans="1:23" ht="12.75" customHeight="1">
      <c r="A342" s="142"/>
      <c r="B342" s="205"/>
      <c r="C342" s="205"/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5"/>
      <c r="Q342" s="205"/>
      <c r="R342" s="205"/>
      <c r="S342" s="205"/>
      <c r="T342" s="205"/>
      <c r="U342" s="205"/>
      <c r="V342" s="205"/>
      <c r="W342" s="205"/>
    </row>
    <row r="343" spans="1:23" ht="12.75" customHeight="1">
      <c r="A343" s="142"/>
      <c r="B343" s="205"/>
      <c r="C343" s="205"/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5"/>
      <c r="Q343" s="205"/>
      <c r="R343" s="205"/>
      <c r="S343" s="205"/>
      <c r="T343" s="205"/>
      <c r="U343" s="205"/>
      <c r="V343" s="205"/>
      <c r="W343" s="205"/>
    </row>
    <row r="344" spans="1:23" ht="12.75" customHeight="1">
      <c r="A344" s="142"/>
      <c r="B344" s="205"/>
      <c r="C344" s="205"/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  <c r="V344" s="205"/>
      <c r="W344" s="205"/>
    </row>
    <row r="345" spans="1:23" ht="12.75" customHeight="1">
      <c r="A345" s="142"/>
      <c r="B345" s="205"/>
      <c r="C345" s="205"/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5"/>
      <c r="Q345" s="205"/>
      <c r="R345" s="205"/>
      <c r="S345" s="205"/>
      <c r="T345" s="205"/>
      <c r="U345" s="205"/>
      <c r="V345" s="205"/>
      <c r="W345" s="205"/>
    </row>
    <row r="346" spans="1:23" ht="12.75" customHeight="1">
      <c r="A346" s="142"/>
      <c r="B346" s="205"/>
      <c r="C346" s="205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5"/>
      <c r="Q346" s="205"/>
      <c r="R346" s="205"/>
      <c r="S346" s="205"/>
      <c r="T346" s="205"/>
      <c r="U346" s="205"/>
      <c r="V346" s="205"/>
      <c r="W346" s="205"/>
    </row>
    <row r="347" spans="1:23" ht="12.75" customHeight="1">
      <c r="A347" s="142"/>
      <c r="B347" s="205"/>
      <c r="C347" s="205"/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5"/>
      <c r="Q347" s="205"/>
      <c r="R347" s="205"/>
      <c r="S347" s="205"/>
      <c r="T347" s="205"/>
      <c r="U347" s="205"/>
      <c r="V347" s="205"/>
      <c r="W347" s="205"/>
    </row>
    <row r="348" spans="1:23" ht="12.75" customHeight="1">
      <c r="A348" s="142"/>
      <c r="B348" s="205"/>
      <c r="C348" s="205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5"/>
      <c r="Q348" s="205"/>
      <c r="R348" s="205"/>
      <c r="S348" s="205"/>
      <c r="T348" s="205"/>
      <c r="U348" s="205"/>
      <c r="V348" s="205"/>
      <c r="W348" s="205"/>
    </row>
    <row r="349" spans="1:23" ht="12.75" customHeight="1">
      <c r="A349" s="142"/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</row>
    <row r="350" spans="1:23" ht="12.75" customHeight="1">
      <c r="A350" s="142"/>
      <c r="B350" s="205"/>
      <c r="C350" s="205"/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5"/>
      <c r="Q350" s="205"/>
      <c r="R350" s="205"/>
      <c r="S350" s="205"/>
      <c r="T350" s="205"/>
      <c r="U350" s="205"/>
      <c r="V350" s="205"/>
      <c r="W350" s="205"/>
    </row>
    <row r="351" spans="1:23" ht="12.75" customHeight="1">
      <c r="A351" s="142"/>
      <c r="B351" s="205"/>
      <c r="C351" s="205"/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5"/>
      <c r="Q351" s="205"/>
      <c r="R351" s="205"/>
      <c r="S351" s="205"/>
      <c r="T351" s="205"/>
      <c r="U351" s="205"/>
      <c r="V351" s="205"/>
      <c r="W351" s="205"/>
    </row>
    <row r="352" spans="1:23" ht="12.75" customHeight="1">
      <c r="A352" s="142"/>
      <c r="B352" s="205"/>
      <c r="C352" s="205"/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5"/>
      <c r="Q352" s="205"/>
      <c r="R352" s="205"/>
      <c r="S352" s="205"/>
      <c r="T352" s="205"/>
      <c r="U352" s="205"/>
      <c r="V352" s="205"/>
      <c r="W352" s="205"/>
    </row>
    <row r="353" spans="1:23" ht="12.75" customHeight="1">
      <c r="A353" s="142"/>
      <c r="B353" s="205"/>
      <c r="C353" s="205"/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205"/>
      <c r="Q353" s="205"/>
      <c r="R353" s="205"/>
      <c r="S353" s="205"/>
      <c r="T353" s="205"/>
      <c r="U353" s="205"/>
      <c r="V353" s="205"/>
      <c r="W353" s="205"/>
    </row>
    <row r="354" spans="1:23" ht="12.75" customHeight="1">
      <c r="A354" s="142"/>
      <c r="B354" s="205"/>
      <c r="C354" s="205"/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5"/>
      <c r="Q354" s="205"/>
      <c r="R354" s="205"/>
      <c r="S354" s="205"/>
      <c r="T354" s="205"/>
      <c r="U354" s="205"/>
      <c r="V354" s="205"/>
      <c r="W354" s="205"/>
    </row>
    <row r="355" spans="1:23" ht="12.75" customHeight="1">
      <c r="A355" s="142"/>
      <c r="B355" s="205"/>
      <c r="C355" s="205"/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5"/>
      <c r="Q355" s="205"/>
      <c r="R355" s="205"/>
      <c r="S355" s="205"/>
      <c r="T355" s="205"/>
      <c r="U355" s="205"/>
      <c r="V355" s="205"/>
      <c r="W355" s="205"/>
    </row>
    <row r="356" spans="1:23" ht="12.75" customHeight="1">
      <c r="A356" s="142"/>
      <c r="B356" s="205"/>
      <c r="C356" s="205"/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  <c r="N356" s="205"/>
      <c r="O356" s="205"/>
      <c r="P356" s="205"/>
      <c r="Q356" s="205"/>
      <c r="R356" s="205"/>
      <c r="S356" s="205"/>
      <c r="T356" s="205"/>
      <c r="U356" s="205"/>
      <c r="V356" s="205"/>
      <c r="W356" s="205"/>
    </row>
    <row r="357" spans="1:23" ht="12.75" customHeight="1">
      <c r="A357" s="142"/>
      <c r="B357" s="205"/>
      <c r="C357" s="205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5"/>
      <c r="Q357" s="205"/>
      <c r="R357" s="205"/>
      <c r="S357" s="205"/>
      <c r="T357" s="205"/>
      <c r="U357" s="205"/>
      <c r="V357" s="205"/>
      <c r="W357" s="205"/>
    </row>
    <row r="358" spans="1:23" ht="12.75" customHeight="1">
      <c r="A358" s="142"/>
      <c r="B358" s="205"/>
      <c r="C358" s="205"/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5"/>
      <c r="Q358" s="205"/>
      <c r="R358" s="205"/>
      <c r="S358" s="205"/>
      <c r="T358" s="205"/>
      <c r="U358" s="205"/>
      <c r="V358" s="205"/>
      <c r="W358" s="205"/>
    </row>
    <row r="359" spans="1:23" ht="12.75" customHeight="1">
      <c r="A359" s="142"/>
      <c r="B359" s="205"/>
      <c r="C359" s="205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5"/>
      <c r="Q359" s="205"/>
      <c r="R359" s="205"/>
      <c r="S359" s="205"/>
      <c r="T359" s="205"/>
      <c r="U359" s="205"/>
      <c r="V359" s="205"/>
      <c r="W359" s="205"/>
    </row>
    <row r="360" spans="1:23" ht="12.75" customHeight="1">
      <c r="A360" s="142"/>
      <c r="B360" s="205"/>
      <c r="C360" s="205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5"/>
      <c r="Q360" s="205"/>
      <c r="R360" s="205"/>
      <c r="S360" s="205"/>
      <c r="T360" s="205"/>
      <c r="U360" s="205"/>
      <c r="V360" s="205"/>
      <c r="W360" s="205"/>
    </row>
    <row r="361" spans="1:23" ht="12.75" customHeight="1">
      <c r="A361" s="142"/>
      <c r="B361" s="205"/>
      <c r="C361" s="205"/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5"/>
      <c r="Q361" s="205"/>
      <c r="R361" s="205"/>
      <c r="S361" s="205"/>
      <c r="T361" s="205"/>
      <c r="U361" s="205"/>
      <c r="V361" s="205"/>
      <c r="W361" s="205"/>
    </row>
    <row r="362" spans="1:23" ht="12.75" customHeight="1">
      <c r="A362" s="142"/>
      <c r="B362" s="205"/>
      <c r="C362" s="205"/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5"/>
      <c r="Q362" s="205"/>
      <c r="R362" s="205"/>
      <c r="S362" s="205"/>
      <c r="T362" s="205"/>
      <c r="U362" s="205"/>
      <c r="V362" s="205"/>
      <c r="W362" s="205"/>
    </row>
    <row r="363" spans="1:23" ht="12.75" customHeight="1">
      <c r="A363" s="142"/>
      <c r="B363" s="205"/>
      <c r="C363" s="205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5"/>
      <c r="Q363" s="205"/>
      <c r="R363" s="205"/>
      <c r="S363" s="205"/>
      <c r="T363" s="205"/>
      <c r="U363" s="205"/>
      <c r="V363" s="205"/>
      <c r="W363" s="205"/>
    </row>
    <row r="364" spans="1:23" ht="12.75" customHeight="1">
      <c r="A364" s="142"/>
      <c r="B364" s="205"/>
      <c r="C364" s="205"/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5"/>
      <c r="Q364" s="205"/>
      <c r="R364" s="205"/>
      <c r="S364" s="205"/>
      <c r="T364" s="205"/>
      <c r="U364" s="205"/>
      <c r="V364" s="205"/>
      <c r="W364" s="205"/>
    </row>
    <row r="365" spans="1:23" ht="12.75" customHeight="1">
      <c r="A365" s="142"/>
      <c r="B365" s="205"/>
      <c r="C365" s="205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5"/>
      <c r="Q365" s="205"/>
      <c r="R365" s="205"/>
      <c r="S365" s="205"/>
      <c r="T365" s="205"/>
      <c r="U365" s="205"/>
      <c r="V365" s="205"/>
      <c r="W365" s="205"/>
    </row>
    <row r="366" spans="1:23" ht="12.75" customHeight="1">
      <c r="A366" s="142"/>
      <c r="B366" s="205"/>
      <c r="C366" s="205"/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5"/>
      <c r="Q366" s="205"/>
      <c r="R366" s="205"/>
      <c r="S366" s="205"/>
      <c r="T366" s="205"/>
      <c r="U366" s="205"/>
      <c r="V366" s="205"/>
      <c r="W366" s="205"/>
    </row>
    <row r="367" spans="1:23" ht="12.75" customHeight="1">
      <c r="A367" s="142"/>
      <c r="B367" s="205"/>
      <c r="C367" s="205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5"/>
      <c r="Q367" s="205"/>
      <c r="R367" s="205"/>
      <c r="S367" s="205"/>
      <c r="T367" s="205"/>
      <c r="U367" s="205"/>
      <c r="V367" s="205"/>
      <c r="W367" s="205"/>
    </row>
    <row r="368" spans="1:23" ht="12.75" customHeight="1">
      <c r="A368" s="142"/>
      <c r="B368" s="205"/>
      <c r="C368" s="205"/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205"/>
      <c r="Q368" s="205"/>
      <c r="R368" s="205"/>
      <c r="S368" s="205"/>
      <c r="T368" s="205"/>
      <c r="U368" s="205"/>
      <c r="V368" s="205"/>
      <c r="W368" s="205"/>
    </row>
    <row r="369" spans="1:23" ht="12.75" customHeight="1">
      <c r="A369" s="142"/>
      <c r="B369" s="205"/>
      <c r="C369" s="205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5"/>
      <c r="Q369" s="205"/>
      <c r="R369" s="205"/>
      <c r="S369" s="205"/>
      <c r="T369" s="205"/>
      <c r="U369" s="205"/>
      <c r="V369" s="205"/>
      <c r="W369" s="205"/>
    </row>
    <row r="370" spans="1:23" ht="12.75" customHeight="1">
      <c r="A370" s="142"/>
      <c r="B370" s="205"/>
      <c r="C370" s="205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5"/>
      <c r="Q370" s="205"/>
      <c r="R370" s="205"/>
      <c r="S370" s="205"/>
      <c r="T370" s="205"/>
      <c r="U370" s="205"/>
      <c r="V370" s="205"/>
      <c r="W370" s="205"/>
    </row>
    <row r="371" spans="1:23" ht="12.75" customHeight="1">
      <c r="A371" s="142"/>
      <c r="B371" s="205"/>
      <c r="C371" s="205"/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5"/>
      <c r="Q371" s="205"/>
      <c r="R371" s="205"/>
      <c r="S371" s="205"/>
      <c r="T371" s="205"/>
      <c r="U371" s="205"/>
      <c r="V371" s="205"/>
      <c r="W371" s="205"/>
    </row>
    <row r="372" spans="1:23" ht="12.75" customHeight="1">
      <c r="A372" s="142"/>
      <c r="B372" s="205"/>
      <c r="C372" s="205"/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5"/>
      <c r="Q372" s="205"/>
      <c r="R372" s="205"/>
      <c r="S372" s="205"/>
      <c r="T372" s="205"/>
      <c r="U372" s="205"/>
      <c r="V372" s="205"/>
      <c r="W372" s="205"/>
    </row>
    <row r="373" spans="1:23" ht="12.75" customHeight="1">
      <c r="A373" s="142"/>
      <c r="B373" s="205"/>
      <c r="C373" s="205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205"/>
      <c r="S373" s="205"/>
      <c r="T373" s="205"/>
      <c r="U373" s="205"/>
      <c r="V373" s="205"/>
      <c r="W373" s="205"/>
    </row>
    <row r="374" spans="1:23" ht="12.75" customHeight="1">
      <c r="A374" s="142"/>
      <c r="B374" s="205"/>
      <c r="C374" s="205"/>
      <c r="D374" s="205"/>
      <c r="E374" s="205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5"/>
      <c r="Q374" s="205"/>
      <c r="R374" s="205"/>
      <c r="S374" s="205"/>
      <c r="T374" s="205"/>
      <c r="U374" s="205"/>
      <c r="V374" s="205"/>
      <c r="W374" s="205"/>
    </row>
    <row r="375" spans="1:23" ht="12.75" customHeight="1">
      <c r="A375" s="142"/>
      <c r="B375" s="205"/>
      <c r="C375" s="205"/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  <c r="N375" s="205"/>
      <c r="O375" s="205"/>
      <c r="P375" s="205"/>
      <c r="Q375" s="205"/>
      <c r="R375" s="205"/>
      <c r="S375" s="205"/>
      <c r="T375" s="205"/>
      <c r="U375" s="205"/>
      <c r="V375" s="205"/>
      <c r="W375" s="205"/>
    </row>
    <row r="376" spans="1:23" ht="12.75" customHeight="1">
      <c r="A376" s="142"/>
      <c r="B376" s="205"/>
      <c r="C376" s="205"/>
      <c r="D376" s="205"/>
      <c r="E376" s="205"/>
      <c r="F376" s="205"/>
      <c r="G376" s="205"/>
      <c r="H376" s="205"/>
      <c r="I376" s="205"/>
      <c r="J376" s="205"/>
      <c r="K376" s="205"/>
      <c r="L376" s="205"/>
      <c r="M376" s="205"/>
      <c r="N376" s="205"/>
      <c r="O376" s="205"/>
      <c r="P376" s="205"/>
      <c r="Q376" s="205"/>
      <c r="R376" s="205"/>
      <c r="S376" s="205"/>
      <c r="T376" s="205"/>
      <c r="U376" s="205"/>
      <c r="V376" s="205"/>
      <c r="W376" s="205"/>
    </row>
    <row r="377" spans="1:23" ht="12.75" customHeight="1">
      <c r="A377" s="142"/>
      <c r="B377" s="205"/>
      <c r="C377" s="205"/>
      <c r="D377" s="205"/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5"/>
      <c r="Q377" s="205"/>
      <c r="R377" s="205"/>
      <c r="S377" s="205"/>
      <c r="T377" s="205"/>
      <c r="U377" s="205"/>
      <c r="V377" s="205"/>
      <c r="W377" s="205"/>
    </row>
    <row r="378" spans="1:23" ht="12.75" customHeight="1">
      <c r="A378" s="142"/>
      <c r="B378" s="205"/>
      <c r="C378" s="205"/>
      <c r="D378" s="205"/>
      <c r="E378" s="205"/>
      <c r="F378" s="205"/>
      <c r="G378" s="205"/>
      <c r="H378" s="205"/>
      <c r="I378" s="205"/>
      <c r="J378" s="205"/>
      <c r="K378" s="205"/>
      <c r="L378" s="205"/>
      <c r="M378" s="205"/>
      <c r="N378" s="205"/>
      <c r="O378" s="205"/>
      <c r="P378" s="205"/>
      <c r="Q378" s="205"/>
      <c r="R378" s="205"/>
      <c r="S378" s="205"/>
      <c r="T378" s="205"/>
      <c r="U378" s="205"/>
      <c r="V378" s="205"/>
      <c r="W378" s="205"/>
    </row>
    <row r="379" spans="1:23" ht="12.75" customHeight="1">
      <c r="A379" s="142"/>
      <c r="B379" s="205"/>
      <c r="C379" s="205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5"/>
      <c r="Q379" s="205"/>
      <c r="R379" s="205"/>
      <c r="S379" s="205"/>
      <c r="T379" s="205"/>
      <c r="U379" s="205"/>
      <c r="V379" s="205"/>
      <c r="W379" s="205"/>
    </row>
    <row r="380" spans="1:23" ht="12.75" customHeight="1">
      <c r="A380" s="142"/>
      <c r="B380" s="205"/>
      <c r="C380" s="205"/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  <c r="N380" s="205"/>
      <c r="O380" s="205"/>
      <c r="P380" s="205"/>
      <c r="Q380" s="205"/>
      <c r="R380" s="205"/>
      <c r="S380" s="205"/>
      <c r="T380" s="205"/>
      <c r="U380" s="205"/>
      <c r="V380" s="205"/>
      <c r="W380" s="205"/>
    </row>
    <row r="381" spans="1:23" ht="12.75" customHeight="1">
      <c r="A381" s="142"/>
      <c r="B381" s="205"/>
      <c r="C381" s="205"/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  <c r="N381" s="205"/>
      <c r="O381" s="205"/>
      <c r="P381" s="205"/>
      <c r="Q381" s="205"/>
      <c r="R381" s="205"/>
      <c r="S381" s="205"/>
      <c r="T381" s="205"/>
      <c r="U381" s="205"/>
      <c r="V381" s="205"/>
      <c r="W381" s="205"/>
    </row>
    <row r="382" spans="1:23" ht="12.75" customHeight="1">
      <c r="A382" s="142"/>
      <c r="B382" s="205"/>
      <c r="C382" s="205"/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05"/>
      <c r="O382" s="205"/>
      <c r="P382" s="205"/>
      <c r="Q382" s="205"/>
      <c r="R382" s="205"/>
      <c r="S382" s="205"/>
      <c r="T382" s="205"/>
      <c r="U382" s="205"/>
      <c r="V382" s="205"/>
      <c r="W382" s="205"/>
    </row>
    <row r="383" spans="1:23" ht="12.75" customHeight="1">
      <c r="A383" s="142"/>
      <c r="B383" s="205"/>
      <c r="C383" s="205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5"/>
      <c r="Q383" s="205"/>
      <c r="R383" s="205"/>
      <c r="S383" s="205"/>
      <c r="T383" s="205"/>
      <c r="U383" s="205"/>
      <c r="V383" s="205"/>
      <c r="W383" s="205"/>
    </row>
    <row r="384" spans="1:23" ht="12.75" customHeight="1">
      <c r="A384" s="142"/>
      <c r="B384" s="205"/>
      <c r="C384" s="205"/>
      <c r="D384" s="205"/>
      <c r="E384" s="205"/>
      <c r="F384" s="205"/>
      <c r="G384" s="205"/>
      <c r="H384" s="205"/>
      <c r="I384" s="205"/>
      <c r="J384" s="205"/>
      <c r="K384" s="205"/>
      <c r="L384" s="205"/>
      <c r="M384" s="205"/>
      <c r="N384" s="205"/>
      <c r="O384" s="205"/>
      <c r="P384" s="205"/>
      <c r="Q384" s="205"/>
      <c r="R384" s="205"/>
      <c r="S384" s="205"/>
      <c r="T384" s="205"/>
      <c r="U384" s="205"/>
      <c r="V384" s="205"/>
      <c r="W384" s="205"/>
    </row>
    <row r="385" spans="1:23" ht="12.75" customHeight="1">
      <c r="A385" s="142"/>
      <c r="B385" s="205"/>
      <c r="C385" s="205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5"/>
      <c r="Q385" s="205"/>
      <c r="R385" s="205"/>
      <c r="S385" s="205"/>
      <c r="T385" s="205"/>
      <c r="U385" s="205"/>
      <c r="V385" s="205"/>
      <c r="W385" s="205"/>
    </row>
    <row r="386" spans="1:23" ht="12.75" customHeight="1">
      <c r="A386" s="142"/>
      <c r="B386" s="205"/>
      <c r="C386" s="205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5"/>
      <c r="Q386" s="205"/>
      <c r="R386" s="205"/>
      <c r="S386" s="205"/>
      <c r="T386" s="205"/>
      <c r="U386" s="205"/>
      <c r="V386" s="205"/>
      <c r="W386" s="205"/>
    </row>
    <row r="387" spans="1:23" ht="12.75" customHeight="1">
      <c r="A387" s="142"/>
      <c r="B387" s="205"/>
      <c r="C387" s="205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5"/>
      <c r="Q387" s="205"/>
      <c r="R387" s="205"/>
      <c r="S387" s="205"/>
      <c r="T387" s="205"/>
      <c r="U387" s="205"/>
      <c r="V387" s="205"/>
      <c r="W387" s="205"/>
    </row>
    <row r="388" spans="1:23" ht="12.75" customHeight="1">
      <c r="A388" s="142"/>
      <c r="B388" s="205"/>
      <c r="C388" s="205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5"/>
      <c r="Q388" s="205"/>
      <c r="R388" s="205"/>
      <c r="S388" s="205"/>
      <c r="T388" s="205"/>
      <c r="U388" s="205"/>
      <c r="V388" s="205"/>
      <c r="W388" s="205"/>
    </row>
    <row r="389" spans="1:23" ht="12.75" customHeight="1">
      <c r="A389" s="142"/>
      <c r="B389" s="205"/>
      <c r="C389" s="205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5"/>
      <c r="S389" s="205"/>
      <c r="T389" s="205"/>
      <c r="U389" s="205"/>
      <c r="V389" s="205"/>
      <c r="W389" s="205"/>
    </row>
    <row r="390" spans="1:23" ht="12.75" customHeight="1">
      <c r="A390" s="142"/>
      <c r="B390" s="205"/>
      <c r="C390" s="205"/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  <c r="V390" s="205"/>
      <c r="W390" s="205"/>
    </row>
    <row r="391" spans="1:23" ht="12.75" customHeight="1">
      <c r="A391" s="142"/>
      <c r="B391" s="205"/>
      <c r="C391" s="205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  <c r="V391" s="205"/>
      <c r="W391" s="205"/>
    </row>
    <row r="392" spans="1:23" ht="12.75" customHeight="1">
      <c r="A392" s="142"/>
      <c r="B392" s="205"/>
      <c r="C392" s="205"/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</row>
    <row r="393" spans="1:23" ht="12.75" customHeight="1">
      <c r="A393" s="142"/>
      <c r="B393" s="205"/>
      <c r="C393" s="205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</row>
    <row r="394" spans="1:23" ht="12.75" customHeight="1">
      <c r="A394" s="142"/>
      <c r="B394" s="205"/>
      <c r="C394" s="205"/>
      <c r="D394" s="205"/>
      <c r="E394" s="205"/>
      <c r="F394" s="205"/>
      <c r="G394" s="205"/>
      <c r="H394" s="205"/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  <c r="V394" s="205"/>
      <c r="W394" s="205"/>
    </row>
    <row r="395" spans="1:23" ht="12.75" customHeight="1">
      <c r="A395" s="142"/>
      <c r="B395" s="205"/>
      <c r="C395" s="205"/>
      <c r="D395" s="205"/>
      <c r="E395" s="205"/>
      <c r="F395" s="205"/>
      <c r="G395" s="205"/>
      <c r="H395" s="205"/>
      <c r="I395" s="205"/>
      <c r="J395" s="205"/>
      <c r="K395" s="205"/>
      <c r="L395" s="205"/>
      <c r="M395" s="205"/>
      <c r="N395" s="205"/>
      <c r="O395" s="205"/>
      <c r="P395" s="205"/>
      <c r="Q395" s="205"/>
      <c r="R395" s="205"/>
      <c r="S395" s="205"/>
      <c r="T395" s="205"/>
      <c r="U395" s="205"/>
      <c r="V395" s="205"/>
      <c r="W395" s="205"/>
    </row>
    <row r="396" spans="1:23" ht="12.75" customHeight="1">
      <c r="A396" s="142"/>
      <c r="B396" s="205"/>
      <c r="C396" s="205"/>
      <c r="D396" s="205"/>
      <c r="E396" s="205"/>
      <c r="F396" s="205"/>
      <c r="G396" s="205"/>
      <c r="H396" s="205"/>
      <c r="I396" s="205"/>
      <c r="J396" s="205"/>
      <c r="K396" s="205"/>
      <c r="L396" s="205"/>
      <c r="M396" s="205"/>
      <c r="N396" s="205"/>
      <c r="O396" s="205"/>
      <c r="P396" s="205"/>
      <c r="Q396" s="205"/>
      <c r="R396" s="205"/>
      <c r="S396" s="205"/>
      <c r="T396" s="205"/>
      <c r="U396" s="205"/>
      <c r="V396" s="205"/>
      <c r="W396" s="205"/>
    </row>
    <row r="397" spans="1:23" ht="12.75" customHeight="1">
      <c r="A397" s="142"/>
      <c r="B397" s="205"/>
      <c r="C397" s="205"/>
      <c r="D397" s="205"/>
      <c r="E397" s="205"/>
      <c r="F397" s="205"/>
      <c r="G397" s="205"/>
      <c r="H397" s="205"/>
      <c r="I397" s="205"/>
      <c r="J397" s="205"/>
      <c r="K397" s="205"/>
      <c r="L397" s="205"/>
      <c r="M397" s="205"/>
      <c r="N397" s="205"/>
      <c r="O397" s="205"/>
      <c r="P397" s="205"/>
      <c r="Q397" s="205"/>
      <c r="R397" s="205"/>
      <c r="S397" s="205"/>
      <c r="T397" s="205"/>
      <c r="U397" s="205"/>
      <c r="V397" s="205"/>
      <c r="W397" s="205"/>
    </row>
    <row r="398" spans="1:23" ht="12.75" customHeight="1">
      <c r="A398" s="142"/>
      <c r="B398" s="205"/>
      <c r="C398" s="205"/>
      <c r="D398" s="205"/>
      <c r="E398" s="205"/>
      <c r="F398" s="205"/>
      <c r="G398" s="205"/>
      <c r="H398" s="205"/>
      <c r="I398" s="205"/>
      <c r="J398" s="205"/>
      <c r="K398" s="205"/>
      <c r="L398" s="205"/>
      <c r="M398" s="205"/>
      <c r="N398" s="205"/>
      <c r="O398" s="205"/>
      <c r="P398" s="205"/>
      <c r="Q398" s="205"/>
      <c r="R398" s="205"/>
      <c r="S398" s="205"/>
      <c r="T398" s="205"/>
      <c r="U398" s="205"/>
      <c r="V398" s="205"/>
      <c r="W398" s="205"/>
    </row>
    <row r="399" spans="1:23" ht="12.75" customHeight="1">
      <c r="A399" s="142"/>
      <c r="B399" s="205"/>
      <c r="C399" s="205"/>
      <c r="D399" s="205"/>
      <c r="E399" s="205"/>
      <c r="F399" s="205"/>
      <c r="G399" s="205"/>
      <c r="H399" s="205"/>
      <c r="I399" s="205"/>
      <c r="J399" s="205"/>
      <c r="K399" s="205"/>
      <c r="L399" s="205"/>
      <c r="M399" s="205"/>
      <c r="N399" s="205"/>
      <c r="O399" s="205"/>
      <c r="P399" s="205"/>
      <c r="Q399" s="205"/>
      <c r="R399" s="205"/>
      <c r="S399" s="205"/>
      <c r="T399" s="205"/>
      <c r="U399" s="205"/>
      <c r="V399" s="205"/>
      <c r="W399" s="205"/>
    </row>
    <row r="400" spans="1:23" ht="12.75" customHeight="1">
      <c r="A400" s="142"/>
      <c r="B400" s="205"/>
      <c r="C400" s="205"/>
      <c r="D400" s="205"/>
      <c r="E400" s="205"/>
      <c r="F400" s="205"/>
      <c r="G400" s="205"/>
      <c r="H400" s="205"/>
      <c r="I400" s="205"/>
      <c r="J400" s="205"/>
      <c r="K400" s="205"/>
      <c r="L400" s="205"/>
      <c r="M400" s="205"/>
      <c r="N400" s="205"/>
      <c r="O400" s="205"/>
      <c r="P400" s="205"/>
      <c r="Q400" s="205"/>
      <c r="R400" s="205"/>
      <c r="S400" s="205"/>
      <c r="T400" s="205"/>
      <c r="U400" s="205"/>
      <c r="V400" s="205"/>
      <c r="W400" s="205"/>
    </row>
    <row r="401" spans="1:23" ht="12.75" customHeight="1">
      <c r="A401" s="142"/>
      <c r="B401" s="205"/>
      <c r="C401" s="205"/>
      <c r="D401" s="205"/>
      <c r="E401" s="205"/>
      <c r="F401" s="205"/>
      <c r="G401" s="205"/>
      <c r="H401" s="205"/>
      <c r="I401" s="205"/>
      <c r="J401" s="205"/>
      <c r="K401" s="205"/>
      <c r="L401" s="205"/>
      <c r="M401" s="205"/>
      <c r="N401" s="205"/>
      <c r="O401" s="205"/>
      <c r="P401" s="205"/>
      <c r="Q401" s="205"/>
      <c r="R401" s="205"/>
      <c r="S401" s="205"/>
      <c r="T401" s="205"/>
      <c r="U401" s="205"/>
      <c r="V401" s="205"/>
      <c r="W401" s="205"/>
    </row>
    <row r="402" spans="1:23" ht="12.75" customHeight="1">
      <c r="A402" s="142"/>
      <c r="B402" s="205"/>
      <c r="C402" s="205"/>
      <c r="D402" s="205"/>
      <c r="E402" s="205"/>
      <c r="F402" s="205"/>
      <c r="G402" s="205"/>
      <c r="H402" s="205"/>
      <c r="I402" s="205"/>
      <c r="J402" s="205"/>
      <c r="K402" s="205"/>
      <c r="L402" s="205"/>
      <c r="M402" s="205"/>
      <c r="N402" s="205"/>
      <c r="O402" s="205"/>
      <c r="P402" s="205"/>
      <c r="Q402" s="205"/>
      <c r="R402" s="205"/>
      <c r="S402" s="205"/>
      <c r="T402" s="205"/>
      <c r="U402" s="205"/>
      <c r="V402" s="205"/>
      <c r="W402" s="205"/>
    </row>
    <row r="403" spans="1:23" ht="12.75" customHeight="1">
      <c r="A403" s="142"/>
      <c r="B403" s="205"/>
      <c r="C403" s="205"/>
      <c r="D403" s="205"/>
      <c r="E403" s="205"/>
      <c r="F403" s="205"/>
      <c r="G403" s="205"/>
      <c r="H403" s="205"/>
      <c r="I403" s="205"/>
      <c r="J403" s="205"/>
      <c r="K403" s="205"/>
      <c r="L403" s="205"/>
      <c r="M403" s="205"/>
      <c r="N403" s="205"/>
      <c r="O403" s="205"/>
      <c r="P403" s="205"/>
      <c r="Q403" s="205"/>
      <c r="R403" s="205"/>
      <c r="S403" s="205"/>
      <c r="T403" s="205"/>
      <c r="U403" s="205"/>
      <c r="V403" s="205"/>
      <c r="W403" s="205"/>
    </row>
    <row r="404" spans="1:23" ht="12.75" customHeight="1">
      <c r="A404" s="142"/>
      <c r="B404" s="205"/>
      <c r="C404" s="205"/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  <c r="N404" s="205"/>
      <c r="O404" s="205"/>
      <c r="P404" s="205"/>
      <c r="Q404" s="205"/>
      <c r="R404" s="205"/>
      <c r="S404" s="205"/>
      <c r="T404" s="205"/>
      <c r="U404" s="205"/>
      <c r="V404" s="205"/>
      <c r="W404" s="205"/>
    </row>
    <row r="405" spans="1:23" ht="12.75" customHeight="1">
      <c r="A405" s="142"/>
      <c r="B405" s="205"/>
      <c r="C405" s="205"/>
      <c r="D405" s="205"/>
      <c r="E405" s="205"/>
      <c r="F405" s="205"/>
      <c r="G405" s="205"/>
      <c r="H405" s="205"/>
      <c r="I405" s="205"/>
      <c r="J405" s="205"/>
      <c r="K405" s="205"/>
      <c r="L405" s="205"/>
      <c r="M405" s="205"/>
      <c r="N405" s="205"/>
      <c r="O405" s="205"/>
      <c r="P405" s="205"/>
      <c r="Q405" s="205"/>
      <c r="R405" s="205"/>
      <c r="S405" s="205"/>
      <c r="T405" s="205"/>
      <c r="U405" s="205"/>
      <c r="V405" s="205"/>
      <c r="W405" s="205"/>
    </row>
    <row r="406" spans="1:23" ht="12.75" customHeight="1">
      <c r="A406" s="142"/>
      <c r="B406" s="205"/>
      <c r="C406" s="205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  <c r="N406" s="205"/>
      <c r="O406" s="205"/>
      <c r="P406" s="205"/>
      <c r="Q406" s="205"/>
      <c r="R406" s="205"/>
      <c r="S406" s="205"/>
      <c r="T406" s="205"/>
      <c r="U406" s="205"/>
      <c r="V406" s="205"/>
      <c r="W406" s="205"/>
    </row>
    <row r="407" spans="1:23" ht="12.75" customHeight="1">
      <c r="A407" s="142"/>
      <c r="B407" s="205"/>
      <c r="C407" s="205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5"/>
      <c r="Q407" s="205"/>
      <c r="R407" s="205"/>
      <c r="S407" s="205"/>
      <c r="T407" s="205"/>
      <c r="U407" s="205"/>
      <c r="V407" s="205"/>
      <c r="W407" s="205"/>
    </row>
    <row r="408" spans="1:23" ht="12.75" customHeight="1">
      <c r="A408" s="142"/>
      <c r="B408" s="205"/>
      <c r="C408" s="205"/>
      <c r="D408" s="205"/>
      <c r="E408" s="205"/>
      <c r="F408" s="205"/>
      <c r="G408" s="205"/>
      <c r="H408" s="205"/>
      <c r="I408" s="205"/>
      <c r="J408" s="205"/>
      <c r="K408" s="205"/>
      <c r="L408" s="205"/>
      <c r="M408" s="205"/>
      <c r="N408" s="205"/>
      <c r="O408" s="205"/>
      <c r="P408" s="205"/>
      <c r="Q408" s="205"/>
      <c r="R408" s="205"/>
      <c r="S408" s="205"/>
      <c r="T408" s="205"/>
      <c r="U408" s="205"/>
      <c r="V408" s="205"/>
      <c r="W408" s="205"/>
    </row>
    <row r="409" spans="1:23" ht="12.75" customHeight="1">
      <c r="A409" s="142"/>
      <c r="B409" s="205"/>
      <c r="C409" s="205"/>
      <c r="D409" s="205"/>
      <c r="E409" s="205"/>
      <c r="F409" s="205"/>
      <c r="G409" s="205"/>
      <c r="H409" s="205"/>
      <c r="I409" s="205"/>
      <c r="J409" s="205"/>
      <c r="K409" s="205"/>
      <c r="L409" s="205"/>
      <c r="M409" s="205"/>
      <c r="N409" s="205"/>
      <c r="O409" s="205"/>
      <c r="P409" s="205"/>
      <c r="Q409" s="205"/>
      <c r="R409" s="205"/>
      <c r="S409" s="205"/>
      <c r="T409" s="205"/>
      <c r="U409" s="205"/>
      <c r="V409" s="205"/>
      <c r="W409" s="205"/>
    </row>
    <row r="410" spans="1:23" ht="12.75" customHeight="1">
      <c r="A410" s="142"/>
      <c r="B410" s="205"/>
      <c r="C410" s="205"/>
      <c r="D410" s="205"/>
      <c r="E410" s="205"/>
      <c r="F410" s="205"/>
      <c r="G410" s="205"/>
      <c r="H410" s="205"/>
      <c r="I410" s="205"/>
      <c r="J410" s="205"/>
      <c r="K410" s="205"/>
      <c r="L410" s="205"/>
      <c r="M410" s="205"/>
      <c r="N410" s="205"/>
      <c r="O410" s="205"/>
      <c r="P410" s="205"/>
      <c r="Q410" s="205"/>
      <c r="R410" s="205"/>
      <c r="S410" s="205"/>
      <c r="T410" s="205"/>
      <c r="U410" s="205"/>
      <c r="V410" s="205"/>
      <c r="W410" s="205"/>
    </row>
    <row r="411" spans="1:23" ht="12.75" customHeight="1">
      <c r="A411" s="142"/>
      <c r="B411" s="205"/>
      <c r="C411" s="205"/>
      <c r="D411" s="205"/>
      <c r="E411" s="205"/>
      <c r="F411" s="205"/>
      <c r="G411" s="205"/>
      <c r="H411" s="205"/>
      <c r="I411" s="205"/>
      <c r="J411" s="205"/>
      <c r="K411" s="205"/>
      <c r="L411" s="205"/>
      <c r="M411" s="205"/>
      <c r="N411" s="205"/>
      <c r="O411" s="205"/>
      <c r="P411" s="205"/>
      <c r="Q411" s="205"/>
      <c r="R411" s="205"/>
      <c r="S411" s="205"/>
      <c r="T411" s="205"/>
      <c r="U411" s="205"/>
      <c r="V411" s="205"/>
      <c r="W411" s="205"/>
    </row>
    <row r="412" spans="1:23" ht="12.75" customHeight="1">
      <c r="A412" s="142"/>
      <c r="B412" s="205"/>
      <c r="C412" s="205"/>
      <c r="D412" s="205"/>
      <c r="E412" s="205"/>
      <c r="F412" s="205"/>
      <c r="G412" s="205"/>
      <c r="H412" s="205"/>
      <c r="I412" s="205"/>
      <c r="J412" s="205"/>
      <c r="K412" s="205"/>
      <c r="L412" s="205"/>
      <c r="M412" s="205"/>
      <c r="N412" s="205"/>
      <c r="O412" s="205"/>
      <c r="P412" s="205"/>
      <c r="Q412" s="205"/>
      <c r="R412" s="205"/>
      <c r="S412" s="205"/>
      <c r="T412" s="205"/>
      <c r="U412" s="205"/>
      <c r="V412" s="205"/>
      <c r="W412" s="205"/>
    </row>
    <row r="413" spans="1:23" ht="12.75" customHeight="1">
      <c r="A413" s="142"/>
      <c r="B413" s="205"/>
      <c r="C413" s="205"/>
      <c r="D413" s="205"/>
      <c r="E413" s="205"/>
      <c r="F413" s="205"/>
      <c r="G413" s="205"/>
      <c r="H413" s="205"/>
      <c r="I413" s="205"/>
      <c r="J413" s="205"/>
      <c r="K413" s="205"/>
      <c r="L413" s="205"/>
      <c r="M413" s="205"/>
      <c r="N413" s="205"/>
      <c r="O413" s="205"/>
      <c r="P413" s="205"/>
      <c r="Q413" s="205"/>
      <c r="R413" s="205"/>
      <c r="S413" s="205"/>
      <c r="T413" s="205"/>
      <c r="U413" s="205"/>
      <c r="V413" s="205"/>
      <c r="W413" s="205"/>
    </row>
    <row r="414" spans="1:23" ht="12.75" customHeight="1">
      <c r="A414" s="142"/>
      <c r="B414" s="205"/>
      <c r="C414" s="205"/>
      <c r="D414" s="205"/>
      <c r="E414" s="205"/>
      <c r="F414" s="205"/>
      <c r="G414" s="205"/>
      <c r="H414" s="205"/>
      <c r="I414" s="205"/>
      <c r="J414" s="205"/>
      <c r="K414" s="205"/>
      <c r="L414" s="205"/>
      <c r="M414" s="205"/>
      <c r="N414" s="205"/>
      <c r="O414" s="205"/>
      <c r="P414" s="205"/>
      <c r="Q414" s="205"/>
      <c r="R414" s="205"/>
      <c r="S414" s="205"/>
      <c r="T414" s="205"/>
      <c r="U414" s="205"/>
      <c r="V414" s="205"/>
      <c r="W414" s="205"/>
    </row>
    <row r="415" spans="1:23" ht="12.75" customHeight="1">
      <c r="A415" s="142"/>
      <c r="B415" s="205"/>
      <c r="C415" s="205"/>
      <c r="D415" s="205"/>
      <c r="E415" s="205"/>
      <c r="F415" s="205"/>
      <c r="G415" s="205"/>
      <c r="H415" s="205"/>
      <c r="I415" s="205"/>
      <c r="J415" s="205"/>
      <c r="K415" s="205"/>
      <c r="L415" s="205"/>
      <c r="M415" s="205"/>
      <c r="N415" s="205"/>
      <c r="O415" s="205"/>
      <c r="P415" s="205"/>
      <c r="Q415" s="205"/>
      <c r="R415" s="205"/>
      <c r="S415" s="205"/>
      <c r="T415" s="205"/>
      <c r="U415" s="205"/>
      <c r="V415" s="205"/>
      <c r="W415" s="205"/>
    </row>
    <row r="416" spans="1:23" ht="12.75" customHeight="1">
      <c r="A416" s="142"/>
      <c r="B416" s="205"/>
      <c r="C416" s="205"/>
      <c r="D416" s="205"/>
      <c r="E416" s="205"/>
      <c r="F416" s="205"/>
      <c r="G416" s="205"/>
      <c r="H416" s="205"/>
      <c r="I416" s="205"/>
      <c r="J416" s="205"/>
      <c r="K416" s="205"/>
      <c r="L416" s="205"/>
      <c r="M416" s="205"/>
      <c r="N416" s="205"/>
      <c r="O416" s="205"/>
      <c r="P416" s="205"/>
      <c r="Q416" s="205"/>
      <c r="R416" s="205"/>
      <c r="S416" s="205"/>
      <c r="T416" s="205"/>
      <c r="U416" s="205"/>
      <c r="V416" s="205"/>
      <c r="W416" s="205"/>
    </row>
    <row r="417" spans="1:23" ht="12.75" customHeight="1">
      <c r="A417" s="142"/>
      <c r="B417" s="205"/>
      <c r="C417" s="205"/>
      <c r="D417" s="205"/>
      <c r="E417" s="205"/>
      <c r="F417" s="205"/>
      <c r="G417" s="205"/>
      <c r="H417" s="205"/>
      <c r="I417" s="205"/>
      <c r="J417" s="205"/>
      <c r="K417" s="205"/>
      <c r="L417" s="205"/>
      <c r="M417" s="205"/>
      <c r="N417" s="205"/>
      <c r="O417" s="205"/>
      <c r="P417" s="205"/>
      <c r="Q417" s="205"/>
      <c r="R417" s="205"/>
      <c r="S417" s="205"/>
      <c r="T417" s="205"/>
      <c r="U417" s="205"/>
      <c r="V417" s="205"/>
      <c r="W417" s="205"/>
    </row>
    <row r="418" spans="1:23" ht="12.75" customHeight="1">
      <c r="A418" s="142"/>
      <c r="B418" s="205"/>
      <c r="C418" s="205"/>
      <c r="D418" s="205"/>
      <c r="E418" s="205"/>
      <c r="F418" s="205"/>
      <c r="G418" s="205"/>
      <c r="H418" s="205"/>
      <c r="I418" s="205"/>
      <c r="J418" s="205"/>
      <c r="K418" s="205"/>
      <c r="L418" s="205"/>
      <c r="M418" s="205"/>
      <c r="N418" s="205"/>
      <c r="O418" s="205"/>
      <c r="P418" s="205"/>
      <c r="Q418" s="205"/>
      <c r="R418" s="205"/>
      <c r="S418" s="205"/>
      <c r="T418" s="205"/>
      <c r="U418" s="205"/>
      <c r="V418" s="205"/>
      <c r="W418" s="205"/>
    </row>
    <row r="419" spans="1:23" ht="12.75" customHeight="1">
      <c r="A419" s="142"/>
      <c r="B419" s="205"/>
      <c r="C419" s="205"/>
      <c r="D419" s="205"/>
      <c r="E419" s="205"/>
      <c r="F419" s="205"/>
      <c r="G419" s="205"/>
      <c r="H419" s="205"/>
      <c r="I419" s="205"/>
      <c r="J419" s="205"/>
      <c r="K419" s="205"/>
      <c r="L419" s="205"/>
      <c r="M419" s="205"/>
      <c r="N419" s="205"/>
      <c r="O419" s="205"/>
      <c r="P419" s="205"/>
      <c r="Q419" s="205"/>
      <c r="R419" s="205"/>
      <c r="S419" s="205"/>
      <c r="T419" s="205"/>
      <c r="U419" s="205"/>
      <c r="V419" s="205"/>
      <c r="W419" s="205"/>
    </row>
    <row r="420" spans="1:23" ht="12.75" customHeight="1">
      <c r="A420" s="142"/>
      <c r="B420" s="205"/>
      <c r="C420" s="205"/>
      <c r="D420" s="205"/>
      <c r="E420" s="205"/>
      <c r="F420" s="205"/>
      <c r="G420" s="205"/>
      <c r="H420" s="205"/>
      <c r="I420" s="205"/>
      <c r="J420" s="205"/>
      <c r="K420" s="205"/>
      <c r="L420" s="205"/>
      <c r="M420" s="205"/>
      <c r="N420" s="205"/>
      <c r="O420" s="205"/>
      <c r="P420" s="205"/>
      <c r="Q420" s="205"/>
      <c r="R420" s="205"/>
      <c r="S420" s="205"/>
      <c r="T420" s="205"/>
      <c r="U420" s="205"/>
      <c r="V420" s="205"/>
      <c r="W420" s="205"/>
    </row>
    <row r="421" spans="1:23" ht="12.75" customHeight="1">
      <c r="A421" s="142"/>
      <c r="B421" s="205"/>
      <c r="C421" s="205"/>
      <c r="D421" s="205"/>
      <c r="E421" s="205"/>
      <c r="F421" s="205"/>
      <c r="G421" s="205"/>
      <c r="H421" s="205"/>
      <c r="I421" s="205"/>
      <c r="J421" s="205"/>
      <c r="K421" s="205"/>
      <c r="L421" s="205"/>
      <c r="M421" s="205"/>
      <c r="N421" s="205"/>
      <c r="O421" s="205"/>
      <c r="P421" s="205"/>
      <c r="Q421" s="205"/>
      <c r="R421" s="205"/>
      <c r="S421" s="205"/>
      <c r="T421" s="205"/>
      <c r="U421" s="205"/>
      <c r="V421" s="205"/>
      <c r="W421" s="205"/>
    </row>
    <row r="422" spans="1:23" ht="12.75" customHeight="1">
      <c r="A422" s="142"/>
      <c r="B422" s="205"/>
      <c r="C422" s="205"/>
      <c r="D422" s="205"/>
      <c r="E422" s="205"/>
      <c r="F422" s="205"/>
      <c r="G422" s="205"/>
      <c r="H422" s="205"/>
      <c r="I422" s="205"/>
      <c r="J422" s="205"/>
      <c r="K422" s="205"/>
      <c r="L422" s="205"/>
      <c r="M422" s="205"/>
      <c r="N422" s="205"/>
      <c r="O422" s="205"/>
      <c r="P422" s="205"/>
      <c r="Q422" s="205"/>
      <c r="R422" s="205"/>
      <c r="S422" s="205"/>
      <c r="T422" s="205"/>
      <c r="U422" s="205"/>
      <c r="V422" s="205"/>
      <c r="W422" s="205"/>
    </row>
    <row r="423" spans="1:23" ht="12.75" customHeight="1">
      <c r="A423" s="142"/>
      <c r="B423" s="205"/>
      <c r="C423" s="205"/>
      <c r="D423" s="205"/>
      <c r="E423" s="205"/>
      <c r="F423" s="205"/>
      <c r="G423" s="205"/>
      <c r="H423" s="205"/>
      <c r="I423" s="205"/>
      <c r="J423" s="205"/>
      <c r="K423" s="205"/>
      <c r="L423" s="205"/>
      <c r="M423" s="205"/>
      <c r="N423" s="205"/>
      <c r="O423" s="205"/>
      <c r="P423" s="205"/>
      <c r="Q423" s="205"/>
      <c r="R423" s="205"/>
      <c r="S423" s="205"/>
      <c r="T423" s="205"/>
      <c r="U423" s="205"/>
      <c r="V423" s="205"/>
      <c r="W423" s="205"/>
    </row>
    <row r="424" spans="1:23" ht="12.75" customHeight="1">
      <c r="A424" s="142"/>
      <c r="B424" s="205"/>
      <c r="C424" s="205"/>
      <c r="D424" s="205"/>
      <c r="E424" s="205"/>
      <c r="F424" s="205"/>
      <c r="G424" s="205"/>
      <c r="H424" s="205"/>
      <c r="I424" s="205"/>
      <c r="J424" s="205"/>
      <c r="K424" s="205"/>
      <c r="L424" s="205"/>
      <c r="M424" s="205"/>
      <c r="N424" s="205"/>
      <c r="O424" s="205"/>
      <c r="P424" s="205"/>
      <c r="Q424" s="205"/>
      <c r="R424" s="205"/>
      <c r="S424" s="205"/>
      <c r="T424" s="205"/>
      <c r="U424" s="205"/>
      <c r="V424" s="205"/>
      <c r="W424" s="205"/>
    </row>
    <row r="425" spans="1:23" ht="12.75" customHeight="1">
      <c r="A425" s="142"/>
      <c r="B425" s="205"/>
      <c r="C425" s="205"/>
      <c r="D425" s="205"/>
      <c r="E425" s="205"/>
      <c r="F425" s="205"/>
      <c r="G425" s="205"/>
      <c r="H425" s="205"/>
      <c r="I425" s="205"/>
      <c r="J425" s="205"/>
      <c r="K425" s="205"/>
      <c r="L425" s="205"/>
      <c r="M425" s="205"/>
      <c r="N425" s="205"/>
      <c r="O425" s="205"/>
      <c r="P425" s="205"/>
      <c r="Q425" s="205"/>
      <c r="R425" s="205"/>
      <c r="S425" s="205"/>
      <c r="T425" s="205"/>
      <c r="U425" s="205"/>
      <c r="V425" s="205"/>
      <c r="W425" s="205"/>
    </row>
    <row r="426" spans="1:23" ht="12.75" customHeight="1">
      <c r="A426" s="142"/>
      <c r="B426" s="205"/>
      <c r="C426" s="205"/>
      <c r="D426" s="205"/>
      <c r="E426" s="205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</row>
    <row r="427" spans="1:23" ht="12.75" customHeight="1">
      <c r="A427" s="142"/>
      <c r="B427" s="205"/>
      <c r="C427" s="205"/>
      <c r="D427" s="205"/>
      <c r="E427" s="205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</row>
    <row r="428" spans="1:23" ht="12.75" customHeight="1">
      <c r="A428" s="142"/>
      <c r="B428" s="205"/>
      <c r="C428" s="205"/>
      <c r="D428" s="205"/>
      <c r="E428" s="205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</row>
    <row r="429" spans="1:23" ht="12.75" customHeight="1">
      <c r="A429" s="142"/>
      <c r="B429" s="205"/>
      <c r="C429" s="205"/>
      <c r="D429" s="205"/>
      <c r="E429" s="205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</row>
    <row r="430" spans="1:23" ht="12.75" customHeight="1">
      <c r="A430" s="142"/>
      <c r="B430" s="205"/>
      <c r="C430" s="205"/>
      <c r="D430" s="205"/>
      <c r="E430" s="205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</row>
    <row r="431" spans="1:23" ht="12.75" customHeight="1">
      <c r="A431" s="142"/>
      <c r="B431" s="205"/>
      <c r="C431" s="205"/>
      <c r="D431" s="205"/>
      <c r="E431" s="205"/>
      <c r="F431" s="205"/>
      <c r="G431" s="205"/>
      <c r="H431" s="205"/>
      <c r="I431" s="205"/>
      <c r="J431" s="205"/>
      <c r="K431" s="205"/>
      <c r="L431" s="205"/>
      <c r="M431" s="205"/>
      <c r="N431" s="205"/>
      <c r="O431" s="205"/>
      <c r="P431" s="205"/>
      <c r="Q431" s="205"/>
      <c r="R431" s="205"/>
      <c r="S431" s="205"/>
      <c r="T431" s="205"/>
      <c r="U431" s="205"/>
      <c r="V431" s="205"/>
      <c r="W431" s="205"/>
    </row>
    <row r="432" spans="1:23" ht="12.75" customHeight="1">
      <c r="A432" s="142"/>
      <c r="B432" s="205"/>
      <c r="C432" s="205"/>
      <c r="D432" s="205"/>
      <c r="E432" s="205"/>
      <c r="F432" s="205"/>
      <c r="G432" s="205"/>
      <c r="H432" s="205"/>
      <c r="I432" s="205"/>
      <c r="J432" s="205"/>
      <c r="K432" s="205"/>
      <c r="L432" s="205"/>
      <c r="M432" s="205"/>
      <c r="N432" s="205"/>
      <c r="O432" s="205"/>
      <c r="P432" s="205"/>
      <c r="Q432" s="205"/>
      <c r="R432" s="205"/>
      <c r="S432" s="205"/>
      <c r="T432" s="205"/>
      <c r="U432" s="205"/>
      <c r="V432" s="205"/>
      <c r="W432" s="205"/>
    </row>
    <row r="433" spans="1:23" ht="12.75" customHeight="1">
      <c r="A433" s="142"/>
      <c r="B433" s="205"/>
      <c r="C433" s="205"/>
      <c r="D433" s="205"/>
      <c r="E433" s="205"/>
      <c r="F433" s="205"/>
      <c r="G433" s="205"/>
      <c r="H433" s="205"/>
      <c r="I433" s="205"/>
      <c r="J433" s="205"/>
      <c r="K433" s="205"/>
      <c r="L433" s="205"/>
      <c r="M433" s="205"/>
      <c r="N433" s="205"/>
      <c r="O433" s="205"/>
      <c r="P433" s="205"/>
      <c r="Q433" s="205"/>
      <c r="R433" s="205"/>
      <c r="S433" s="205"/>
      <c r="T433" s="205"/>
      <c r="U433" s="205"/>
      <c r="V433" s="205"/>
      <c r="W433" s="205"/>
    </row>
    <row r="434" spans="1:23" ht="12.75" customHeight="1">
      <c r="A434" s="142"/>
      <c r="B434" s="205"/>
      <c r="C434" s="205"/>
      <c r="D434" s="205"/>
      <c r="E434" s="205"/>
      <c r="F434" s="205"/>
      <c r="G434" s="205"/>
      <c r="H434" s="205"/>
      <c r="I434" s="205"/>
      <c r="J434" s="205"/>
      <c r="K434" s="205"/>
      <c r="L434" s="205"/>
      <c r="M434" s="205"/>
      <c r="N434" s="205"/>
      <c r="O434" s="205"/>
      <c r="P434" s="205"/>
      <c r="Q434" s="205"/>
      <c r="R434" s="205"/>
      <c r="S434" s="205"/>
      <c r="T434" s="205"/>
      <c r="U434" s="205"/>
      <c r="V434" s="205"/>
      <c r="W434" s="205"/>
    </row>
    <row r="435" spans="1:23" ht="12.75" customHeight="1">
      <c r="A435" s="142"/>
      <c r="B435" s="205"/>
      <c r="C435" s="205"/>
      <c r="D435" s="205"/>
      <c r="E435" s="205"/>
      <c r="F435" s="205"/>
      <c r="G435" s="205"/>
      <c r="H435" s="205"/>
      <c r="I435" s="205"/>
      <c r="J435" s="205"/>
      <c r="K435" s="205"/>
      <c r="L435" s="205"/>
      <c r="M435" s="205"/>
      <c r="N435" s="205"/>
      <c r="O435" s="205"/>
      <c r="P435" s="205"/>
      <c r="Q435" s="205"/>
      <c r="R435" s="205"/>
      <c r="S435" s="205"/>
      <c r="T435" s="205"/>
      <c r="U435" s="205"/>
      <c r="V435" s="205"/>
      <c r="W435" s="205"/>
    </row>
    <row r="436" spans="1:23" ht="12.75" customHeight="1">
      <c r="A436" s="142"/>
      <c r="B436" s="205"/>
      <c r="C436" s="205"/>
      <c r="D436" s="205"/>
      <c r="E436" s="205"/>
      <c r="F436" s="205"/>
      <c r="G436" s="205"/>
      <c r="H436" s="205"/>
      <c r="I436" s="205"/>
      <c r="J436" s="205"/>
      <c r="K436" s="205"/>
      <c r="L436" s="205"/>
      <c r="M436" s="205"/>
      <c r="N436" s="205"/>
      <c r="O436" s="205"/>
      <c r="P436" s="205"/>
      <c r="Q436" s="205"/>
      <c r="R436" s="205"/>
      <c r="S436" s="205"/>
      <c r="T436" s="205"/>
      <c r="U436" s="205"/>
      <c r="V436" s="205"/>
      <c r="W436" s="205"/>
    </row>
    <row r="437" spans="1:23" ht="12.75" customHeight="1">
      <c r="A437" s="142"/>
      <c r="B437" s="205"/>
      <c r="C437" s="205"/>
      <c r="D437" s="205"/>
      <c r="E437" s="205"/>
      <c r="F437" s="205"/>
      <c r="G437" s="205"/>
      <c r="H437" s="205"/>
      <c r="I437" s="205"/>
      <c r="J437" s="205"/>
      <c r="K437" s="205"/>
      <c r="L437" s="205"/>
      <c r="M437" s="205"/>
      <c r="N437" s="205"/>
      <c r="O437" s="205"/>
      <c r="P437" s="205"/>
      <c r="Q437" s="205"/>
      <c r="R437" s="205"/>
      <c r="S437" s="205"/>
      <c r="T437" s="205"/>
      <c r="U437" s="205"/>
      <c r="V437" s="205"/>
      <c r="W437" s="205"/>
    </row>
    <row r="438" spans="1:23" ht="12.75" customHeight="1">
      <c r="A438" s="142"/>
      <c r="B438" s="205"/>
      <c r="C438" s="205"/>
      <c r="D438" s="205"/>
      <c r="E438" s="205"/>
      <c r="F438" s="205"/>
      <c r="G438" s="205"/>
      <c r="H438" s="205"/>
      <c r="I438" s="205"/>
      <c r="J438" s="205"/>
      <c r="K438" s="205"/>
      <c r="L438" s="205"/>
      <c r="M438" s="205"/>
      <c r="N438" s="205"/>
      <c r="O438" s="205"/>
      <c r="P438" s="205"/>
      <c r="Q438" s="205"/>
      <c r="R438" s="205"/>
      <c r="S438" s="205"/>
      <c r="T438" s="205"/>
      <c r="U438" s="205"/>
      <c r="V438" s="205"/>
      <c r="W438" s="205"/>
    </row>
    <row r="439" spans="1:23" ht="12.75" customHeight="1">
      <c r="A439" s="142"/>
      <c r="B439" s="205"/>
      <c r="C439" s="205"/>
      <c r="D439" s="205"/>
      <c r="E439" s="205"/>
      <c r="F439" s="205"/>
      <c r="G439" s="205"/>
      <c r="H439" s="205"/>
      <c r="I439" s="205"/>
      <c r="J439" s="205"/>
      <c r="K439" s="205"/>
      <c r="L439" s="205"/>
      <c r="M439" s="205"/>
      <c r="N439" s="205"/>
      <c r="O439" s="205"/>
      <c r="P439" s="205"/>
      <c r="Q439" s="205"/>
      <c r="R439" s="205"/>
      <c r="S439" s="205"/>
      <c r="T439" s="205"/>
      <c r="U439" s="205"/>
      <c r="V439" s="205"/>
      <c r="W439" s="205"/>
    </row>
    <row r="440" spans="1:23" ht="12.75" customHeight="1">
      <c r="A440" s="142"/>
      <c r="B440" s="205"/>
      <c r="C440" s="205"/>
      <c r="D440" s="205"/>
      <c r="E440" s="205"/>
      <c r="F440" s="205"/>
      <c r="G440" s="205"/>
      <c r="H440" s="205"/>
      <c r="I440" s="205"/>
      <c r="J440" s="205"/>
      <c r="K440" s="205"/>
      <c r="L440" s="205"/>
      <c r="M440" s="205"/>
      <c r="N440" s="205"/>
      <c r="O440" s="205"/>
      <c r="P440" s="205"/>
      <c r="Q440" s="205"/>
      <c r="R440" s="205"/>
      <c r="S440" s="205"/>
      <c r="T440" s="205"/>
      <c r="U440" s="205"/>
      <c r="V440" s="205"/>
      <c r="W440" s="205"/>
    </row>
    <row r="441" spans="1:23" ht="12.75" customHeight="1">
      <c r="A441" s="142"/>
      <c r="B441" s="205"/>
      <c r="C441" s="205"/>
      <c r="D441" s="205"/>
      <c r="E441" s="205"/>
      <c r="F441" s="205"/>
      <c r="G441" s="205"/>
      <c r="H441" s="205"/>
      <c r="I441" s="205"/>
      <c r="J441" s="205"/>
      <c r="K441" s="205"/>
      <c r="L441" s="205"/>
      <c r="M441" s="205"/>
      <c r="N441" s="205"/>
      <c r="O441" s="205"/>
      <c r="P441" s="205"/>
      <c r="Q441" s="205"/>
      <c r="R441" s="205"/>
      <c r="S441" s="205"/>
      <c r="T441" s="205"/>
      <c r="U441" s="205"/>
      <c r="V441" s="205"/>
      <c r="W441" s="205"/>
    </row>
    <row r="442" spans="1:23" ht="12.75" customHeight="1">
      <c r="A442" s="142"/>
      <c r="B442" s="205"/>
      <c r="C442" s="205"/>
      <c r="D442" s="205"/>
      <c r="E442" s="205"/>
      <c r="F442" s="205"/>
      <c r="G442" s="205"/>
      <c r="H442" s="205"/>
      <c r="I442" s="205"/>
      <c r="J442" s="205"/>
      <c r="K442" s="205"/>
      <c r="L442" s="205"/>
      <c r="M442" s="205"/>
      <c r="N442" s="205"/>
      <c r="O442" s="205"/>
      <c r="P442" s="205"/>
      <c r="Q442" s="205"/>
      <c r="R442" s="205"/>
      <c r="S442" s="205"/>
      <c r="T442" s="205"/>
      <c r="U442" s="205"/>
      <c r="V442" s="205"/>
      <c r="W442" s="205"/>
    </row>
    <row r="443" spans="1:23" ht="12.75" customHeight="1">
      <c r="A443" s="142"/>
      <c r="B443" s="205"/>
      <c r="C443" s="205"/>
      <c r="D443" s="205"/>
      <c r="E443" s="205"/>
      <c r="F443" s="205"/>
      <c r="G443" s="205"/>
      <c r="H443" s="205"/>
      <c r="I443" s="205"/>
      <c r="J443" s="205"/>
      <c r="K443" s="205"/>
      <c r="L443" s="205"/>
      <c r="M443" s="205"/>
      <c r="N443" s="205"/>
      <c r="O443" s="205"/>
      <c r="P443" s="205"/>
      <c r="Q443" s="205"/>
      <c r="R443" s="205"/>
      <c r="S443" s="205"/>
      <c r="T443" s="205"/>
      <c r="U443" s="205"/>
      <c r="V443" s="205"/>
      <c r="W443" s="205"/>
    </row>
    <row r="444" spans="1:23" ht="12.75" customHeight="1">
      <c r="A444" s="142"/>
      <c r="B444" s="205"/>
      <c r="C444" s="205"/>
      <c r="D444" s="205"/>
      <c r="E444" s="205"/>
      <c r="F444" s="205"/>
      <c r="G444" s="205"/>
      <c r="H444" s="205"/>
      <c r="I444" s="205"/>
      <c r="J444" s="205"/>
      <c r="K444" s="205"/>
      <c r="L444" s="205"/>
      <c r="M444" s="205"/>
      <c r="N444" s="205"/>
      <c r="O444" s="205"/>
      <c r="P444" s="205"/>
      <c r="Q444" s="205"/>
      <c r="R444" s="205"/>
      <c r="S444" s="205"/>
      <c r="T444" s="205"/>
      <c r="U444" s="205"/>
      <c r="V444" s="205"/>
      <c r="W444" s="205"/>
    </row>
    <row r="445" spans="1:23" ht="12.75" customHeight="1">
      <c r="A445" s="142"/>
      <c r="B445" s="205"/>
      <c r="C445" s="205"/>
      <c r="D445" s="205"/>
      <c r="E445" s="205"/>
      <c r="F445" s="205"/>
      <c r="G445" s="205"/>
      <c r="H445" s="205"/>
      <c r="I445" s="205"/>
      <c r="J445" s="205"/>
      <c r="K445" s="205"/>
      <c r="L445" s="205"/>
      <c r="M445" s="205"/>
      <c r="N445" s="205"/>
      <c r="O445" s="205"/>
      <c r="P445" s="205"/>
      <c r="Q445" s="205"/>
      <c r="R445" s="205"/>
      <c r="S445" s="205"/>
      <c r="T445" s="205"/>
      <c r="U445" s="205"/>
      <c r="V445" s="205"/>
      <c r="W445" s="205"/>
    </row>
    <row r="446" spans="1:23" ht="12.75" customHeight="1">
      <c r="A446" s="142"/>
      <c r="B446" s="205"/>
      <c r="C446" s="205"/>
      <c r="D446" s="205"/>
      <c r="E446" s="205"/>
      <c r="F446" s="205"/>
      <c r="G446" s="205"/>
      <c r="H446" s="205"/>
      <c r="I446" s="205"/>
      <c r="J446" s="205"/>
      <c r="K446" s="205"/>
      <c r="L446" s="205"/>
      <c r="M446" s="205"/>
      <c r="N446" s="205"/>
      <c r="O446" s="205"/>
      <c r="P446" s="205"/>
      <c r="Q446" s="205"/>
      <c r="R446" s="205"/>
      <c r="S446" s="205"/>
      <c r="T446" s="205"/>
      <c r="U446" s="205"/>
      <c r="V446" s="205"/>
      <c r="W446" s="205"/>
    </row>
    <row r="447" spans="1:23" ht="12.75" customHeight="1">
      <c r="A447" s="142"/>
      <c r="B447" s="205"/>
      <c r="C447" s="205"/>
      <c r="D447" s="205"/>
      <c r="E447" s="205"/>
      <c r="F447" s="205"/>
      <c r="G447" s="205"/>
      <c r="H447" s="205"/>
      <c r="I447" s="205"/>
      <c r="J447" s="205"/>
      <c r="K447" s="205"/>
      <c r="L447" s="205"/>
      <c r="M447" s="205"/>
      <c r="N447" s="205"/>
      <c r="O447" s="205"/>
      <c r="P447" s="205"/>
      <c r="Q447" s="205"/>
      <c r="R447" s="205"/>
      <c r="S447" s="205"/>
      <c r="T447" s="205"/>
      <c r="U447" s="205"/>
      <c r="V447" s="205"/>
      <c r="W447" s="205"/>
    </row>
    <row r="448" spans="1:23" ht="12.75" customHeight="1">
      <c r="A448" s="142"/>
      <c r="B448" s="205"/>
      <c r="C448" s="205"/>
      <c r="D448" s="205"/>
      <c r="E448" s="205"/>
      <c r="F448" s="205"/>
      <c r="G448" s="205"/>
      <c r="H448" s="205"/>
      <c r="I448" s="205"/>
      <c r="J448" s="205"/>
      <c r="K448" s="205"/>
      <c r="L448" s="205"/>
      <c r="M448" s="205"/>
      <c r="N448" s="205"/>
      <c r="O448" s="205"/>
      <c r="P448" s="205"/>
      <c r="Q448" s="205"/>
      <c r="R448" s="205"/>
      <c r="S448" s="205"/>
      <c r="T448" s="205"/>
      <c r="U448" s="205"/>
      <c r="V448" s="205"/>
      <c r="W448" s="205"/>
    </row>
    <row r="449" spans="1:23" ht="12.75" customHeight="1">
      <c r="A449" s="142"/>
      <c r="B449" s="205"/>
      <c r="C449" s="205"/>
      <c r="D449" s="205"/>
      <c r="E449" s="205"/>
      <c r="F449" s="205"/>
      <c r="G449" s="205"/>
      <c r="H449" s="205"/>
      <c r="I449" s="205"/>
      <c r="J449" s="205"/>
      <c r="K449" s="205"/>
      <c r="L449" s="205"/>
      <c r="M449" s="205"/>
      <c r="N449" s="205"/>
      <c r="O449" s="205"/>
      <c r="P449" s="205"/>
      <c r="Q449" s="205"/>
      <c r="R449" s="205"/>
      <c r="S449" s="205"/>
      <c r="T449" s="205"/>
      <c r="U449" s="205"/>
      <c r="V449" s="205"/>
      <c r="W449" s="205"/>
    </row>
    <row r="450" spans="1:23" ht="12.75" customHeight="1">
      <c r="A450" s="142"/>
      <c r="B450" s="205"/>
      <c r="C450" s="205"/>
      <c r="D450" s="205"/>
      <c r="E450" s="205"/>
      <c r="F450" s="205"/>
      <c r="G450" s="205"/>
      <c r="H450" s="205"/>
      <c r="I450" s="205"/>
      <c r="J450" s="205"/>
      <c r="K450" s="205"/>
      <c r="L450" s="205"/>
      <c r="M450" s="205"/>
      <c r="N450" s="205"/>
      <c r="O450" s="205"/>
      <c r="P450" s="205"/>
      <c r="Q450" s="205"/>
      <c r="R450" s="205"/>
      <c r="S450" s="205"/>
      <c r="T450" s="205"/>
      <c r="U450" s="205"/>
      <c r="V450" s="205"/>
      <c r="W450" s="205"/>
    </row>
    <row r="451" spans="1:23" ht="12.75" customHeight="1">
      <c r="A451" s="142"/>
      <c r="B451" s="205"/>
      <c r="C451" s="205"/>
      <c r="D451" s="205"/>
      <c r="E451" s="205"/>
      <c r="F451" s="205"/>
      <c r="G451" s="205"/>
      <c r="H451" s="205"/>
      <c r="I451" s="205"/>
      <c r="J451" s="205"/>
      <c r="K451" s="205"/>
      <c r="L451" s="205"/>
      <c r="M451" s="205"/>
      <c r="N451" s="205"/>
      <c r="O451" s="205"/>
      <c r="P451" s="205"/>
      <c r="Q451" s="205"/>
      <c r="R451" s="205"/>
      <c r="S451" s="205"/>
      <c r="T451" s="205"/>
      <c r="U451" s="205"/>
      <c r="V451" s="205"/>
      <c r="W451" s="205"/>
    </row>
    <row r="452" spans="1:23" ht="12.75" customHeight="1">
      <c r="A452" s="142"/>
      <c r="B452" s="205"/>
      <c r="C452" s="205"/>
      <c r="D452" s="205"/>
      <c r="E452" s="205"/>
      <c r="F452" s="205"/>
      <c r="G452" s="205"/>
      <c r="H452" s="205"/>
      <c r="I452" s="205"/>
      <c r="J452" s="205"/>
      <c r="K452" s="205"/>
      <c r="L452" s="205"/>
      <c r="M452" s="205"/>
      <c r="N452" s="205"/>
      <c r="O452" s="205"/>
      <c r="P452" s="205"/>
      <c r="Q452" s="205"/>
      <c r="R452" s="205"/>
      <c r="S452" s="205"/>
      <c r="T452" s="205"/>
      <c r="U452" s="205"/>
      <c r="V452" s="205"/>
      <c r="W452" s="205"/>
    </row>
    <row r="453" spans="1:23" ht="12.75" customHeight="1">
      <c r="A453" s="142"/>
      <c r="B453" s="205"/>
      <c r="C453" s="205"/>
      <c r="D453" s="205"/>
      <c r="E453" s="205"/>
      <c r="F453" s="205"/>
      <c r="G453" s="205"/>
      <c r="H453" s="205"/>
      <c r="I453" s="205"/>
      <c r="J453" s="205"/>
      <c r="K453" s="205"/>
      <c r="L453" s="205"/>
      <c r="M453" s="205"/>
      <c r="N453" s="205"/>
      <c r="O453" s="205"/>
      <c r="P453" s="205"/>
      <c r="Q453" s="205"/>
      <c r="R453" s="205"/>
      <c r="S453" s="205"/>
      <c r="T453" s="205"/>
      <c r="U453" s="205"/>
      <c r="V453" s="205"/>
      <c r="W453" s="205"/>
    </row>
    <row r="454" spans="1:23" ht="12.75" customHeight="1">
      <c r="A454" s="142"/>
      <c r="B454" s="205"/>
      <c r="C454" s="205"/>
      <c r="D454" s="205"/>
      <c r="E454" s="205"/>
      <c r="F454" s="205"/>
      <c r="G454" s="205"/>
      <c r="H454" s="205"/>
      <c r="I454" s="205"/>
      <c r="J454" s="205"/>
      <c r="K454" s="205"/>
      <c r="L454" s="205"/>
      <c r="M454" s="205"/>
      <c r="N454" s="205"/>
      <c r="O454" s="205"/>
      <c r="P454" s="205"/>
      <c r="Q454" s="205"/>
      <c r="R454" s="205"/>
      <c r="S454" s="205"/>
      <c r="T454" s="205"/>
      <c r="U454" s="205"/>
      <c r="V454" s="205"/>
      <c r="W454" s="205"/>
    </row>
    <row r="455" spans="1:23" ht="12.75" customHeight="1">
      <c r="A455" s="142"/>
      <c r="B455" s="205"/>
      <c r="C455" s="205"/>
      <c r="D455" s="205"/>
      <c r="E455" s="205"/>
      <c r="F455" s="205"/>
      <c r="G455" s="205"/>
      <c r="H455" s="205"/>
      <c r="I455" s="205"/>
      <c r="J455" s="205"/>
      <c r="K455" s="205"/>
      <c r="L455" s="205"/>
      <c r="M455" s="205"/>
      <c r="N455" s="205"/>
      <c r="O455" s="205"/>
      <c r="P455" s="205"/>
      <c r="Q455" s="205"/>
      <c r="R455" s="205"/>
      <c r="S455" s="205"/>
      <c r="T455" s="205"/>
      <c r="U455" s="205"/>
      <c r="V455" s="205"/>
      <c r="W455" s="205"/>
    </row>
    <row r="456" spans="1:23" ht="12.75" customHeight="1">
      <c r="A456" s="142"/>
      <c r="B456" s="205"/>
      <c r="C456" s="205"/>
      <c r="D456" s="205"/>
      <c r="E456" s="205"/>
      <c r="F456" s="205"/>
      <c r="G456" s="205"/>
      <c r="H456" s="205"/>
      <c r="I456" s="205"/>
      <c r="J456" s="205"/>
      <c r="K456" s="205"/>
      <c r="L456" s="205"/>
      <c r="M456" s="205"/>
      <c r="N456" s="205"/>
      <c r="O456" s="205"/>
      <c r="P456" s="205"/>
      <c r="Q456" s="205"/>
      <c r="R456" s="205"/>
      <c r="S456" s="205"/>
      <c r="T456" s="205"/>
      <c r="U456" s="205"/>
      <c r="V456" s="205"/>
      <c r="W456" s="205"/>
    </row>
    <row r="457" spans="1:23" ht="12.75" customHeight="1">
      <c r="A457" s="142"/>
      <c r="B457" s="205"/>
      <c r="C457" s="205"/>
      <c r="D457" s="205"/>
      <c r="E457" s="205"/>
      <c r="F457" s="205"/>
      <c r="G457" s="205"/>
      <c r="H457" s="205"/>
      <c r="I457" s="205"/>
      <c r="J457" s="205"/>
      <c r="K457" s="205"/>
      <c r="L457" s="205"/>
      <c r="M457" s="205"/>
      <c r="N457" s="205"/>
      <c r="O457" s="205"/>
      <c r="P457" s="205"/>
      <c r="Q457" s="205"/>
      <c r="R457" s="205"/>
      <c r="S457" s="205"/>
      <c r="T457" s="205"/>
      <c r="U457" s="205"/>
      <c r="V457" s="205"/>
      <c r="W457" s="205"/>
    </row>
    <row r="458" spans="1:23" ht="12.75" customHeight="1">
      <c r="A458" s="142"/>
      <c r="B458" s="205"/>
      <c r="C458" s="205"/>
      <c r="D458" s="205"/>
      <c r="E458" s="205"/>
      <c r="F458" s="205"/>
      <c r="G458" s="205"/>
      <c r="H458" s="205"/>
      <c r="I458" s="205"/>
      <c r="J458" s="205"/>
      <c r="K458" s="205"/>
      <c r="L458" s="205"/>
      <c r="M458" s="205"/>
      <c r="N458" s="205"/>
      <c r="O458" s="205"/>
      <c r="P458" s="205"/>
      <c r="Q458" s="205"/>
      <c r="R458" s="205"/>
      <c r="S458" s="205"/>
      <c r="T458" s="205"/>
      <c r="U458" s="205"/>
      <c r="V458" s="205"/>
      <c r="W458" s="205"/>
    </row>
    <row r="459" spans="1:23" ht="12.75" customHeight="1">
      <c r="A459" s="142"/>
      <c r="B459" s="205"/>
      <c r="C459" s="205"/>
      <c r="D459" s="205"/>
      <c r="E459" s="205"/>
      <c r="F459" s="205"/>
      <c r="G459" s="205"/>
      <c r="H459" s="205"/>
      <c r="I459" s="205"/>
      <c r="J459" s="205"/>
      <c r="K459" s="205"/>
      <c r="L459" s="205"/>
      <c r="M459" s="205"/>
      <c r="N459" s="205"/>
      <c r="O459" s="205"/>
      <c r="P459" s="205"/>
      <c r="Q459" s="205"/>
      <c r="R459" s="205"/>
      <c r="S459" s="205"/>
      <c r="T459" s="205"/>
      <c r="U459" s="205"/>
      <c r="V459" s="205"/>
      <c r="W459" s="205"/>
    </row>
    <row r="460" spans="1:23" ht="12.75" customHeight="1">
      <c r="A460" s="142"/>
      <c r="B460" s="205"/>
      <c r="C460" s="205"/>
      <c r="D460" s="205"/>
      <c r="E460" s="205"/>
      <c r="F460" s="205"/>
      <c r="G460" s="205"/>
      <c r="H460" s="205"/>
      <c r="I460" s="205"/>
      <c r="J460" s="205"/>
      <c r="K460" s="205"/>
      <c r="L460" s="205"/>
      <c r="M460" s="205"/>
      <c r="N460" s="205"/>
      <c r="O460" s="205"/>
      <c r="P460" s="205"/>
      <c r="Q460" s="205"/>
      <c r="R460" s="205"/>
      <c r="S460" s="205"/>
      <c r="T460" s="205"/>
      <c r="U460" s="205"/>
      <c r="V460" s="205"/>
      <c r="W460" s="205"/>
    </row>
    <row r="461" spans="1:23" ht="12.75" customHeight="1">
      <c r="A461" s="142"/>
      <c r="B461" s="205"/>
      <c r="C461" s="205"/>
      <c r="D461" s="205"/>
      <c r="E461" s="205"/>
      <c r="F461" s="205"/>
      <c r="G461" s="205"/>
      <c r="H461" s="205"/>
      <c r="I461" s="205"/>
      <c r="J461" s="205"/>
      <c r="K461" s="205"/>
      <c r="L461" s="205"/>
      <c r="M461" s="205"/>
      <c r="N461" s="205"/>
      <c r="O461" s="205"/>
      <c r="P461" s="205"/>
      <c r="Q461" s="205"/>
      <c r="R461" s="205"/>
      <c r="S461" s="205"/>
      <c r="T461" s="205"/>
      <c r="U461" s="205"/>
      <c r="V461" s="205"/>
      <c r="W461" s="205"/>
    </row>
    <row r="462" spans="1:23" ht="12.75" customHeight="1">
      <c r="A462" s="142"/>
      <c r="B462" s="205"/>
      <c r="C462" s="205"/>
      <c r="D462" s="205"/>
      <c r="E462" s="205"/>
      <c r="F462" s="205"/>
      <c r="G462" s="205"/>
      <c r="H462" s="205"/>
      <c r="I462" s="205"/>
      <c r="J462" s="205"/>
      <c r="K462" s="205"/>
      <c r="L462" s="205"/>
      <c r="M462" s="205"/>
      <c r="N462" s="205"/>
      <c r="O462" s="205"/>
      <c r="P462" s="205"/>
      <c r="Q462" s="205"/>
      <c r="R462" s="205"/>
      <c r="S462" s="205"/>
      <c r="T462" s="205"/>
      <c r="U462" s="205"/>
      <c r="V462" s="205"/>
      <c r="W462" s="205"/>
    </row>
    <row r="463" spans="1:23" ht="12.75" customHeight="1">
      <c r="A463" s="142"/>
      <c r="B463" s="205"/>
      <c r="C463" s="205"/>
      <c r="D463" s="205"/>
      <c r="E463" s="205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205"/>
      <c r="Q463" s="205"/>
      <c r="R463" s="205"/>
      <c r="S463" s="205"/>
      <c r="T463" s="205"/>
      <c r="U463" s="205"/>
      <c r="V463" s="205"/>
      <c r="W463" s="205"/>
    </row>
    <row r="464" spans="1:23" ht="12.75" customHeight="1">
      <c r="A464" s="142"/>
      <c r="B464" s="205"/>
      <c r="C464" s="205"/>
      <c r="D464" s="205"/>
      <c r="E464" s="205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</row>
    <row r="465" spans="1:23" ht="12.75" customHeight="1">
      <c r="A465" s="142"/>
      <c r="B465" s="205"/>
      <c r="C465" s="205"/>
      <c r="D465" s="205"/>
      <c r="E465" s="205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5"/>
      <c r="Q465" s="205"/>
      <c r="R465" s="205"/>
      <c r="S465" s="205"/>
      <c r="T465" s="205"/>
      <c r="U465" s="205"/>
      <c r="V465" s="205"/>
      <c r="W465" s="205"/>
    </row>
    <row r="466" spans="1:23" ht="12.75" customHeight="1">
      <c r="A466" s="142"/>
      <c r="B466" s="205"/>
      <c r="C466" s="205"/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205"/>
      <c r="V466" s="205"/>
      <c r="W466" s="205"/>
    </row>
    <row r="467" spans="1:23" ht="12.75" customHeight="1">
      <c r="A467" s="142"/>
      <c r="B467" s="205"/>
      <c r="C467" s="205"/>
      <c r="D467" s="205"/>
      <c r="E467" s="205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  <c r="V467" s="205"/>
      <c r="W467" s="205"/>
    </row>
    <row r="468" spans="1:23" ht="12.75" customHeight="1">
      <c r="A468" s="142"/>
      <c r="B468" s="205"/>
      <c r="C468" s="205"/>
      <c r="D468" s="205"/>
      <c r="E468" s="205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5"/>
      <c r="R468" s="205"/>
      <c r="S468" s="205"/>
      <c r="T468" s="205"/>
      <c r="U468" s="205"/>
      <c r="V468" s="205"/>
      <c r="W468" s="205"/>
    </row>
    <row r="469" spans="1:23" ht="12.75" customHeight="1">
      <c r="A469" s="142"/>
      <c r="B469" s="205"/>
      <c r="C469" s="205"/>
      <c r="D469" s="205"/>
      <c r="E469" s="205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05"/>
      <c r="Q469" s="205"/>
      <c r="R469" s="205"/>
      <c r="S469" s="205"/>
      <c r="T469" s="205"/>
      <c r="U469" s="205"/>
      <c r="V469" s="205"/>
      <c r="W469" s="205"/>
    </row>
    <row r="470" spans="1:23" ht="12.75" customHeight="1">
      <c r="A470" s="142"/>
      <c r="B470" s="205"/>
      <c r="C470" s="205"/>
      <c r="D470" s="205"/>
      <c r="E470" s="205"/>
      <c r="F470" s="205"/>
      <c r="G470" s="205"/>
      <c r="H470" s="205"/>
      <c r="I470" s="205"/>
      <c r="J470" s="205"/>
      <c r="K470" s="205"/>
      <c r="L470" s="205"/>
      <c r="M470" s="205"/>
      <c r="N470" s="205"/>
      <c r="O470" s="205"/>
      <c r="P470" s="205"/>
      <c r="Q470" s="205"/>
      <c r="R470" s="205"/>
      <c r="S470" s="205"/>
      <c r="T470" s="205"/>
      <c r="U470" s="205"/>
      <c r="V470" s="205"/>
      <c r="W470" s="205"/>
    </row>
    <row r="471" spans="1:23" ht="12.75" customHeight="1">
      <c r="A471" s="142"/>
      <c r="B471" s="205"/>
      <c r="C471" s="205"/>
      <c r="D471" s="205"/>
      <c r="E471" s="205"/>
      <c r="F471" s="205"/>
      <c r="G471" s="205"/>
      <c r="H471" s="205"/>
      <c r="I471" s="205"/>
      <c r="J471" s="205"/>
      <c r="K471" s="205"/>
      <c r="L471" s="205"/>
      <c r="M471" s="205"/>
      <c r="N471" s="205"/>
      <c r="O471" s="205"/>
      <c r="P471" s="205"/>
      <c r="Q471" s="205"/>
      <c r="R471" s="205"/>
      <c r="S471" s="205"/>
      <c r="T471" s="205"/>
      <c r="U471" s="205"/>
      <c r="V471" s="205"/>
      <c r="W471" s="205"/>
    </row>
    <row r="472" spans="1:23" ht="12.75" customHeight="1">
      <c r="A472" s="142"/>
      <c r="B472" s="205"/>
      <c r="C472" s="205"/>
      <c r="D472" s="205"/>
      <c r="E472" s="205"/>
      <c r="F472" s="205"/>
      <c r="G472" s="205"/>
      <c r="H472" s="205"/>
      <c r="I472" s="205"/>
      <c r="J472" s="205"/>
      <c r="K472" s="205"/>
      <c r="L472" s="205"/>
      <c r="M472" s="205"/>
      <c r="N472" s="205"/>
      <c r="O472" s="205"/>
      <c r="P472" s="205"/>
      <c r="Q472" s="205"/>
      <c r="R472" s="205"/>
      <c r="S472" s="205"/>
      <c r="T472" s="205"/>
      <c r="U472" s="205"/>
      <c r="V472" s="205"/>
      <c r="W472" s="205"/>
    </row>
    <row r="473" spans="1:23" ht="12.75" customHeight="1">
      <c r="A473" s="142"/>
      <c r="B473" s="205"/>
      <c r="C473" s="205"/>
      <c r="D473" s="205"/>
      <c r="E473" s="205"/>
      <c r="F473" s="205"/>
      <c r="G473" s="205"/>
      <c r="H473" s="205"/>
      <c r="I473" s="205"/>
      <c r="J473" s="205"/>
      <c r="K473" s="205"/>
      <c r="L473" s="205"/>
      <c r="M473" s="205"/>
      <c r="N473" s="205"/>
      <c r="O473" s="205"/>
      <c r="P473" s="205"/>
      <c r="Q473" s="205"/>
      <c r="R473" s="205"/>
      <c r="S473" s="205"/>
      <c r="T473" s="205"/>
      <c r="U473" s="205"/>
      <c r="V473" s="205"/>
      <c r="W473" s="205"/>
    </row>
    <row r="474" spans="1:23" ht="12.75" customHeight="1">
      <c r="A474" s="142"/>
      <c r="B474" s="205"/>
      <c r="C474" s="205"/>
      <c r="D474" s="205"/>
      <c r="E474" s="205"/>
      <c r="F474" s="205"/>
      <c r="G474" s="205"/>
      <c r="H474" s="205"/>
      <c r="I474" s="205"/>
      <c r="J474" s="205"/>
      <c r="K474" s="205"/>
      <c r="L474" s="205"/>
      <c r="M474" s="205"/>
      <c r="N474" s="205"/>
      <c r="O474" s="205"/>
      <c r="P474" s="205"/>
      <c r="Q474" s="205"/>
      <c r="R474" s="205"/>
      <c r="S474" s="205"/>
      <c r="T474" s="205"/>
      <c r="U474" s="205"/>
      <c r="V474" s="205"/>
      <c r="W474" s="205"/>
    </row>
    <row r="475" spans="1:23" ht="12.75" customHeight="1">
      <c r="A475" s="142"/>
      <c r="B475" s="205"/>
      <c r="C475" s="205"/>
      <c r="D475" s="205"/>
      <c r="E475" s="205"/>
      <c r="F475" s="205"/>
      <c r="G475" s="205"/>
      <c r="H475" s="205"/>
      <c r="I475" s="205"/>
      <c r="J475" s="205"/>
      <c r="K475" s="205"/>
      <c r="L475" s="205"/>
      <c r="M475" s="205"/>
      <c r="N475" s="205"/>
      <c r="O475" s="205"/>
      <c r="P475" s="205"/>
      <c r="Q475" s="205"/>
      <c r="R475" s="205"/>
      <c r="S475" s="205"/>
      <c r="T475" s="205"/>
      <c r="U475" s="205"/>
      <c r="V475" s="205"/>
      <c r="W475" s="205"/>
    </row>
    <row r="476" spans="1:23" ht="12.75" customHeight="1">
      <c r="A476" s="142"/>
      <c r="B476" s="205"/>
      <c r="C476" s="205"/>
      <c r="D476" s="205"/>
      <c r="E476" s="205"/>
      <c r="F476" s="205"/>
      <c r="G476" s="205"/>
      <c r="H476" s="205"/>
      <c r="I476" s="205"/>
      <c r="J476" s="205"/>
      <c r="K476" s="205"/>
      <c r="L476" s="205"/>
      <c r="M476" s="205"/>
      <c r="N476" s="205"/>
      <c r="O476" s="205"/>
      <c r="P476" s="205"/>
      <c r="Q476" s="205"/>
      <c r="R476" s="205"/>
      <c r="S476" s="205"/>
      <c r="T476" s="205"/>
      <c r="U476" s="205"/>
      <c r="V476" s="205"/>
      <c r="W476" s="205"/>
    </row>
    <row r="477" spans="1:23" ht="12.75" customHeight="1">
      <c r="A477" s="142"/>
      <c r="B477" s="205"/>
      <c r="C477" s="205"/>
      <c r="D477" s="205"/>
      <c r="E477" s="205"/>
      <c r="F477" s="205"/>
      <c r="G477" s="205"/>
      <c r="H477" s="205"/>
      <c r="I477" s="205"/>
      <c r="J477" s="205"/>
      <c r="K477" s="205"/>
      <c r="L477" s="205"/>
      <c r="M477" s="205"/>
      <c r="N477" s="205"/>
      <c r="O477" s="205"/>
      <c r="P477" s="205"/>
      <c r="Q477" s="205"/>
      <c r="R477" s="205"/>
      <c r="S477" s="205"/>
      <c r="T477" s="205"/>
      <c r="U477" s="205"/>
      <c r="V477" s="205"/>
      <c r="W477" s="205"/>
    </row>
    <row r="478" spans="1:23" ht="12.75" customHeight="1">
      <c r="A478" s="142"/>
      <c r="B478" s="205"/>
      <c r="C478" s="205"/>
      <c r="D478" s="205"/>
      <c r="E478" s="205"/>
      <c r="F478" s="205"/>
      <c r="G478" s="205"/>
      <c r="H478" s="205"/>
      <c r="I478" s="205"/>
      <c r="J478" s="205"/>
      <c r="K478" s="205"/>
      <c r="L478" s="205"/>
      <c r="M478" s="205"/>
      <c r="N478" s="205"/>
      <c r="O478" s="205"/>
      <c r="P478" s="205"/>
      <c r="Q478" s="205"/>
      <c r="R478" s="205"/>
      <c r="S478" s="205"/>
      <c r="T478" s="205"/>
      <c r="U478" s="205"/>
      <c r="V478" s="205"/>
      <c r="W478" s="205"/>
    </row>
    <row r="479" spans="1:23" ht="12.75" customHeight="1">
      <c r="A479" s="142"/>
      <c r="B479" s="205"/>
      <c r="C479" s="205"/>
      <c r="D479" s="205"/>
      <c r="E479" s="205"/>
      <c r="F479" s="205"/>
      <c r="G479" s="205"/>
      <c r="H479" s="205"/>
      <c r="I479" s="205"/>
      <c r="J479" s="205"/>
      <c r="K479" s="205"/>
      <c r="L479" s="205"/>
      <c r="M479" s="205"/>
      <c r="N479" s="205"/>
      <c r="O479" s="205"/>
      <c r="P479" s="205"/>
      <c r="Q479" s="205"/>
      <c r="R479" s="205"/>
      <c r="S479" s="205"/>
      <c r="T479" s="205"/>
      <c r="U479" s="205"/>
      <c r="V479" s="205"/>
      <c r="W479" s="205"/>
    </row>
    <row r="480" spans="1:23" ht="12.75" customHeight="1">
      <c r="A480" s="142"/>
      <c r="B480" s="205"/>
      <c r="C480" s="205"/>
      <c r="D480" s="205"/>
      <c r="E480" s="205"/>
      <c r="F480" s="205"/>
      <c r="G480" s="205"/>
      <c r="H480" s="205"/>
      <c r="I480" s="205"/>
      <c r="J480" s="205"/>
      <c r="K480" s="205"/>
      <c r="L480" s="205"/>
      <c r="M480" s="205"/>
      <c r="N480" s="205"/>
      <c r="O480" s="205"/>
      <c r="P480" s="205"/>
      <c r="Q480" s="205"/>
      <c r="R480" s="205"/>
      <c r="S480" s="205"/>
      <c r="T480" s="205"/>
      <c r="U480" s="205"/>
      <c r="V480" s="205"/>
      <c r="W480" s="205"/>
    </row>
    <row r="481" spans="1:23" ht="12.75" customHeight="1">
      <c r="A481" s="142"/>
      <c r="B481" s="205"/>
      <c r="C481" s="205"/>
      <c r="D481" s="205"/>
      <c r="E481" s="205"/>
      <c r="F481" s="205"/>
      <c r="G481" s="205"/>
      <c r="H481" s="205"/>
      <c r="I481" s="205"/>
      <c r="J481" s="205"/>
      <c r="K481" s="205"/>
      <c r="L481" s="205"/>
      <c r="M481" s="205"/>
      <c r="N481" s="205"/>
      <c r="O481" s="205"/>
      <c r="P481" s="205"/>
      <c r="Q481" s="205"/>
      <c r="R481" s="205"/>
      <c r="S481" s="205"/>
      <c r="T481" s="205"/>
      <c r="U481" s="205"/>
      <c r="V481" s="205"/>
      <c r="W481" s="205"/>
    </row>
    <row r="482" spans="1:23" ht="12.75" customHeight="1">
      <c r="A482" s="142"/>
      <c r="B482" s="205"/>
      <c r="C482" s="205"/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05"/>
      <c r="Q482" s="205"/>
      <c r="R482" s="205"/>
      <c r="S482" s="205"/>
      <c r="T482" s="205"/>
      <c r="U482" s="205"/>
      <c r="V482" s="205"/>
      <c r="W482" s="205"/>
    </row>
    <row r="483" spans="1:23" ht="12.75" customHeight="1">
      <c r="A483" s="142"/>
      <c r="B483" s="205"/>
      <c r="C483" s="205"/>
      <c r="D483" s="205"/>
      <c r="E483" s="205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</row>
    <row r="484" spans="1:23" ht="12.75" customHeight="1">
      <c r="A484" s="142"/>
      <c r="B484" s="205"/>
      <c r="C484" s="205"/>
      <c r="D484" s="205"/>
      <c r="E484" s="205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</row>
    <row r="485" spans="1:23" ht="12.75" customHeight="1">
      <c r="A485" s="142"/>
      <c r="B485" s="205"/>
      <c r="C485" s="205"/>
      <c r="D485" s="205"/>
      <c r="E485" s="205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</row>
    <row r="486" spans="1:23" ht="12.75" customHeight="1">
      <c r="A486" s="142"/>
      <c r="B486" s="205"/>
      <c r="C486" s="205"/>
      <c r="D486" s="205"/>
      <c r="E486" s="205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</row>
    <row r="487" spans="1:23" ht="12.75" customHeight="1">
      <c r="A487" s="142"/>
      <c r="B487" s="205"/>
      <c r="C487" s="205"/>
      <c r="D487" s="205"/>
      <c r="E487" s="205"/>
      <c r="F487" s="205"/>
      <c r="G487" s="205"/>
      <c r="H487" s="205"/>
      <c r="I487" s="205"/>
      <c r="J487" s="205"/>
      <c r="K487" s="205"/>
      <c r="L487" s="205"/>
      <c r="M487" s="205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</row>
    <row r="488" spans="1:23" ht="12.75" customHeight="1">
      <c r="A488" s="142"/>
      <c r="B488" s="205"/>
      <c r="C488" s="205"/>
      <c r="D488" s="205"/>
      <c r="E488" s="205"/>
      <c r="F488" s="205"/>
      <c r="G488" s="205"/>
      <c r="H488" s="205"/>
      <c r="I488" s="205"/>
      <c r="J488" s="205"/>
      <c r="K488" s="205"/>
      <c r="L488" s="205"/>
      <c r="M488" s="205"/>
      <c r="N488" s="205"/>
      <c r="O488" s="205"/>
      <c r="P488" s="205"/>
      <c r="Q488" s="205"/>
      <c r="R488" s="205"/>
      <c r="S488" s="205"/>
      <c r="T488" s="205"/>
      <c r="U488" s="205"/>
      <c r="V488" s="205"/>
      <c r="W488" s="205"/>
    </row>
    <row r="489" spans="1:23" ht="12.75" customHeight="1">
      <c r="A489" s="142"/>
      <c r="B489" s="205"/>
      <c r="C489" s="205"/>
      <c r="D489" s="205"/>
      <c r="E489" s="205"/>
      <c r="F489" s="205"/>
      <c r="G489" s="205"/>
      <c r="H489" s="205"/>
      <c r="I489" s="205"/>
      <c r="J489" s="205"/>
      <c r="K489" s="205"/>
      <c r="L489" s="205"/>
      <c r="M489" s="205"/>
      <c r="N489" s="205"/>
      <c r="O489" s="205"/>
      <c r="P489" s="205"/>
      <c r="Q489" s="205"/>
      <c r="R489" s="205"/>
      <c r="S489" s="205"/>
      <c r="T489" s="205"/>
      <c r="U489" s="205"/>
      <c r="V489" s="205"/>
      <c r="W489" s="205"/>
    </row>
    <row r="490" spans="1:23" ht="12.75" customHeight="1">
      <c r="A490" s="142"/>
      <c r="B490" s="205"/>
      <c r="C490" s="205"/>
      <c r="D490" s="205"/>
      <c r="E490" s="205"/>
      <c r="F490" s="205"/>
      <c r="G490" s="205"/>
      <c r="H490" s="205"/>
      <c r="I490" s="205"/>
      <c r="J490" s="205"/>
      <c r="K490" s="205"/>
      <c r="L490" s="205"/>
      <c r="M490" s="205"/>
      <c r="N490" s="205"/>
      <c r="O490" s="205"/>
      <c r="P490" s="205"/>
      <c r="Q490" s="205"/>
      <c r="R490" s="205"/>
      <c r="S490" s="205"/>
      <c r="T490" s="205"/>
      <c r="U490" s="205"/>
      <c r="V490" s="205"/>
      <c r="W490" s="205"/>
    </row>
    <row r="491" spans="1:23" ht="12.75" customHeight="1">
      <c r="A491" s="142"/>
      <c r="B491" s="205"/>
      <c r="C491" s="205"/>
      <c r="D491" s="205"/>
      <c r="E491" s="205"/>
      <c r="F491" s="205"/>
      <c r="G491" s="205"/>
      <c r="H491" s="205"/>
      <c r="I491" s="205"/>
      <c r="J491" s="205"/>
      <c r="K491" s="205"/>
      <c r="L491" s="205"/>
      <c r="M491" s="205"/>
      <c r="N491" s="205"/>
      <c r="O491" s="205"/>
      <c r="P491" s="205"/>
      <c r="Q491" s="205"/>
      <c r="R491" s="205"/>
      <c r="S491" s="205"/>
      <c r="T491" s="205"/>
      <c r="U491" s="205"/>
      <c r="V491" s="205"/>
      <c r="W491" s="205"/>
    </row>
    <row r="492" spans="1:23" ht="12.75" customHeight="1">
      <c r="A492" s="142"/>
      <c r="B492" s="205"/>
      <c r="C492" s="205"/>
      <c r="D492" s="205"/>
      <c r="E492" s="205"/>
      <c r="F492" s="205"/>
      <c r="G492" s="205"/>
      <c r="H492" s="205"/>
      <c r="I492" s="205"/>
      <c r="J492" s="205"/>
      <c r="K492" s="205"/>
      <c r="L492" s="205"/>
      <c r="M492" s="205"/>
      <c r="N492" s="205"/>
      <c r="O492" s="205"/>
      <c r="P492" s="205"/>
      <c r="Q492" s="205"/>
      <c r="R492" s="205"/>
      <c r="S492" s="205"/>
      <c r="T492" s="205"/>
      <c r="U492" s="205"/>
      <c r="V492" s="205"/>
      <c r="W492" s="205"/>
    </row>
    <row r="493" spans="1:23" ht="12.75" customHeight="1">
      <c r="A493" s="142"/>
      <c r="B493" s="205"/>
      <c r="C493" s="205"/>
      <c r="D493" s="205"/>
      <c r="E493" s="205"/>
      <c r="F493" s="205"/>
      <c r="G493" s="205"/>
      <c r="H493" s="205"/>
      <c r="I493" s="205"/>
      <c r="J493" s="205"/>
      <c r="K493" s="205"/>
      <c r="L493" s="205"/>
      <c r="M493" s="205"/>
      <c r="N493" s="205"/>
      <c r="O493" s="205"/>
      <c r="P493" s="205"/>
      <c r="Q493" s="205"/>
      <c r="R493" s="205"/>
      <c r="S493" s="205"/>
      <c r="T493" s="205"/>
      <c r="U493" s="205"/>
      <c r="V493" s="205"/>
      <c r="W493" s="205"/>
    </row>
    <row r="494" spans="1:23" ht="12.75" customHeight="1">
      <c r="A494" s="142"/>
      <c r="B494" s="205"/>
      <c r="C494" s="205"/>
      <c r="D494" s="205"/>
      <c r="E494" s="205"/>
      <c r="F494" s="205"/>
      <c r="G494" s="205"/>
      <c r="H494" s="205"/>
      <c r="I494" s="205"/>
      <c r="J494" s="205"/>
      <c r="K494" s="205"/>
      <c r="L494" s="205"/>
      <c r="M494" s="205"/>
      <c r="N494" s="205"/>
      <c r="O494" s="205"/>
      <c r="P494" s="205"/>
      <c r="Q494" s="205"/>
      <c r="R494" s="205"/>
      <c r="S494" s="205"/>
      <c r="T494" s="205"/>
      <c r="U494" s="205"/>
      <c r="V494" s="205"/>
      <c r="W494" s="205"/>
    </row>
    <row r="495" spans="1:23" ht="12.75" customHeight="1">
      <c r="A495" s="142"/>
      <c r="B495" s="205"/>
      <c r="C495" s="205"/>
      <c r="D495" s="205"/>
      <c r="E495" s="205"/>
      <c r="F495" s="205"/>
      <c r="G495" s="205"/>
      <c r="H495" s="205"/>
      <c r="I495" s="205"/>
      <c r="J495" s="205"/>
      <c r="K495" s="205"/>
      <c r="L495" s="205"/>
      <c r="M495" s="205"/>
      <c r="N495" s="205"/>
      <c r="O495" s="205"/>
      <c r="P495" s="205"/>
      <c r="Q495" s="205"/>
      <c r="R495" s="205"/>
      <c r="S495" s="205"/>
      <c r="T495" s="205"/>
      <c r="U495" s="205"/>
      <c r="V495" s="205"/>
      <c r="W495" s="205"/>
    </row>
    <row r="496" spans="1:23" ht="12.75" customHeight="1">
      <c r="A496" s="142"/>
      <c r="B496" s="205"/>
      <c r="C496" s="205"/>
      <c r="D496" s="205"/>
      <c r="E496" s="205"/>
      <c r="F496" s="205"/>
      <c r="G496" s="205"/>
      <c r="H496" s="205"/>
      <c r="I496" s="205"/>
      <c r="J496" s="205"/>
      <c r="K496" s="205"/>
      <c r="L496" s="205"/>
      <c r="M496" s="205"/>
      <c r="N496" s="205"/>
      <c r="O496" s="205"/>
      <c r="P496" s="205"/>
      <c r="Q496" s="205"/>
      <c r="R496" s="205"/>
      <c r="S496" s="205"/>
      <c r="T496" s="205"/>
      <c r="U496" s="205"/>
      <c r="V496" s="205"/>
      <c r="W496" s="205"/>
    </row>
    <row r="497" spans="1:23" ht="12.75" customHeight="1">
      <c r="A497" s="142"/>
      <c r="B497" s="205"/>
      <c r="C497" s="205"/>
      <c r="D497" s="205"/>
      <c r="E497" s="205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205"/>
      <c r="Q497" s="205"/>
      <c r="R497" s="205"/>
      <c r="S497" s="205"/>
      <c r="T497" s="205"/>
      <c r="U497" s="205"/>
      <c r="V497" s="205"/>
      <c r="W497" s="205"/>
    </row>
    <row r="498" spans="1:23" ht="12.75" customHeight="1">
      <c r="A498" s="142"/>
      <c r="B498" s="205"/>
      <c r="C498" s="205"/>
      <c r="D498" s="205"/>
      <c r="E498" s="205"/>
      <c r="F498" s="205"/>
      <c r="G498" s="205"/>
      <c r="H498" s="205"/>
      <c r="I498" s="205"/>
      <c r="J498" s="205"/>
      <c r="K498" s="205"/>
      <c r="L498" s="205"/>
      <c r="M498" s="205"/>
      <c r="N498" s="205"/>
      <c r="O498" s="205"/>
      <c r="P498" s="205"/>
      <c r="Q498" s="205"/>
      <c r="R498" s="205"/>
      <c r="S498" s="205"/>
      <c r="T498" s="205"/>
      <c r="U498" s="205"/>
      <c r="V498" s="205"/>
      <c r="W498" s="205"/>
    </row>
    <row r="499" spans="1:23" ht="12.75" customHeight="1">
      <c r="A499" s="142"/>
      <c r="B499" s="205"/>
      <c r="C499" s="205"/>
      <c r="D499" s="205"/>
      <c r="E499" s="205"/>
      <c r="F499" s="205"/>
      <c r="G499" s="205"/>
      <c r="H499" s="205"/>
      <c r="I499" s="205"/>
      <c r="J499" s="205"/>
      <c r="K499" s="205"/>
      <c r="L499" s="205"/>
      <c r="M499" s="205"/>
      <c r="N499" s="205"/>
      <c r="O499" s="205"/>
      <c r="P499" s="205"/>
      <c r="Q499" s="205"/>
      <c r="R499" s="205"/>
      <c r="S499" s="205"/>
      <c r="T499" s="205"/>
      <c r="U499" s="205"/>
      <c r="V499" s="205"/>
      <c r="W499" s="205"/>
    </row>
    <row r="500" spans="1:23" ht="12.75" customHeight="1">
      <c r="A500" s="142"/>
      <c r="B500" s="205"/>
      <c r="C500" s="205"/>
      <c r="D500" s="205"/>
      <c r="E500" s="205"/>
      <c r="F500" s="205"/>
      <c r="G500" s="205"/>
      <c r="H500" s="205"/>
      <c r="I500" s="205"/>
      <c r="J500" s="205"/>
      <c r="K500" s="205"/>
      <c r="L500" s="205"/>
      <c r="M500" s="205"/>
      <c r="N500" s="205"/>
      <c r="O500" s="205"/>
      <c r="P500" s="205"/>
      <c r="Q500" s="205"/>
      <c r="R500" s="205"/>
      <c r="S500" s="205"/>
      <c r="T500" s="205"/>
      <c r="U500" s="205"/>
      <c r="V500" s="205"/>
      <c r="W500" s="205"/>
    </row>
    <row r="501" spans="1:23" ht="12.75" customHeight="1">
      <c r="A501" s="142"/>
      <c r="B501" s="205"/>
      <c r="C501" s="205"/>
      <c r="D501" s="205"/>
      <c r="E501" s="205"/>
      <c r="F501" s="205"/>
      <c r="G501" s="205"/>
      <c r="H501" s="205"/>
      <c r="I501" s="205"/>
      <c r="J501" s="205"/>
      <c r="K501" s="205"/>
      <c r="L501" s="205"/>
      <c r="M501" s="205"/>
      <c r="N501" s="205"/>
      <c r="O501" s="205"/>
      <c r="P501" s="205"/>
      <c r="Q501" s="205"/>
      <c r="R501" s="205"/>
      <c r="S501" s="205"/>
      <c r="T501" s="205"/>
      <c r="U501" s="205"/>
      <c r="V501" s="205"/>
      <c r="W501" s="205"/>
    </row>
    <row r="502" spans="1:23" ht="12.75" customHeight="1">
      <c r="A502" s="142"/>
      <c r="B502" s="205"/>
      <c r="C502" s="205"/>
      <c r="D502" s="205"/>
      <c r="E502" s="205"/>
      <c r="F502" s="205"/>
      <c r="G502" s="205"/>
      <c r="H502" s="205"/>
      <c r="I502" s="205"/>
      <c r="J502" s="205"/>
      <c r="K502" s="205"/>
      <c r="L502" s="205"/>
      <c r="M502" s="205"/>
      <c r="N502" s="205"/>
      <c r="O502" s="205"/>
      <c r="P502" s="205"/>
      <c r="Q502" s="205"/>
      <c r="R502" s="205"/>
      <c r="S502" s="205"/>
      <c r="T502" s="205"/>
      <c r="U502" s="205"/>
      <c r="V502" s="205"/>
      <c r="W502" s="205"/>
    </row>
    <row r="503" spans="1:23" ht="12.75" customHeight="1">
      <c r="A503" s="142"/>
      <c r="B503" s="205"/>
      <c r="C503" s="205"/>
      <c r="D503" s="205"/>
      <c r="E503" s="205"/>
      <c r="F503" s="205"/>
      <c r="G503" s="205"/>
      <c r="H503" s="205"/>
      <c r="I503" s="205"/>
      <c r="J503" s="205"/>
      <c r="K503" s="205"/>
      <c r="L503" s="205"/>
      <c r="M503" s="205"/>
      <c r="N503" s="205"/>
      <c r="O503" s="205"/>
      <c r="P503" s="205"/>
      <c r="Q503" s="205"/>
      <c r="R503" s="205"/>
      <c r="S503" s="205"/>
      <c r="T503" s="205"/>
      <c r="U503" s="205"/>
      <c r="V503" s="205"/>
      <c r="W503" s="205"/>
    </row>
    <row r="504" spans="1:23" ht="12.75" customHeight="1">
      <c r="A504" s="142"/>
      <c r="B504" s="205"/>
      <c r="C504" s="205"/>
      <c r="D504" s="205"/>
      <c r="E504" s="205"/>
      <c r="F504" s="205"/>
      <c r="G504" s="205"/>
      <c r="H504" s="205"/>
      <c r="I504" s="205"/>
      <c r="J504" s="205"/>
      <c r="K504" s="205"/>
      <c r="L504" s="205"/>
      <c r="M504" s="205"/>
      <c r="N504" s="205"/>
      <c r="O504" s="205"/>
      <c r="P504" s="205"/>
      <c r="Q504" s="205"/>
      <c r="R504" s="205"/>
      <c r="S504" s="205"/>
      <c r="T504" s="205"/>
      <c r="U504" s="205"/>
      <c r="V504" s="205"/>
      <c r="W504" s="205"/>
    </row>
    <row r="505" spans="1:23" ht="12.75" customHeight="1">
      <c r="A505" s="142"/>
      <c r="B505" s="205"/>
      <c r="C505" s="205"/>
      <c r="D505" s="205"/>
      <c r="E505" s="205"/>
      <c r="F505" s="205"/>
      <c r="G505" s="205"/>
      <c r="H505" s="205"/>
      <c r="I505" s="205"/>
      <c r="J505" s="205"/>
      <c r="K505" s="205"/>
      <c r="L505" s="205"/>
      <c r="M505" s="205"/>
      <c r="N505" s="205"/>
      <c r="O505" s="205"/>
      <c r="P505" s="205"/>
      <c r="Q505" s="205"/>
      <c r="R505" s="205"/>
      <c r="S505" s="205"/>
      <c r="T505" s="205"/>
      <c r="U505" s="205"/>
      <c r="V505" s="205"/>
      <c r="W505" s="205"/>
    </row>
    <row r="506" spans="1:23" ht="12.75" customHeight="1">
      <c r="A506" s="142"/>
      <c r="B506" s="205"/>
      <c r="C506" s="205"/>
      <c r="D506" s="205"/>
      <c r="E506" s="205"/>
      <c r="F506" s="205"/>
      <c r="G506" s="205"/>
      <c r="H506" s="205"/>
      <c r="I506" s="205"/>
      <c r="J506" s="205"/>
      <c r="K506" s="205"/>
      <c r="L506" s="205"/>
      <c r="M506" s="205"/>
      <c r="N506" s="205"/>
      <c r="O506" s="205"/>
      <c r="P506" s="205"/>
      <c r="Q506" s="205"/>
      <c r="R506" s="205"/>
      <c r="S506" s="205"/>
      <c r="T506" s="205"/>
      <c r="U506" s="205"/>
      <c r="V506" s="205"/>
      <c r="W506" s="205"/>
    </row>
    <row r="507" spans="1:23" ht="12.75" customHeight="1">
      <c r="A507" s="142"/>
      <c r="B507" s="205"/>
      <c r="C507" s="205"/>
      <c r="D507" s="205"/>
      <c r="E507" s="205"/>
      <c r="F507" s="205"/>
      <c r="G507" s="205"/>
      <c r="H507" s="205"/>
      <c r="I507" s="205"/>
      <c r="J507" s="205"/>
      <c r="K507" s="205"/>
      <c r="L507" s="205"/>
      <c r="M507" s="205"/>
      <c r="N507" s="205"/>
      <c r="O507" s="205"/>
      <c r="P507" s="205"/>
      <c r="Q507" s="205"/>
      <c r="R507" s="205"/>
      <c r="S507" s="205"/>
      <c r="T507" s="205"/>
      <c r="U507" s="205"/>
      <c r="V507" s="205"/>
      <c r="W507" s="205"/>
    </row>
    <row r="508" spans="1:23" ht="12.75" customHeight="1">
      <c r="A508" s="142"/>
      <c r="B508" s="205"/>
      <c r="C508" s="205"/>
      <c r="D508" s="205"/>
      <c r="E508" s="205"/>
      <c r="F508" s="205"/>
      <c r="G508" s="205"/>
      <c r="H508" s="205"/>
      <c r="I508" s="205"/>
      <c r="J508" s="205"/>
      <c r="K508" s="205"/>
      <c r="L508" s="205"/>
      <c r="M508" s="205"/>
      <c r="N508" s="205"/>
      <c r="O508" s="205"/>
      <c r="P508" s="205"/>
      <c r="Q508" s="205"/>
      <c r="R508" s="205"/>
      <c r="S508" s="205"/>
      <c r="T508" s="205"/>
      <c r="U508" s="205"/>
      <c r="V508" s="205"/>
      <c r="W508" s="205"/>
    </row>
    <row r="509" spans="1:23" ht="12.75" customHeight="1">
      <c r="A509" s="142"/>
      <c r="B509" s="205"/>
      <c r="C509" s="205"/>
      <c r="D509" s="205"/>
      <c r="E509" s="205"/>
      <c r="F509" s="205"/>
      <c r="G509" s="205"/>
      <c r="H509" s="205"/>
      <c r="I509" s="205"/>
      <c r="J509" s="205"/>
      <c r="K509" s="205"/>
      <c r="L509" s="205"/>
      <c r="M509" s="205"/>
      <c r="N509" s="205"/>
      <c r="O509" s="205"/>
      <c r="P509" s="205"/>
      <c r="Q509" s="205"/>
      <c r="R509" s="205"/>
      <c r="S509" s="205"/>
      <c r="T509" s="205"/>
      <c r="U509" s="205"/>
      <c r="V509" s="205"/>
      <c r="W509" s="205"/>
    </row>
    <row r="510" spans="1:23" ht="12.75" customHeight="1">
      <c r="A510" s="142"/>
      <c r="B510" s="205"/>
      <c r="C510" s="205"/>
      <c r="D510" s="205"/>
      <c r="E510" s="205"/>
      <c r="F510" s="205"/>
      <c r="G510" s="205"/>
      <c r="H510" s="205"/>
      <c r="I510" s="205"/>
      <c r="J510" s="205"/>
      <c r="K510" s="205"/>
      <c r="L510" s="205"/>
      <c r="M510" s="205"/>
      <c r="N510" s="205"/>
      <c r="O510" s="205"/>
      <c r="P510" s="205"/>
      <c r="Q510" s="205"/>
      <c r="R510" s="205"/>
      <c r="S510" s="205"/>
      <c r="T510" s="205"/>
      <c r="U510" s="205"/>
      <c r="V510" s="205"/>
      <c r="W510" s="205"/>
    </row>
    <row r="511" spans="1:23" ht="12.75" customHeight="1">
      <c r="A511" s="142"/>
      <c r="B511" s="205"/>
      <c r="C511" s="205"/>
      <c r="D511" s="205"/>
      <c r="E511" s="205"/>
      <c r="F511" s="205"/>
      <c r="G511" s="205"/>
      <c r="H511" s="205"/>
      <c r="I511" s="205"/>
      <c r="J511" s="205"/>
      <c r="K511" s="205"/>
      <c r="L511" s="205"/>
      <c r="M511" s="205"/>
      <c r="N511" s="205"/>
      <c r="O511" s="205"/>
      <c r="P511" s="205"/>
      <c r="Q511" s="205"/>
      <c r="R511" s="205"/>
      <c r="S511" s="205"/>
      <c r="T511" s="205"/>
      <c r="U511" s="205"/>
      <c r="V511" s="205"/>
      <c r="W511" s="205"/>
    </row>
    <row r="512" spans="1:23" ht="12.75" customHeight="1">
      <c r="A512" s="142"/>
      <c r="B512" s="205"/>
      <c r="C512" s="205"/>
      <c r="D512" s="205"/>
      <c r="E512" s="205"/>
      <c r="F512" s="205"/>
      <c r="G512" s="205"/>
      <c r="H512" s="205"/>
      <c r="I512" s="205"/>
      <c r="J512" s="205"/>
      <c r="K512" s="205"/>
      <c r="L512" s="205"/>
      <c r="M512" s="205"/>
      <c r="N512" s="205"/>
      <c r="O512" s="205"/>
      <c r="P512" s="205"/>
      <c r="Q512" s="205"/>
      <c r="R512" s="205"/>
      <c r="S512" s="205"/>
      <c r="T512" s="205"/>
      <c r="U512" s="205"/>
      <c r="V512" s="205"/>
      <c r="W512" s="205"/>
    </row>
    <row r="513" spans="1:23" ht="12.75" customHeight="1">
      <c r="A513" s="142"/>
      <c r="B513" s="205"/>
      <c r="C513" s="205"/>
      <c r="D513" s="205"/>
      <c r="E513" s="205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5"/>
      <c r="Q513" s="205"/>
      <c r="R513" s="205"/>
      <c r="S513" s="205"/>
      <c r="T513" s="205"/>
      <c r="U513" s="205"/>
      <c r="V513" s="205"/>
      <c r="W513" s="205"/>
    </row>
    <row r="514" spans="1:23" ht="12.75" customHeight="1">
      <c r="A514" s="142"/>
      <c r="B514" s="205"/>
      <c r="C514" s="205"/>
      <c r="D514" s="205"/>
      <c r="E514" s="205"/>
      <c r="F514" s="205"/>
      <c r="G514" s="205"/>
      <c r="H514" s="205"/>
      <c r="I514" s="205"/>
      <c r="J514" s="205"/>
      <c r="K514" s="205"/>
      <c r="L514" s="205"/>
      <c r="M514" s="205"/>
      <c r="N514" s="205"/>
      <c r="O514" s="205"/>
      <c r="P514" s="205"/>
      <c r="Q514" s="205"/>
      <c r="R514" s="205"/>
      <c r="S514" s="205"/>
      <c r="T514" s="205"/>
      <c r="U514" s="205"/>
      <c r="V514" s="205"/>
      <c r="W514" s="205"/>
    </row>
    <row r="515" spans="1:23" ht="12.75" customHeight="1">
      <c r="A515" s="142"/>
      <c r="B515" s="205"/>
      <c r="C515" s="205"/>
      <c r="D515" s="205"/>
      <c r="E515" s="205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</row>
    <row r="516" spans="1:23" ht="12.75" customHeight="1">
      <c r="A516" s="142"/>
      <c r="B516" s="205"/>
      <c r="C516" s="205"/>
      <c r="D516" s="205"/>
      <c r="E516" s="205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</row>
    <row r="517" spans="1:23" ht="12.75" customHeight="1">
      <c r="A517" s="142"/>
      <c r="B517" s="205"/>
      <c r="C517" s="205"/>
      <c r="D517" s="205"/>
      <c r="E517" s="205"/>
      <c r="F517" s="205"/>
      <c r="G517" s="205"/>
      <c r="H517" s="205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</row>
    <row r="518" spans="1:23" ht="12.75" customHeight="1">
      <c r="A518" s="142"/>
      <c r="B518" s="205"/>
      <c r="C518" s="205"/>
      <c r="D518" s="205"/>
      <c r="E518" s="205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</row>
    <row r="519" spans="1:23" ht="12.75" customHeight="1">
      <c r="A519" s="142"/>
      <c r="B519" s="205"/>
      <c r="C519" s="205"/>
      <c r="D519" s="205"/>
      <c r="E519" s="205"/>
      <c r="F519" s="205"/>
      <c r="G519" s="205"/>
      <c r="H519" s="205"/>
      <c r="I519" s="205"/>
      <c r="J519" s="205"/>
      <c r="K519" s="205"/>
      <c r="L519" s="205"/>
      <c r="M519" s="205"/>
      <c r="N519" s="205"/>
      <c r="O519" s="205"/>
      <c r="P519" s="205"/>
      <c r="Q519" s="205"/>
      <c r="R519" s="205"/>
      <c r="S519" s="205"/>
      <c r="T519" s="205"/>
      <c r="U519" s="205"/>
      <c r="V519" s="205"/>
      <c r="W519" s="205"/>
    </row>
    <row r="520" spans="1:23" ht="12.75" customHeight="1">
      <c r="A520" s="142"/>
      <c r="B520" s="205"/>
      <c r="C520" s="205"/>
      <c r="D520" s="205"/>
      <c r="E520" s="205"/>
      <c r="F520" s="205"/>
      <c r="G520" s="205"/>
      <c r="H520" s="205"/>
      <c r="I520" s="205"/>
      <c r="J520" s="205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</row>
    <row r="521" spans="1:23" ht="12.75" customHeight="1">
      <c r="A521" s="142"/>
      <c r="B521" s="205"/>
      <c r="C521" s="205"/>
      <c r="D521" s="205"/>
      <c r="E521" s="205"/>
      <c r="F521" s="205"/>
      <c r="G521" s="205"/>
      <c r="H521" s="205"/>
      <c r="I521" s="205"/>
      <c r="J521" s="205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</row>
    <row r="522" spans="1:23" ht="12.75" customHeight="1">
      <c r="A522" s="142"/>
      <c r="B522" s="205"/>
      <c r="C522" s="205"/>
      <c r="D522" s="205"/>
      <c r="E522" s="205"/>
      <c r="F522" s="205"/>
      <c r="G522" s="205"/>
      <c r="H522" s="205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</row>
    <row r="523" spans="1:23" ht="12.75" customHeight="1">
      <c r="A523" s="142"/>
      <c r="B523" s="205"/>
      <c r="C523" s="205"/>
      <c r="D523" s="205"/>
      <c r="E523" s="205"/>
      <c r="F523" s="205"/>
      <c r="G523" s="205"/>
      <c r="H523" s="205"/>
      <c r="I523" s="205"/>
      <c r="J523" s="205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</row>
    <row r="524" spans="1:23" ht="12.75" customHeight="1">
      <c r="A524" s="142"/>
      <c r="B524" s="205"/>
      <c r="C524" s="205"/>
      <c r="D524" s="205"/>
      <c r="E524" s="205"/>
      <c r="F524" s="205"/>
      <c r="G524" s="205"/>
      <c r="H524" s="205"/>
      <c r="I524" s="205"/>
      <c r="J524" s="205"/>
      <c r="K524" s="205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  <c r="V524" s="205"/>
      <c r="W524" s="205"/>
    </row>
    <row r="525" spans="1:23" ht="12.75" customHeight="1">
      <c r="A525" s="142"/>
      <c r="B525" s="205"/>
      <c r="C525" s="205"/>
      <c r="D525" s="205"/>
      <c r="E525" s="205"/>
      <c r="F525" s="205"/>
      <c r="G525" s="205"/>
      <c r="H525" s="205"/>
      <c r="I525" s="205"/>
      <c r="J525" s="205"/>
      <c r="K525" s="205"/>
      <c r="L525" s="205"/>
      <c r="M525" s="205"/>
      <c r="N525" s="205"/>
      <c r="O525" s="205"/>
      <c r="P525" s="205"/>
      <c r="Q525" s="205"/>
      <c r="R525" s="205"/>
      <c r="S525" s="205"/>
      <c r="T525" s="205"/>
      <c r="U525" s="205"/>
      <c r="V525" s="205"/>
      <c r="W525" s="205"/>
    </row>
    <row r="526" spans="1:23" ht="12.75" customHeight="1">
      <c r="A526" s="142"/>
      <c r="B526" s="205"/>
      <c r="C526" s="205"/>
      <c r="D526" s="205"/>
      <c r="E526" s="205"/>
      <c r="F526" s="205"/>
      <c r="G526" s="205"/>
      <c r="H526" s="205"/>
      <c r="I526" s="205"/>
      <c r="J526" s="205"/>
      <c r="K526" s="205"/>
      <c r="L526" s="205"/>
      <c r="M526" s="205"/>
      <c r="N526" s="205"/>
      <c r="O526" s="205"/>
      <c r="P526" s="205"/>
      <c r="Q526" s="205"/>
      <c r="R526" s="205"/>
      <c r="S526" s="205"/>
      <c r="T526" s="205"/>
      <c r="U526" s="205"/>
      <c r="V526" s="205"/>
      <c r="W526" s="205"/>
    </row>
    <row r="527" spans="1:23" ht="12.75" customHeight="1">
      <c r="A527" s="142"/>
      <c r="B527" s="205"/>
      <c r="C527" s="205"/>
      <c r="D527" s="205"/>
      <c r="E527" s="205"/>
      <c r="F527" s="205"/>
      <c r="G527" s="205"/>
      <c r="H527" s="205"/>
      <c r="I527" s="205"/>
      <c r="J527" s="205"/>
      <c r="K527" s="205"/>
      <c r="L527" s="205"/>
      <c r="M527" s="205"/>
      <c r="N527" s="205"/>
      <c r="O527" s="205"/>
      <c r="P527" s="205"/>
      <c r="Q527" s="205"/>
      <c r="R527" s="205"/>
      <c r="S527" s="205"/>
      <c r="T527" s="205"/>
      <c r="U527" s="205"/>
      <c r="V527" s="205"/>
      <c r="W527" s="205"/>
    </row>
    <row r="528" spans="1:23" ht="12.75" customHeight="1">
      <c r="A528" s="142"/>
      <c r="B528" s="205"/>
      <c r="C528" s="205"/>
      <c r="D528" s="205"/>
      <c r="E528" s="205"/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</row>
    <row r="529" spans="1:23" ht="12.75" customHeight="1">
      <c r="A529" s="142"/>
      <c r="B529" s="205"/>
      <c r="C529" s="205"/>
      <c r="D529" s="205"/>
      <c r="E529" s="205"/>
      <c r="F529" s="205"/>
      <c r="G529" s="205"/>
      <c r="H529" s="205"/>
      <c r="I529" s="205"/>
      <c r="J529" s="205"/>
      <c r="K529" s="205"/>
      <c r="L529" s="205"/>
      <c r="M529" s="205"/>
      <c r="N529" s="205"/>
      <c r="O529" s="205"/>
      <c r="P529" s="205"/>
      <c r="Q529" s="205"/>
      <c r="R529" s="205"/>
      <c r="S529" s="205"/>
      <c r="T529" s="205"/>
      <c r="U529" s="205"/>
      <c r="V529" s="205"/>
      <c r="W529" s="205"/>
    </row>
    <row r="530" spans="1:23" ht="12.75" customHeight="1">
      <c r="A530" s="142"/>
      <c r="B530" s="205"/>
      <c r="C530" s="205"/>
      <c r="D530" s="205"/>
      <c r="E530" s="205"/>
      <c r="F530" s="205"/>
      <c r="G530" s="205"/>
      <c r="H530" s="205"/>
      <c r="I530" s="205"/>
      <c r="J530" s="205"/>
      <c r="K530" s="205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  <c r="V530" s="205"/>
      <c r="W530" s="205"/>
    </row>
    <row r="531" spans="1:23" ht="12.75" customHeight="1">
      <c r="A531" s="142"/>
      <c r="B531" s="205"/>
      <c r="C531" s="205"/>
      <c r="D531" s="205"/>
      <c r="E531" s="205"/>
      <c r="F531" s="205"/>
      <c r="G531" s="205"/>
      <c r="H531" s="205"/>
      <c r="I531" s="205"/>
      <c r="J531" s="205"/>
      <c r="K531" s="205"/>
      <c r="L531" s="205"/>
      <c r="M531" s="205"/>
      <c r="N531" s="205"/>
      <c r="O531" s="205"/>
      <c r="P531" s="205"/>
      <c r="Q531" s="205"/>
      <c r="R531" s="205"/>
      <c r="S531" s="205"/>
      <c r="T531" s="205"/>
      <c r="U531" s="205"/>
      <c r="V531" s="205"/>
      <c r="W531" s="205"/>
    </row>
    <row r="532" spans="1:23" ht="12.75" customHeight="1">
      <c r="A532" s="142"/>
      <c r="B532" s="205"/>
      <c r="C532" s="205"/>
      <c r="D532" s="205"/>
      <c r="E532" s="205"/>
      <c r="F532" s="205"/>
      <c r="G532" s="205"/>
      <c r="H532" s="205"/>
      <c r="I532" s="205"/>
      <c r="J532" s="205"/>
      <c r="K532" s="205"/>
      <c r="L532" s="205"/>
      <c r="M532" s="205"/>
      <c r="N532" s="205"/>
      <c r="O532" s="205"/>
      <c r="P532" s="205"/>
      <c r="Q532" s="205"/>
      <c r="R532" s="205"/>
      <c r="S532" s="205"/>
      <c r="T532" s="205"/>
      <c r="U532" s="205"/>
      <c r="V532" s="205"/>
      <c r="W532" s="205"/>
    </row>
    <row r="533" spans="1:23" ht="12.75" customHeight="1">
      <c r="A533" s="142"/>
      <c r="B533" s="205"/>
      <c r="C533" s="205"/>
      <c r="D533" s="205"/>
      <c r="E533" s="205"/>
      <c r="F533" s="205"/>
      <c r="G533" s="205"/>
      <c r="H533" s="205"/>
      <c r="I533" s="205"/>
      <c r="J533" s="205"/>
      <c r="K533" s="205"/>
      <c r="L533" s="205"/>
      <c r="M533" s="205"/>
      <c r="N533" s="205"/>
      <c r="O533" s="205"/>
      <c r="P533" s="205"/>
      <c r="Q533" s="205"/>
      <c r="R533" s="205"/>
      <c r="S533" s="205"/>
      <c r="T533" s="205"/>
      <c r="U533" s="205"/>
      <c r="V533" s="205"/>
      <c r="W533" s="205"/>
    </row>
    <row r="534" spans="1:23" ht="12.75" customHeight="1">
      <c r="A534" s="142"/>
      <c r="B534" s="205"/>
      <c r="C534" s="205"/>
      <c r="D534" s="205"/>
      <c r="E534" s="205"/>
      <c r="F534" s="205"/>
      <c r="G534" s="205"/>
      <c r="H534" s="205"/>
      <c r="I534" s="205"/>
      <c r="J534" s="205"/>
      <c r="K534" s="205"/>
      <c r="L534" s="205"/>
      <c r="M534" s="205"/>
      <c r="N534" s="205"/>
      <c r="O534" s="205"/>
      <c r="P534" s="205"/>
      <c r="Q534" s="205"/>
      <c r="R534" s="205"/>
      <c r="S534" s="205"/>
      <c r="T534" s="205"/>
      <c r="U534" s="205"/>
      <c r="V534" s="205"/>
      <c r="W534" s="205"/>
    </row>
    <row r="535" spans="1:23" ht="12.75" customHeight="1">
      <c r="A535" s="142"/>
      <c r="B535" s="205"/>
      <c r="C535" s="205"/>
      <c r="D535" s="205"/>
      <c r="E535" s="205"/>
      <c r="F535" s="205"/>
      <c r="G535" s="205"/>
      <c r="H535" s="205"/>
      <c r="I535" s="205"/>
      <c r="J535" s="205"/>
      <c r="K535" s="205"/>
      <c r="L535" s="205"/>
      <c r="M535" s="205"/>
      <c r="N535" s="205"/>
      <c r="O535" s="205"/>
      <c r="P535" s="205"/>
      <c r="Q535" s="205"/>
      <c r="R535" s="205"/>
      <c r="S535" s="205"/>
      <c r="T535" s="205"/>
      <c r="U535" s="205"/>
      <c r="V535" s="205"/>
      <c r="W535" s="205"/>
    </row>
    <row r="536" spans="1:23" ht="12.75" customHeight="1">
      <c r="A536" s="142"/>
      <c r="B536" s="205"/>
      <c r="C536" s="205"/>
      <c r="D536" s="205"/>
      <c r="E536" s="205"/>
      <c r="F536" s="205"/>
      <c r="G536" s="205"/>
      <c r="H536" s="205"/>
      <c r="I536" s="205"/>
      <c r="J536" s="205"/>
      <c r="K536" s="205"/>
      <c r="L536" s="205"/>
      <c r="M536" s="205"/>
      <c r="N536" s="205"/>
      <c r="O536" s="205"/>
      <c r="P536" s="205"/>
      <c r="Q536" s="205"/>
      <c r="R536" s="205"/>
      <c r="S536" s="205"/>
      <c r="T536" s="205"/>
      <c r="U536" s="205"/>
      <c r="V536" s="205"/>
      <c r="W536" s="205"/>
    </row>
    <row r="537" spans="1:23" ht="12.75" customHeight="1">
      <c r="A537" s="142"/>
      <c r="B537" s="205"/>
      <c r="C537" s="205"/>
      <c r="D537" s="205"/>
      <c r="E537" s="205"/>
      <c r="F537" s="205"/>
      <c r="G537" s="205"/>
      <c r="H537" s="205"/>
      <c r="I537" s="205"/>
      <c r="J537" s="205"/>
      <c r="K537" s="205"/>
      <c r="L537" s="205"/>
      <c r="M537" s="205"/>
      <c r="N537" s="205"/>
      <c r="O537" s="205"/>
      <c r="P537" s="205"/>
      <c r="Q537" s="205"/>
      <c r="R537" s="205"/>
      <c r="S537" s="205"/>
      <c r="T537" s="205"/>
      <c r="U537" s="205"/>
      <c r="V537" s="205"/>
      <c r="W537" s="205"/>
    </row>
    <row r="538" spans="1:23" ht="12.75" customHeight="1">
      <c r="A538" s="142"/>
      <c r="B538" s="205"/>
      <c r="C538" s="205"/>
      <c r="D538" s="205"/>
      <c r="E538" s="205"/>
      <c r="F538" s="205"/>
      <c r="G538" s="205"/>
      <c r="H538" s="205"/>
      <c r="I538" s="205"/>
      <c r="J538" s="205"/>
      <c r="K538" s="205"/>
      <c r="L538" s="205"/>
      <c r="M538" s="205"/>
      <c r="N538" s="205"/>
      <c r="O538" s="205"/>
      <c r="P538" s="205"/>
      <c r="Q538" s="205"/>
      <c r="R538" s="205"/>
      <c r="S538" s="205"/>
      <c r="T538" s="205"/>
      <c r="U538" s="205"/>
      <c r="V538" s="205"/>
      <c r="W538" s="205"/>
    </row>
    <row r="539" spans="1:23" ht="12.75" customHeight="1">
      <c r="A539" s="142"/>
      <c r="B539" s="205"/>
      <c r="C539" s="205"/>
      <c r="D539" s="205"/>
      <c r="E539" s="205"/>
      <c r="F539" s="205"/>
      <c r="G539" s="205"/>
      <c r="H539" s="205"/>
      <c r="I539" s="205"/>
      <c r="J539" s="205"/>
      <c r="K539" s="205"/>
      <c r="L539" s="205"/>
      <c r="M539" s="205"/>
      <c r="N539" s="205"/>
      <c r="O539" s="205"/>
      <c r="P539" s="205"/>
      <c r="Q539" s="205"/>
      <c r="R539" s="205"/>
      <c r="S539" s="205"/>
      <c r="T539" s="205"/>
      <c r="U539" s="205"/>
      <c r="V539" s="205"/>
      <c r="W539" s="205"/>
    </row>
    <row r="540" spans="1:23" ht="12.75" customHeight="1">
      <c r="A540" s="142"/>
      <c r="B540" s="205"/>
      <c r="C540" s="205"/>
      <c r="D540" s="205"/>
      <c r="E540" s="205"/>
      <c r="F540" s="205"/>
      <c r="G540" s="205"/>
      <c r="H540" s="205"/>
      <c r="I540" s="205"/>
      <c r="J540" s="205"/>
      <c r="K540" s="205"/>
      <c r="L540" s="205"/>
      <c r="M540" s="205"/>
      <c r="N540" s="205"/>
      <c r="O540" s="205"/>
      <c r="P540" s="205"/>
      <c r="Q540" s="205"/>
      <c r="R540" s="205"/>
      <c r="S540" s="205"/>
      <c r="T540" s="205"/>
      <c r="U540" s="205"/>
      <c r="V540" s="205"/>
      <c r="W540" s="205"/>
    </row>
    <row r="541" spans="1:23" ht="12.75" customHeight="1">
      <c r="A541" s="142"/>
      <c r="B541" s="205"/>
      <c r="C541" s="205"/>
      <c r="D541" s="205"/>
      <c r="E541" s="205"/>
      <c r="F541" s="205"/>
      <c r="G541" s="205"/>
      <c r="H541" s="205"/>
      <c r="I541" s="205"/>
      <c r="J541" s="205"/>
      <c r="K541" s="205"/>
      <c r="L541" s="205"/>
      <c r="M541" s="205"/>
      <c r="N541" s="205"/>
      <c r="O541" s="205"/>
      <c r="P541" s="205"/>
      <c r="Q541" s="205"/>
      <c r="R541" s="205"/>
      <c r="S541" s="205"/>
      <c r="T541" s="205"/>
      <c r="U541" s="205"/>
      <c r="V541" s="205"/>
      <c r="W541" s="205"/>
    </row>
    <row r="542" spans="1:23" ht="12.75" customHeight="1">
      <c r="A542" s="142"/>
      <c r="B542" s="205"/>
      <c r="C542" s="205"/>
      <c r="D542" s="205"/>
      <c r="E542" s="205"/>
      <c r="F542" s="205"/>
      <c r="G542" s="205"/>
      <c r="H542" s="205"/>
      <c r="I542" s="205"/>
      <c r="J542" s="205"/>
      <c r="K542" s="205"/>
      <c r="L542" s="205"/>
      <c r="M542" s="205"/>
      <c r="N542" s="205"/>
      <c r="O542" s="205"/>
      <c r="P542" s="205"/>
      <c r="Q542" s="205"/>
      <c r="R542" s="205"/>
      <c r="S542" s="205"/>
      <c r="T542" s="205"/>
      <c r="U542" s="205"/>
      <c r="V542" s="205"/>
      <c r="W542" s="205"/>
    </row>
    <row r="543" spans="1:23" ht="12.75" customHeight="1">
      <c r="A543" s="142"/>
      <c r="B543" s="205"/>
      <c r="C543" s="205"/>
      <c r="D543" s="205"/>
      <c r="E543" s="205"/>
      <c r="F543" s="205"/>
      <c r="G543" s="205"/>
      <c r="H543" s="205"/>
      <c r="I543" s="205"/>
      <c r="J543" s="205"/>
      <c r="K543" s="205"/>
      <c r="L543" s="205"/>
      <c r="M543" s="205"/>
      <c r="N543" s="205"/>
      <c r="O543" s="205"/>
      <c r="P543" s="205"/>
      <c r="Q543" s="205"/>
      <c r="R543" s="205"/>
      <c r="S543" s="205"/>
      <c r="T543" s="205"/>
      <c r="U543" s="205"/>
      <c r="V543" s="205"/>
      <c r="W543" s="205"/>
    </row>
    <row r="544" spans="1:23" ht="12.75" customHeight="1">
      <c r="A544" s="142"/>
      <c r="B544" s="205"/>
      <c r="C544" s="205"/>
      <c r="D544" s="205"/>
      <c r="E544" s="205"/>
      <c r="F544" s="205"/>
      <c r="G544" s="205"/>
      <c r="H544" s="205"/>
      <c r="I544" s="205"/>
      <c r="J544" s="205"/>
      <c r="K544" s="205"/>
      <c r="L544" s="205"/>
      <c r="M544" s="205"/>
      <c r="N544" s="205"/>
      <c r="O544" s="205"/>
      <c r="P544" s="205"/>
      <c r="Q544" s="205"/>
      <c r="R544" s="205"/>
      <c r="S544" s="205"/>
      <c r="T544" s="205"/>
      <c r="U544" s="205"/>
      <c r="V544" s="205"/>
      <c r="W544" s="205"/>
    </row>
    <row r="545" spans="1:23" ht="12.75" customHeight="1">
      <c r="A545" s="142"/>
      <c r="B545" s="205"/>
      <c r="C545" s="205"/>
      <c r="D545" s="205"/>
      <c r="E545" s="205"/>
      <c r="F545" s="205"/>
      <c r="G545" s="205"/>
      <c r="H545" s="205"/>
      <c r="I545" s="205"/>
      <c r="J545" s="205"/>
      <c r="K545" s="205"/>
      <c r="L545" s="205"/>
      <c r="M545" s="205"/>
      <c r="N545" s="205"/>
      <c r="O545" s="205"/>
      <c r="P545" s="205"/>
      <c r="Q545" s="205"/>
      <c r="R545" s="205"/>
      <c r="S545" s="205"/>
      <c r="T545" s="205"/>
      <c r="U545" s="205"/>
      <c r="V545" s="205"/>
      <c r="W545" s="205"/>
    </row>
    <row r="546" spans="1:23" ht="12.75" customHeight="1">
      <c r="A546" s="142"/>
      <c r="B546" s="205"/>
      <c r="C546" s="205"/>
      <c r="D546" s="205"/>
      <c r="E546" s="205"/>
      <c r="F546" s="205"/>
      <c r="G546" s="205"/>
      <c r="H546" s="205"/>
      <c r="I546" s="205"/>
      <c r="J546" s="205"/>
      <c r="K546" s="205"/>
      <c r="L546" s="205"/>
      <c r="M546" s="205"/>
      <c r="N546" s="205"/>
      <c r="O546" s="205"/>
      <c r="P546" s="205"/>
      <c r="Q546" s="205"/>
      <c r="R546" s="205"/>
      <c r="S546" s="205"/>
      <c r="T546" s="205"/>
      <c r="U546" s="205"/>
      <c r="V546" s="205"/>
      <c r="W546" s="205"/>
    </row>
    <row r="547" spans="1:23" ht="12.75" customHeight="1">
      <c r="A547" s="142"/>
      <c r="B547" s="205"/>
      <c r="C547" s="205"/>
      <c r="D547" s="205"/>
      <c r="E547" s="205"/>
      <c r="F547" s="205"/>
      <c r="G547" s="205"/>
      <c r="H547" s="205"/>
      <c r="I547" s="205"/>
      <c r="J547" s="205"/>
      <c r="K547" s="205"/>
      <c r="L547" s="205"/>
      <c r="M547" s="205"/>
      <c r="N547" s="205"/>
      <c r="O547" s="205"/>
      <c r="P547" s="205"/>
      <c r="Q547" s="205"/>
      <c r="R547" s="205"/>
      <c r="S547" s="205"/>
      <c r="T547" s="205"/>
      <c r="U547" s="205"/>
      <c r="V547" s="205"/>
      <c r="W547" s="205"/>
    </row>
    <row r="548" spans="1:23" ht="12.75" customHeight="1">
      <c r="A548" s="142"/>
      <c r="B548" s="205"/>
      <c r="C548" s="205"/>
      <c r="D548" s="205"/>
      <c r="E548" s="205"/>
      <c r="F548" s="205"/>
      <c r="G548" s="205"/>
      <c r="H548" s="205"/>
      <c r="I548" s="205"/>
      <c r="J548" s="205"/>
      <c r="K548" s="205"/>
      <c r="L548" s="205"/>
      <c r="M548" s="205"/>
      <c r="N548" s="205"/>
      <c r="O548" s="205"/>
      <c r="P548" s="205"/>
      <c r="Q548" s="205"/>
      <c r="R548" s="205"/>
      <c r="S548" s="205"/>
      <c r="T548" s="205"/>
      <c r="U548" s="205"/>
      <c r="V548" s="205"/>
      <c r="W548" s="205"/>
    </row>
    <row r="549" spans="1:23" ht="12.75" customHeight="1">
      <c r="A549" s="142"/>
      <c r="B549" s="205"/>
      <c r="C549" s="205"/>
      <c r="D549" s="205"/>
      <c r="E549" s="205"/>
      <c r="F549" s="205"/>
      <c r="G549" s="205"/>
      <c r="H549" s="205"/>
      <c r="I549" s="205"/>
      <c r="J549" s="205"/>
      <c r="K549" s="205"/>
      <c r="L549" s="205"/>
      <c r="M549" s="205"/>
      <c r="N549" s="205"/>
      <c r="O549" s="205"/>
      <c r="P549" s="205"/>
      <c r="Q549" s="205"/>
      <c r="R549" s="205"/>
      <c r="S549" s="205"/>
      <c r="T549" s="205"/>
      <c r="U549" s="205"/>
      <c r="V549" s="205"/>
      <c r="W549" s="205"/>
    </row>
    <row r="550" spans="1:23" ht="12.75" customHeight="1">
      <c r="A550" s="142"/>
      <c r="B550" s="205"/>
      <c r="C550" s="205"/>
      <c r="D550" s="205"/>
      <c r="E550" s="205"/>
      <c r="F550" s="205"/>
      <c r="G550" s="205"/>
      <c r="H550" s="205"/>
      <c r="I550" s="205"/>
      <c r="J550" s="205"/>
      <c r="K550" s="205"/>
      <c r="L550" s="205"/>
      <c r="M550" s="205"/>
      <c r="N550" s="205"/>
      <c r="O550" s="205"/>
      <c r="P550" s="205"/>
      <c r="Q550" s="205"/>
      <c r="R550" s="205"/>
      <c r="S550" s="205"/>
      <c r="T550" s="205"/>
      <c r="U550" s="205"/>
      <c r="V550" s="205"/>
      <c r="W550" s="205"/>
    </row>
    <row r="551" spans="1:23" ht="12.75" customHeight="1">
      <c r="A551" s="142"/>
      <c r="B551" s="205"/>
      <c r="C551" s="205"/>
      <c r="D551" s="205"/>
      <c r="E551" s="205"/>
      <c r="F551" s="205"/>
      <c r="G551" s="205"/>
      <c r="H551" s="205"/>
      <c r="I551" s="205"/>
      <c r="J551" s="205"/>
      <c r="K551" s="205"/>
      <c r="L551" s="205"/>
      <c r="M551" s="205"/>
      <c r="N551" s="205"/>
      <c r="O551" s="205"/>
      <c r="P551" s="205"/>
      <c r="Q551" s="205"/>
      <c r="R551" s="205"/>
      <c r="S551" s="205"/>
      <c r="T551" s="205"/>
      <c r="U551" s="205"/>
      <c r="V551" s="205"/>
      <c r="W551" s="205"/>
    </row>
    <row r="552" spans="1:23" ht="12.75" customHeight="1">
      <c r="A552" s="142"/>
      <c r="B552" s="205"/>
      <c r="C552" s="205"/>
      <c r="D552" s="205"/>
      <c r="E552" s="205"/>
      <c r="F552" s="205"/>
      <c r="G552" s="205"/>
      <c r="H552" s="205"/>
      <c r="I552" s="205"/>
      <c r="J552" s="205"/>
      <c r="K552" s="205"/>
      <c r="L552" s="205"/>
      <c r="M552" s="205"/>
      <c r="N552" s="205"/>
      <c r="O552" s="205"/>
      <c r="P552" s="205"/>
      <c r="Q552" s="205"/>
      <c r="R552" s="205"/>
      <c r="S552" s="205"/>
      <c r="T552" s="205"/>
      <c r="U552" s="205"/>
      <c r="V552" s="205"/>
      <c r="W552" s="205"/>
    </row>
    <row r="553" spans="1:23" ht="12.75" customHeight="1">
      <c r="A553" s="142"/>
      <c r="B553" s="205"/>
      <c r="C553" s="205"/>
      <c r="D553" s="205"/>
      <c r="E553" s="205"/>
      <c r="F553" s="205"/>
      <c r="G553" s="205"/>
      <c r="H553" s="205"/>
      <c r="I553" s="205"/>
      <c r="J553" s="205"/>
      <c r="K553" s="205"/>
      <c r="L553" s="205"/>
      <c r="M553" s="205"/>
      <c r="N553" s="205"/>
      <c r="O553" s="205"/>
      <c r="P553" s="205"/>
      <c r="Q553" s="205"/>
      <c r="R553" s="205"/>
      <c r="S553" s="205"/>
      <c r="T553" s="205"/>
      <c r="U553" s="205"/>
      <c r="V553" s="205"/>
      <c r="W553" s="205"/>
    </row>
    <row r="554" spans="1:23" ht="12.75" customHeight="1">
      <c r="A554" s="142"/>
      <c r="B554" s="205"/>
      <c r="C554" s="205"/>
      <c r="D554" s="205"/>
      <c r="E554" s="205"/>
      <c r="F554" s="205"/>
      <c r="G554" s="205"/>
      <c r="H554" s="205"/>
      <c r="I554" s="205"/>
      <c r="J554" s="205"/>
      <c r="K554" s="205"/>
      <c r="L554" s="205"/>
      <c r="M554" s="205"/>
      <c r="N554" s="205"/>
      <c r="O554" s="205"/>
      <c r="P554" s="205"/>
      <c r="Q554" s="205"/>
      <c r="R554" s="205"/>
      <c r="S554" s="205"/>
      <c r="T554" s="205"/>
      <c r="U554" s="205"/>
      <c r="V554" s="205"/>
      <c r="W554" s="205"/>
    </row>
    <row r="555" spans="1:23" ht="12.75" customHeight="1">
      <c r="A555" s="142"/>
      <c r="B555" s="205"/>
      <c r="C555" s="205"/>
      <c r="D555" s="205"/>
      <c r="E555" s="205"/>
      <c r="F555" s="205"/>
      <c r="G555" s="205"/>
      <c r="H555" s="205"/>
      <c r="I555" s="205"/>
      <c r="J555" s="205"/>
      <c r="K555" s="205"/>
      <c r="L555" s="205"/>
      <c r="M555" s="205"/>
      <c r="N555" s="205"/>
      <c r="O555" s="205"/>
      <c r="P555" s="205"/>
      <c r="Q555" s="205"/>
      <c r="R555" s="205"/>
      <c r="S555" s="205"/>
      <c r="T555" s="205"/>
      <c r="U555" s="205"/>
      <c r="V555" s="205"/>
      <c r="W555" s="205"/>
    </row>
    <row r="556" spans="1:23" ht="12.75" customHeight="1">
      <c r="A556" s="142"/>
      <c r="B556" s="205"/>
      <c r="C556" s="205"/>
      <c r="D556" s="205"/>
      <c r="E556" s="205"/>
      <c r="F556" s="205"/>
      <c r="G556" s="205"/>
      <c r="H556" s="205"/>
      <c r="I556" s="205"/>
      <c r="J556" s="205"/>
      <c r="K556" s="205"/>
      <c r="L556" s="205"/>
      <c r="M556" s="205"/>
      <c r="N556" s="205"/>
      <c r="O556" s="205"/>
      <c r="P556" s="205"/>
      <c r="Q556" s="205"/>
      <c r="R556" s="205"/>
      <c r="S556" s="205"/>
      <c r="T556" s="205"/>
      <c r="U556" s="205"/>
      <c r="V556" s="205"/>
      <c r="W556" s="205"/>
    </row>
    <row r="557" spans="1:23" ht="12.75" customHeight="1">
      <c r="A557" s="142"/>
      <c r="B557" s="205"/>
      <c r="C557" s="205"/>
      <c r="D557" s="205"/>
      <c r="E557" s="205"/>
      <c r="F557" s="205"/>
      <c r="G557" s="205"/>
      <c r="H557" s="205"/>
      <c r="I557" s="205"/>
      <c r="J557" s="205"/>
      <c r="K557" s="205"/>
      <c r="L557" s="205"/>
      <c r="M557" s="205"/>
      <c r="N557" s="205"/>
      <c r="O557" s="205"/>
      <c r="P557" s="205"/>
      <c r="Q557" s="205"/>
      <c r="R557" s="205"/>
      <c r="S557" s="205"/>
      <c r="T557" s="205"/>
      <c r="U557" s="205"/>
      <c r="V557" s="205"/>
      <c r="W557" s="205"/>
    </row>
    <row r="558" spans="1:23" ht="12.75" customHeight="1">
      <c r="A558" s="142"/>
      <c r="B558" s="205"/>
      <c r="C558" s="205"/>
      <c r="D558" s="205"/>
      <c r="E558" s="205"/>
      <c r="F558" s="205"/>
      <c r="G558" s="205"/>
      <c r="H558" s="205"/>
      <c r="I558" s="205"/>
      <c r="J558" s="205"/>
      <c r="K558" s="205"/>
      <c r="L558" s="205"/>
      <c r="M558" s="205"/>
      <c r="N558" s="205"/>
      <c r="O558" s="205"/>
      <c r="P558" s="205"/>
      <c r="Q558" s="205"/>
      <c r="R558" s="205"/>
      <c r="S558" s="205"/>
      <c r="T558" s="205"/>
      <c r="U558" s="205"/>
      <c r="V558" s="205"/>
      <c r="W558" s="205"/>
    </row>
    <row r="559" spans="1:23" ht="12.75" customHeight="1">
      <c r="A559" s="142"/>
      <c r="B559" s="205"/>
      <c r="C559" s="205"/>
      <c r="D559" s="205"/>
      <c r="E559" s="205"/>
      <c r="F559" s="205"/>
      <c r="G559" s="205"/>
      <c r="H559" s="205"/>
      <c r="I559" s="205"/>
      <c r="J559" s="205"/>
      <c r="K559" s="205"/>
      <c r="L559" s="205"/>
      <c r="M559" s="205"/>
      <c r="N559" s="205"/>
      <c r="O559" s="205"/>
      <c r="P559" s="205"/>
      <c r="Q559" s="205"/>
      <c r="R559" s="205"/>
      <c r="S559" s="205"/>
      <c r="T559" s="205"/>
      <c r="U559" s="205"/>
      <c r="V559" s="205"/>
      <c r="W559" s="205"/>
    </row>
    <row r="560" spans="1:23" ht="12.75" customHeight="1">
      <c r="A560" s="142"/>
      <c r="B560" s="205"/>
      <c r="C560" s="205"/>
      <c r="D560" s="205"/>
      <c r="E560" s="205"/>
      <c r="F560" s="205"/>
      <c r="G560" s="205"/>
      <c r="H560" s="205"/>
      <c r="I560" s="205"/>
      <c r="J560" s="205"/>
      <c r="K560" s="205"/>
      <c r="L560" s="205"/>
      <c r="M560" s="205"/>
      <c r="N560" s="205"/>
      <c r="O560" s="205"/>
      <c r="P560" s="205"/>
      <c r="Q560" s="205"/>
      <c r="R560" s="205"/>
      <c r="S560" s="205"/>
      <c r="T560" s="205"/>
      <c r="U560" s="205"/>
      <c r="V560" s="205"/>
      <c r="W560" s="205"/>
    </row>
    <row r="561" spans="1:23" ht="12.75" customHeight="1">
      <c r="A561" s="142"/>
      <c r="B561" s="205"/>
      <c r="C561" s="205"/>
      <c r="D561" s="205"/>
      <c r="E561" s="205"/>
      <c r="F561" s="205"/>
      <c r="G561" s="205"/>
      <c r="H561" s="205"/>
      <c r="I561" s="205"/>
      <c r="J561" s="205"/>
      <c r="K561" s="205"/>
      <c r="L561" s="205"/>
      <c r="M561" s="205"/>
      <c r="N561" s="205"/>
      <c r="O561" s="205"/>
      <c r="P561" s="205"/>
      <c r="Q561" s="205"/>
      <c r="R561" s="205"/>
      <c r="S561" s="205"/>
      <c r="T561" s="205"/>
      <c r="U561" s="205"/>
      <c r="V561" s="205"/>
      <c r="W561" s="205"/>
    </row>
    <row r="562" spans="1:23" ht="12.75" customHeight="1">
      <c r="A562" s="142"/>
      <c r="B562" s="205"/>
      <c r="C562" s="205"/>
      <c r="D562" s="205"/>
      <c r="E562" s="205"/>
      <c r="F562" s="205"/>
      <c r="G562" s="205"/>
      <c r="H562" s="205"/>
      <c r="I562" s="205"/>
      <c r="J562" s="205"/>
      <c r="K562" s="205"/>
      <c r="L562" s="205"/>
      <c r="M562" s="205"/>
      <c r="N562" s="205"/>
      <c r="O562" s="205"/>
      <c r="P562" s="205"/>
      <c r="Q562" s="205"/>
      <c r="R562" s="205"/>
      <c r="S562" s="205"/>
      <c r="T562" s="205"/>
      <c r="U562" s="205"/>
      <c r="V562" s="205"/>
      <c r="W562" s="205"/>
    </row>
    <row r="563" spans="1:23" ht="12.75" customHeight="1">
      <c r="A563" s="142"/>
      <c r="B563" s="205"/>
      <c r="C563" s="205"/>
      <c r="D563" s="205"/>
      <c r="E563" s="205"/>
      <c r="F563" s="205"/>
      <c r="G563" s="205"/>
      <c r="H563" s="205"/>
      <c r="I563" s="205"/>
      <c r="J563" s="205"/>
      <c r="K563" s="205"/>
      <c r="L563" s="205"/>
      <c r="M563" s="205"/>
      <c r="N563" s="205"/>
      <c r="O563" s="205"/>
      <c r="P563" s="205"/>
      <c r="Q563" s="205"/>
      <c r="R563" s="205"/>
      <c r="S563" s="205"/>
      <c r="T563" s="205"/>
      <c r="U563" s="205"/>
      <c r="V563" s="205"/>
      <c r="W563" s="205"/>
    </row>
    <row r="564" spans="1:23" ht="12.75" customHeight="1">
      <c r="A564" s="142"/>
      <c r="B564" s="205"/>
      <c r="C564" s="205"/>
      <c r="D564" s="205"/>
      <c r="E564" s="205"/>
      <c r="F564" s="205"/>
      <c r="G564" s="205"/>
      <c r="H564" s="205"/>
      <c r="I564" s="205"/>
      <c r="J564" s="205"/>
      <c r="K564" s="205"/>
      <c r="L564" s="205"/>
      <c r="M564" s="205"/>
      <c r="N564" s="205"/>
      <c r="O564" s="205"/>
      <c r="P564" s="205"/>
      <c r="Q564" s="205"/>
      <c r="R564" s="205"/>
      <c r="S564" s="205"/>
      <c r="T564" s="205"/>
      <c r="U564" s="205"/>
      <c r="V564" s="205"/>
      <c r="W564" s="205"/>
    </row>
    <row r="565" spans="1:23" ht="12.75" customHeight="1">
      <c r="A565" s="142"/>
      <c r="B565" s="205"/>
      <c r="C565" s="205"/>
      <c r="D565" s="205"/>
      <c r="E565" s="205"/>
      <c r="F565" s="205"/>
      <c r="G565" s="205"/>
      <c r="H565" s="205"/>
      <c r="I565" s="205"/>
      <c r="J565" s="205"/>
      <c r="K565" s="205"/>
      <c r="L565" s="205"/>
      <c r="M565" s="205"/>
      <c r="N565" s="205"/>
      <c r="O565" s="205"/>
      <c r="P565" s="205"/>
      <c r="Q565" s="205"/>
      <c r="R565" s="205"/>
      <c r="S565" s="205"/>
      <c r="T565" s="205"/>
      <c r="U565" s="205"/>
      <c r="V565" s="205"/>
      <c r="W565" s="205"/>
    </row>
    <row r="566" spans="1:23" ht="12.75" customHeight="1">
      <c r="A566" s="142"/>
      <c r="B566" s="205"/>
      <c r="C566" s="205"/>
      <c r="D566" s="205"/>
      <c r="E566" s="205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</row>
    <row r="567" spans="1:23" ht="12.75" customHeight="1">
      <c r="A567" s="142"/>
      <c r="B567" s="205"/>
      <c r="C567" s="205"/>
      <c r="D567" s="205"/>
      <c r="E567" s="205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</row>
    <row r="568" spans="1:23" ht="12.75" customHeight="1">
      <c r="A568" s="142"/>
      <c r="B568" s="205"/>
      <c r="C568" s="205"/>
      <c r="D568" s="205"/>
      <c r="E568" s="205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</row>
    <row r="569" spans="1:23" ht="12.75" customHeight="1">
      <c r="A569" s="142"/>
      <c r="B569" s="205"/>
      <c r="C569" s="205"/>
      <c r="D569" s="205"/>
      <c r="E569" s="205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</row>
    <row r="570" spans="1:23" ht="12.75" customHeight="1">
      <c r="A570" s="142"/>
      <c r="B570" s="205"/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</row>
    <row r="571" spans="1:23" ht="12.75" customHeight="1">
      <c r="A571" s="142"/>
      <c r="B571" s="205"/>
      <c r="C571" s="205"/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  <c r="N571" s="205"/>
      <c r="O571" s="205"/>
      <c r="P571" s="205"/>
      <c r="Q571" s="205"/>
      <c r="R571" s="205"/>
      <c r="S571" s="205"/>
      <c r="T571" s="205"/>
      <c r="U571" s="205"/>
      <c r="V571" s="205"/>
      <c r="W571" s="205"/>
    </row>
    <row r="572" spans="1:23" ht="12.75" customHeight="1">
      <c r="A572" s="142"/>
      <c r="B572" s="205"/>
      <c r="C572" s="205"/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  <c r="N572" s="205"/>
      <c r="O572" s="205"/>
      <c r="P572" s="205"/>
      <c r="Q572" s="205"/>
      <c r="R572" s="205"/>
      <c r="S572" s="205"/>
      <c r="T572" s="205"/>
      <c r="U572" s="205"/>
      <c r="V572" s="205"/>
      <c r="W572" s="205"/>
    </row>
    <row r="573" spans="1:23" ht="12.75" customHeight="1">
      <c r="A573" s="142"/>
      <c r="B573" s="205"/>
      <c r="C573" s="205"/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  <c r="N573" s="205"/>
      <c r="O573" s="205"/>
      <c r="P573" s="205"/>
      <c r="Q573" s="205"/>
      <c r="R573" s="205"/>
      <c r="S573" s="205"/>
      <c r="T573" s="205"/>
      <c r="U573" s="205"/>
      <c r="V573" s="205"/>
      <c r="W573" s="205"/>
    </row>
    <row r="574" spans="1:23" ht="12.75" customHeight="1">
      <c r="A574" s="142"/>
      <c r="B574" s="205"/>
      <c r="C574" s="205"/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  <c r="N574" s="205"/>
      <c r="O574" s="205"/>
      <c r="P574" s="205"/>
      <c r="Q574" s="205"/>
      <c r="R574" s="205"/>
      <c r="S574" s="205"/>
      <c r="T574" s="205"/>
      <c r="U574" s="205"/>
      <c r="V574" s="205"/>
      <c r="W574" s="205"/>
    </row>
    <row r="575" spans="1:23" ht="12.75" customHeight="1">
      <c r="A575" s="142"/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5"/>
      <c r="O575" s="205"/>
      <c r="P575" s="205"/>
      <c r="Q575" s="205"/>
      <c r="R575" s="205"/>
      <c r="S575" s="205"/>
      <c r="T575" s="205"/>
      <c r="U575" s="205"/>
      <c r="V575" s="205"/>
      <c r="W575" s="205"/>
    </row>
    <row r="576" spans="1:23" ht="12.75" customHeight="1">
      <c r="A576" s="142"/>
      <c r="B576" s="205"/>
      <c r="C576" s="205"/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  <c r="N576" s="205"/>
      <c r="O576" s="205"/>
      <c r="P576" s="205"/>
      <c r="Q576" s="205"/>
      <c r="R576" s="205"/>
      <c r="S576" s="205"/>
      <c r="T576" s="205"/>
      <c r="U576" s="205"/>
      <c r="V576" s="205"/>
      <c r="W576" s="205"/>
    </row>
    <row r="577" spans="1:23" ht="12.75" customHeight="1">
      <c r="A577" s="142"/>
      <c r="B577" s="205"/>
      <c r="C577" s="205"/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  <c r="N577" s="205"/>
      <c r="O577" s="205"/>
      <c r="P577" s="205"/>
      <c r="Q577" s="205"/>
      <c r="R577" s="205"/>
      <c r="S577" s="205"/>
      <c r="T577" s="205"/>
      <c r="U577" s="205"/>
      <c r="V577" s="205"/>
      <c r="W577" s="205"/>
    </row>
    <row r="578" spans="1:23" ht="12.75" customHeight="1">
      <c r="A578" s="142"/>
      <c r="B578" s="205"/>
      <c r="C578" s="205"/>
      <c r="D578" s="205"/>
      <c r="E578" s="205"/>
      <c r="F578" s="205"/>
      <c r="G578" s="205"/>
      <c r="H578" s="205"/>
      <c r="I578" s="205"/>
      <c r="J578" s="205"/>
      <c r="K578" s="205"/>
      <c r="L578" s="205"/>
      <c r="M578" s="205"/>
      <c r="N578" s="205"/>
      <c r="O578" s="205"/>
      <c r="P578" s="205"/>
      <c r="Q578" s="205"/>
      <c r="R578" s="205"/>
      <c r="S578" s="205"/>
      <c r="T578" s="205"/>
      <c r="U578" s="205"/>
      <c r="V578" s="205"/>
      <c r="W578" s="205"/>
    </row>
    <row r="579" spans="1:23" ht="12.75" customHeight="1">
      <c r="A579" s="142"/>
      <c r="B579" s="205"/>
      <c r="C579" s="205"/>
      <c r="D579" s="205"/>
      <c r="E579" s="205"/>
      <c r="F579" s="205"/>
      <c r="G579" s="205"/>
      <c r="H579" s="205"/>
      <c r="I579" s="205"/>
      <c r="J579" s="205"/>
      <c r="K579" s="205"/>
      <c r="L579" s="205"/>
      <c r="M579" s="205"/>
      <c r="N579" s="205"/>
      <c r="O579" s="205"/>
      <c r="P579" s="205"/>
      <c r="Q579" s="205"/>
      <c r="R579" s="205"/>
      <c r="S579" s="205"/>
      <c r="T579" s="205"/>
      <c r="U579" s="205"/>
      <c r="V579" s="205"/>
      <c r="W579" s="205"/>
    </row>
    <row r="580" spans="1:23" ht="12.75" customHeight="1">
      <c r="A580" s="142"/>
      <c r="B580" s="205"/>
      <c r="C580" s="205"/>
      <c r="D580" s="205"/>
      <c r="E580" s="205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</row>
    <row r="581" spans="1:23" ht="12.75" customHeight="1">
      <c r="A581" s="142"/>
      <c r="B581" s="205"/>
      <c r="C581" s="205"/>
      <c r="D581" s="205"/>
      <c r="E581" s="205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</row>
    <row r="582" spans="1:23" ht="12.75" customHeight="1">
      <c r="A582" s="142"/>
      <c r="B582" s="205"/>
      <c r="C582" s="205"/>
      <c r="D582" s="205"/>
      <c r="E582" s="205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</row>
    <row r="583" spans="1:23" ht="12.75" customHeight="1">
      <c r="A583" s="142"/>
      <c r="B583" s="205"/>
      <c r="C583" s="205"/>
      <c r="D583" s="205"/>
      <c r="E583" s="205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</row>
    <row r="584" spans="1:23" ht="12.75" customHeight="1">
      <c r="A584" s="142"/>
      <c r="B584" s="205"/>
      <c r="C584" s="205"/>
      <c r="D584" s="205"/>
      <c r="E584" s="205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</row>
    <row r="585" spans="1:23" ht="12.75" customHeight="1">
      <c r="A585" s="142"/>
      <c r="B585" s="205"/>
      <c r="C585" s="205"/>
      <c r="D585" s="205"/>
      <c r="E585" s="205"/>
      <c r="F585" s="205"/>
      <c r="G585" s="205"/>
      <c r="H585" s="205"/>
      <c r="I585" s="205"/>
      <c r="J585" s="205"/>
      <c r="K585" s="205"/>
      <c r="L585" s="205"/>
      <c r="M585" s="205"/>
      <c r="N585" s="205"/>
      <c r="O585" s="205"/>
      <c r="P585" s="205"/>
      <c r="Q585" s="205"/>
      <c r="R585" s="205"/>
      <c r="S585" s="205"/>
      <c r="T585" s="205"/>
      <c r="U585" s="205"/>
      <c r="V585" s="205"/>
      <c r="W585" s="205"/>
    </row>
    <row r="586" spans="1:23" ht="12.75" customHeight="1">
      <c r="A586" s="142"/>
      <c r="B586" s="205"/>
      <c r="C586" s="205"/>
      <c r="D586" s="205"/>
      <c r="E586" s="205"/>
      <c r="F586" s="205"/>
      <c r="G586" s="205"/>
      <c r="H586" s="205"/>
      <c r="I586" s="205"/>
      <c r="J586" s="205"/>
      <c r="K586" s="205"/>
      <c r="L586" s="205"/>
      <c r="M586" s="205"/>
      <c r="N586" s="205"/>
      <c r="O586" s="205"/>
      <c r="P586" s="205"/>
      <c r="Q586" s="205"/>
      <c r="R586" s="205"/>
      <c r="S586" s="205"/>
      <c r="T586" s="205"/>
      <c r="U586" s="205"/>
      <c r="V586" s="205"/>
      <c r="W586" s="205"/>
    </row>
    <row r="587" spans="1:23" ht="12.75" customHeight="1">
      <c r="A587" s="142"/>
      <c r="B587" s="205"/>
      <c r="C587" s="205"/>
      <c r="D587" s="205"/>
      <c r="E587" s="205"/>
      <c r="F587" s="205"/>
      <c r="G587" s="205"/>
      <c r="H587" s="205"/>
      <c r="I587" s="205"/>
      <c r="J587" s="205"/>
      <c r="K587" s="205"/>
      <c r="L587" s="205"/>
      <c r="M587" s="205"/>
      <c r="N587" s="205"/>
      <c r="O587" s="205"/>
      <c r="P587" s="205"/>
      <c r="Q587" s="205"/>
      <c r="R587" s="205"/>
      <c r="S587" s="205"/>
      <c r="T587" s="205"/>
      <c r="U587" s="205"/>
      <c r="V587" s="205"/>
      <c r="W587" s="205"/>
    </row>
    <row r="588" spans="1:23" ht="12.75" customHeight="1">
      <c r="A588" s="142"/>
      <c r="B588" s="205"/>
      <c r="C588" s="205"/>
      <c r="D588" s="205"/>
      <c r="E588" s="205"/>
      <c r="F588" s="205"/>
      <c r="G588" s="205"/>
      <c r="H588" s="205"/>
      <c r="I588" s="205"/>
      <c r="J588" s="205"/>
      <c r="K588" s="205"/>
      <c r="L588" s="205"/>
      <c r="M588" s="205"/>
      <c r="N588" s="205"/>
      <c r="O588" s="205"/>
      <c r="P588" s="205"/>
      <c r="Q588" s="205"/>
      <c r="R588" s="205"/>
      <c r="S588" s="205"/>
      <c r="T588" s="205"/>
      <c r="U588" s="205"/>
      <c r="V588" s="205"/>
      <c r="W588" s="205"/>
    </row>
    <row r="589" spans="1:23" ht="12.75" customHeight="1">
      <c r="A589" s="142"/>
      <c r="B589" s="205"/>
      <c r="C589" s="205"/>
      <c r="D589" s="205"/>
      <c r="E589" s="205"/>
      <c r="F589" s="205"/>
      <c r="G589" s="205"/>
      <c r="H589" s="205"/>
      <c r="I589" s="205"/>
      <c r="J589" s="205"/>
      <c r="K589" s="205"/>
      <c r="L589" s="205"/>
      <c r="M589" s="205"/>
      <c r="N589" s="205"/>
      <c r="O589" s="205"/>
      <c r="P589" s="205"/>
      <c r="Q589" s="205"/>
      <c r="R589" s="205"/>
      <c r="S589" s="205"/>
      <c r="T589" s="205"/>
      <c r="U589" s="205"/>
      <c r="V589" s="205"/>
      <c r="W589" s="205"/>
    </row>
    <row r="590" spans="1:23" ht="12.75" customHeight="1">
      <c r="A590" s="142"/>
      <c r="B590" s="205"/>
      <c r="C590" s="205"/>
      <c r="D590" s="205"/>
      <c r="E590" s="205"/>
      <c r="F590" s="205"/>
      <c r="G590" s="205"/>
      <c r="H590" s="205"/>
      <c r="I590" s="205"/>
      <c r="J590" s="205"/>
      <c r="K590" s="205"/>
      <c r="L590" s="205"/>
      <c r="M590" s="205"/>
      <c r="N590" s="205"/>
      <c r="O590" s="205"/>
      <c r="P590" s="205"/>
      <c r="Q590" s="205"/>
      <c r="R590" s="205"/>
      <c r="S590" s="205"/>
      <c r="T590" s="205"/>
      <c r="U590" s="205"/>
      <c r="V590" s="205"/>
      <c r="W590" s="205"/>
    </row>
    <row r="591" spans="1:23" ht="12.75" customHeight="1">
      <c r="A591" s="142"/>
      <c r="B591" s="205"/>
      <c r="C591" s="205"/>
      <c r="D591" s="205"/>
      <c r="E591" s="205"/>
      <c r="F591" s="205"/>
      <c r="G591" s="205"/>
      <c r="H591" s="205"/>
      <c r="I591" s="205"/>
      <c r="J591" s="205"/>
      <c r="K591" s="205"/>
      <c r="L591" s="205"/>
      <c r="M591" s="205"/>
      <c r="N591" s="205"/>
      <c r="O591" s="205"/>
      <c r="P591" s="205"/>
      <c r="Q591" s="205"/>
      <c r="R591" s="205"/>
      <c r="S591" s="205"/>
      <c r="T591" s="205"/>
      <c r="U591" s="205"/>
      <c r="V591" s="205"/>
      <c r="W591" s="205"/>
    </row>
    <row r="592" spans="1:23" ht="12.75" customHeight="1">
      <c r="A592" s="142"/>
      <c r="B592" s="205"/>
      <c r="C592" s="205"/>
      <c r="D592" s="205"/>
      <c r="E592" s="205"/>
      <c r="F592" s="205"/>
      <c r="G592" s="205"/>
      <c r="H592" s="205"/>
      <c r="I592" s="205"/>
      <c r="J592" s="205"/>
      <c r="K592" s="205"/>
      <c r="L592" s="205"/>
      <c r="M592" s="205"/>
      <c r="N592" s="205"/>
      <c r="O592" s="205"/>
      <c r="P592" s="205"/>
      <c r="Q592" s="205"/>
      <c r="R592" s="205"/>
      <c r="S592" s="205"/>
      <c r="T592" s="205"/>
      <c r="U592" s="205"/>
      <c r="V592" s="205"/>
      <c r="W592" s="205"/>
    </row>
    <row r="593" spans="1:23" ht="12.75" customHeight="1">
      <c r="A593" s="142"/>
      <c r="B593" s="205"/>
      <c r="C593" s="205"/>
      <c r="D593" s="205"/>
      <c r="E593" s="205"/>
      <c r="F593" s="205"/>
      <c r="G593" s="205"/>
      <c r="H593" s="205"/>
      <c r="I593" s="205"/>
      <c r="J593" s="205"/>
      <c r="K593" s="205"/>
      <c r="L593" s="205"/>
      <c r="M593" s="205"/>
      <c r="N593" s="205"/>
      <c r="O593" s="205"/>
      <c r="P593" s="205"/>
      <c r="Q593" s="205"/>
      <c r="R593" s="205"/>
      <c r="S593" s="205"/>
      <c r="T593" s="205"/>
      <c r="U593" s="205"/>
      <c r="V593" s="205"/>
      <c r="W593" s="205"/>
    </row>
    <row r="594" spans="1:23" ht="12.75" customHeight="1">
      <c r="A594" s="142"/>
      <c r="B594" s="205"/>
      <c r="C594" s="205"/>
      <c r="D594" s="205"/>
      <c r="E594" s="205"/>
      <c r="F594" s="205"/>
      <c r="G594" s="205"/>
      <c r="H594" s="205"/>
      <c r="I594" s="205"/>
      <c r="J594" s="205"/>
      <c r="K594" s="205"/>
      <c r="L594" s="205"/>
      <c r="M594" s="205"/>
      <c r="N594" s="205"/>
      <c r="O594" s="205"/>
      <c r="P594" s="205"/>
      <c r="Q594" s="205"/>
      <c r="R594" s="205"/>
      <c r="S594" s="205"/>
      <c r="T594" s="205"/>
      <c r="U594" s="205"/>
      <c r="V594" s="205"/>
      <c r="W594" s="205"/>
    </row>
    <row r="595" spans="1:23" ht="12.75" customHeight="1">
      <c r="A595" s="142"/>
      <c r="B595" s="205"/>
      <c r="C595" s="205"/>
      <c r="D595" s="205"/>
      <c r="E595" s="205"/>
      <c r="F595" s="205"/>
      <c r="G595" s="205"/>
      <c r="H595" s="205"/>
      <c r="I595" s="205"/>
      <c r="J595" s="205"/>
      <c r="K595" s="205"/>
      <c r="L595" s="205"/>
      <c r="M595" s="205"/>
      <c r="N595" s="205"/>
      <c r="O595" s="205"/>
      <c r="P595" s="205"/>
      <c r="Q595" s="205"/>
      <c r="R595" s="205"/>
      <c r="S595" s="205"/>
      <c r="T595" s="205"/>
      <c r="U595" s="205"/>
      <c r="V595" s="205"/>
      <c r="W595" s="205"/>
    </row>
    <row r="596" spans="1:23" ht="12.75" customHeight="1">
      <c r="A596" s="142"/>
      <c r="B596" s="205"/>
      <c r="C596" s="205"/>
      <c r="D596" s="205"/>
      <c r="E596" s="205"/>
      <c r="F596" s="205"/>
      <c r="G596" s="205"/>
      <c r="H596" s="205"/>
      <c r="I596" s="205"/>
      <c r="J596" s="205"/>
      <c r="K596" s="205"/>
      <c r="L596" s="205"/>
      <c r="M596" s="205"/>
      <c r="N596" s="205"/>
      <c r="O596" s="205"/>
      <c r="P596" s="205"/>
      <c r="Q596" s="205"/>
      <c r="R596" s="205"/>
      <c r="S596" s="205"/>
      <c r="T596" s="205"/>
      <c r="U596" s="205"/>
      <c r="V596" s="205"/>
      <c r="W596" s="205"/>
    </row>
    <row r="597" spans="1:23" ht="12.75" customHeight="1">
      <c r="A597" s="142"/>
      <c r="B597" s="205"/>
      <c r="C597" s="205"/>
      <c r="D597" s="205"/>
      <c r="E597" s="205"/>
      <c r="F597" s="205"/>
      <c r="G597" s="205"/>
      <c r="H597" s="205"/>
      <c r="I597" s="205"/>
      <c r="J597" s="205"/>
      <c r="K597" s="205"/>
      <c r="L597" s="205"/>
      <c r="M597" s="205"/>
      <c r="N597" s="205"/>
      <c r="O597" s="205"/>
      <c r="P597" s="205"/>
      <c r="Q597" s="205"/>
      <c r="R597" s="205"/>
      <c r="S597" s="205"/>
      <c r="T597" s="205"/>
      <c r="U597" s="205"/>
      <c r="V597" s="205"/>
      <c r="W597" s="205"/>
    </row>
    <row r="598" spans="1:23" ht="12.75" customHeight="1">
      <c r="A598" s="142"/>
      <c r="B598" s="205"/>
      <c r="C598" s="205"/>
      <c r="D598" s="205"/>
      <c r="E598" s="205"/>
      <c r="F598" s="205"/>
      <c r="G598" s="205"/>
      <c r="H598" s="205"/>
      <c r="I598" s="205"/>
      <c r="J598" s="205"/>
      <c r="K598" s="205"/>
      <c r="L598" s="205"/>
      <c r="M598" s="205"/>
      <c r="N598" s="205"/>
      <c r="O598" s="205"/>
      <c r="P598" s="205"/>
      <c r="Q598" s="205"/>
      <c r="R598" s="205"/>
      <c r="S598" s="205"/>
      <c r="T598" s="205"/>
      <c r="U598" s="205"/>
      <c r="V598" s="205"/>
      <c r="W598" s="205"/>
    </row>
    <row r="599" spans="1:23" ht="12.75" customHeight="1">
      <c r="A599" s="142"/>
      <c r="B599" s="205"/>
      <c r="C599" s="205"/>
      <c r="D599" s="205"/>
      <c r="E599" s="205"/>
      <c r="F599" s="205"/>
      <c r="G599" s="205"/>
      <c r="H599" s="205"/>
      <c r="I599" s="205"/>
      <c r="J599" s="205"/>
      <c r="K599" s="205"/>
      <c r="L599" s="205"/>
      <c r="M599" s="205"/>
      <c r="N599" s="205"/>
      <c r="O599" s="205"/>
      <c r="P599" s="205"/>
      <c r="Q599" s="205"/>
      <c r="R599" s="205"/>
      <c r="S599" s="205"/>
      <c r="T599" s="205"/>
      <c r="U599" s="205"/>
      <c r="V599" s="205"/>
      <c r="W599" s="205"/>
    </row>
    <row r="600" spans="1:23" ht="12.75" customHeight="1">
      <c r="A600" s="142"/>
      <c r="B600" s="205"/>
      <c r="C600" s="205"/>
      <c r="D600" s="205"/>
      <c r="E600" s="205"/>
      <c r="F600" s="205"/>
      <c r="G600" s="205"/>
      <c r="H600" s="205"/>
      <c r="I600" s="205"/>
      <c r="J600" s="205"/>
      <c r="K600" s="205"/>
      <c r="L600" s="205"/>
      <c r="M600" s="205"/>
      <c r="N600" s="205"/>
      <c r="O600" s="205"/>
      <c r="P600" s="205"/>
      <c r="Q600" s="205"/>
      <c r="R600" s="205"/>
      <c r="S600" s="205"/>
      <c r="T600" s="205"/>
      <c r="U600" s="205"/>
      <c r="V600" s="205"/>
      <c r="W600" s="205"/>
    </row>
    <row r="601" spans="1:23" ht="12.75" customHeight="1">
      <c r="A601" s="142"/>
      <c r="B601" s="205"/>
      <c r="C601" s="205"/>
      <c r="D601" s="205"/>
      <c r="E601" s="205"/>
      <c r="F601" s="205"/>
      <c r="G601" s="205"/>
      <c r="H601" s="205"/>
      <c r="I601" s="205"/>
      <c r="J601" s="205"/>
      <c r="K601" s="205"/>
      <c r="L601" s="205"/>
      <c r="M601" s="205"/>
      <c r="N601" s="205"/>
      <c r="O601" s="205"/>
      <c r="P601" s="205"/>
      <c r="Q601" s="205"/>
      <c r="R601" s="205"/>
      <c r="S601" s="205"/>
      <c r="T601" s="205"/>
      <c r="U601" s="205"/>
      <c r="V601" s="205"/>
      <c r="W601" s="205"/>
    </row>
    <row r="602" spans="1:23" ht="12.75" customHeight="1">
      <c r="A602" s="142"/>
      <c r="B602" s="205"/>
      <c r="C602" s="205"/>
      <c r="D602" s="205"/>
      <c r="E602" s="205"/>
      <c r="F602" s="205"/>
      <c r="G602" s="205"/>
      <c r="H602" s="205"/>
      <c r="I602" s="205"/>
      <c r="J602" s="205"/>
      <c r="K602" s="205"/>
      <c r="L602" s="205"/>
      <c r="M602" s="205"/>
      <c r="N602" s="205"/>
      <c r="O602" s="205"/>
      <c r="P602" s="205"/>
      <c r="Q602" s="205"/>
      <c r="R602" s="205"/>
      <c r="S602" s="205"/>
      <c r="T602" s="205"/>
      <c r="U602" s="205"/>
      <c r="V602" s="205"/>
      <c r="W602" s="205"/>
    </row>
    <row r="603" spans="1:23" ht="12.75" customHeight="1">
      <c r="A603" s="142"/>
      <c r="B603" s="205"/>
      <c r="C603" s="205"/>
      <c r="D603" s="205"/>
      <c r="E603" s="205"/>
      <c r="F603" s="205"/>
      <c r="G603" s="205"/>
      <c r="H603" s="205"/>
      <c r="I603" s="205"/>
      <c r="J603" s="205"/>
      <c r="K603" s="205"/>
      <c r="L603" s="205"/>
      <c r="M603" s="205"/>
      <c r="N603" s="205"/>
      <c r="O603" s="205"/>
      <c r="P603" s="205"/>
      <c r="Q603" s="205"/>
      <c r="R603" s="205"/>
      <c r="S603" s="205"/>
      <c r="T603" s="205"/>
      <c r="U603" s="205"/>
      <c r="V603" s="205"/>
      <c r="W603" s="205"/>
    </row>
    <row r="604" spans="1:23" ht="12.75" customHeight="1">
      <c r="A604" s="142"/>
      <c r="B604" s="205"/>
      <c r="C604" s="205"/>
      <c r="D604" s="205"/>
      <c r="E604" s="205"/>
      <c r="F604" s="205"/>
      <c r="G604" s="205"/>
      <c r="H604" s="205"/>
      <c r="I604" s="205"/>
      <c r="J604" s="205"/>
      <c r="K604" s="205"/>
      <c r="L604" s="205"/>
      <c r="M604" s="205"/>
      <c r="N604" s="205"/>
      <c r="O604" s="205"/>
      <c r="P604" s="205"/>
      <c r="Q604" s="205"/>
      <c r="R604" s="205"/>
      <c r="S604" s="205"/>
      <c r="T604" s="205"/>
      <c r="U604" s="205"/>
      <c r="V604" s="205"/>
      <c r="W604" s="205"/>
    </row>
    <row r="605" spans="1:23" ht="12.75" customHeight="1">
      <c r="A605" s="142"/>
      <c r="B605" s="205"/>
      <c r="C605" s="205"/>
      <c r="D605" s="205"/>
      <c r="E605" s="205"/>
      <c r="F605" s="205"/>
      <c r="G605" s="205"/>
      <c r="H605" s="205"/>
      <c r="I605" s="205"/>
      <c r="J605" s="205"/>
      <c r="K605" s="205"/>
      <c r="L605" s="205"/>
      <c r="M605" s="205"/>
      <c r="N605" s="205"/>
      <c r="O605" s="205"/>
      <c r="P605" s="205"/>
      <c r="Q605" s="205"/>
      <c r="R605" s="205"/>
      <c r="S605" s="205"/>
      <c r="T605" s="205"/>
      <c r="U605" s="205"/>
      <c r="V605" s="205"/>
      <c r="W605" s="205"/>
    </row>
    <row r="606" spans="1:23" ht="12.75" customHeight="1">
      <c r="A606" s="142"/>
      <c r="B606" s="205"/>
      <c r="C606" s="205"/>
      <c r="D606" s="205"/>
      <c r="E606" s="205"/>
      <c r="F606" s="205"/>
      <c r="G606" s="205"/>
      <c r="H606" s="205"/>
      <c r="I606" s="205"/>
      <c r="J606" s="205"/>
      <c r="K606" s="205"/>
      <c r="L606" s="205"/>
      <c r="M606" s="205"/>
      <c r="N606" s="205"/>
      <c r="O606" s="205"/>
      <c r="P606" s="205"/>
      <c r="Q606" s="205"/>
      <c r="R606" s="205"/>
      <c r="S606" s="205"/>
      <c r="T606" s="205"/>
      <c r="U606" s="205"/>
      <c r="V606" s="205"/>
      <c r="W606" s="205"/>
    </row>
    <row r="607" spans="1:23" ht="12.75" customHeight="1">
      <c r="A607" s="142"/>
      <c r="B607" s="205"/>
      <c r="C607" s="205"/>
      <c r="D607" s="205"/>
      <c r="E607" s="205"/>
      <c r="F607" s="205"/>
      <c r="G607" s="205"/>
      <c r="H607" s="205"/>
      <c r="I607" s="205"/>
      <c r="J607" s="205"/>
      <c r="K607" s="205"/>
      <c r="L607" s="205"/>
      <c r="M607" s="205"/>
      <c r="N607" s="205"/>
      <c r="O607" s="205"/>
      <c r="P607" s="205"/>
      <c r="Q607" s="205"/>
      <c r="R607" s="205"/>
      <c r="S607" s="205"/>
      <c r="T607" s="205"/>
      <c r="U607" s="205"/>
      <c r="V607" s="205"/>
      <c r="W607" s="205"/>
    </row>
    <row r="608" spans="1:23" ht="12.75" customHeight="1">
      <c r="A608" s="142"/>
      <c r="B608" s="205"/>
      <c r="C608" s="205"/>
      <c r="D608" s="205"/>
      <c r="E608" s="205"/>
      <c r="F608" s="205"/>
      <c r="G608" s="205"/>
      <c r="H608" s="205"/>
      <c r="I608" s="205"/>
      <c r="J608" s="205"/>
      <c r="K608" s="205"/>
      <c r="L608" s="205"/>
      <c r="M608" s="205"/>
      <c r="N608" s="205"/>
      <c r="O608" s="205"/>
      <c r="P608" s="205"/>
      <c r="Q608" s="205"/>
      <c r="R608" s="205"/>
      <c r="S608" s="205"/>
      <c r="T608" s="205"/>
      <c r="U608" s="205"/>
      <c r="V608" s="205"/>
      <c r="W608" s="205"/>
    </row>
    <row r="609" spans="1:23" ht="12.75" customHeight="1">
      <c r="A609" s="142"/>
      <c r="B609" s="205"/>
      <c r="C609" s="205"/>
      <c r="D609" s="205"/>
      <c r="E609" s="205"/>
      <c r="F609" s="205"/>
      <c r="G609" s="205"/>
      <c r="H609" s="205"/>
      <c r="I609" s="205"/>
      <c r="J609" s="205"/>
      <c r="K609" s="205"/>
      <c r="L609" s="205"/>
      <c r="M609" s="205"/>
      <c r="N609" s="205"/>
      <c r="O609" s="205"/>
      <c r="P609" s="205"/>
      <c r="Q609" s="205"/>
      <c r="R609" s="205"/>
      <c r="S609" s="205"/>
      <c r="T609" s="205"/>
      <c r="U609" s="205"/>
      <c r="V609" s="205"/>
      <c r="W609" s="205"/>
    </row>
    <row r="610" spans="1:23" ht="12.75" customHeight="1">
      <c r="A610" s="142"/>
      <c r="B610" s="205"/>
      <c r="C610" s="205"/>
      <c r="D610" s="205"/>
      <c r="E610" s="205"/>
      <c r="F610" s="205"/>
      <c r="G610" s="205"/>
      <c r="H610" s="205"/>
      <c r="I610" s="205"/>
      <c r="J610" s="205"/>
      <c r="K610" s="205"/>
      <c r="L610" s="205"/>
      <c r="M610" s="205"/>
      <c r="N610" s="205"/>
      <c r="O610" s="205"/>
      <c r="P610" s="205"/>
      <c r="Q610" s="205"/>
      <c r="R610" s="205"/>
      <c r="S610" s="205"/>
      <c r="T610" s="205"/>
      <c r="U610" s="205"/>
      <c r="V610" s="205"/>
      <c r="W610" s="205"/>
    </row>
    <row r="611" spans="1:23" ht="12.75" customHeight="1">
      <c r="A611" s="142"/>
      <c r="B611" s="205"/>
      <c r="C611" s="205"/>
      <c r="D611" s="205"/>
      <c r="E611" s="205"/>
      <c r="F611" s="205"/>
      <c r="G611" s="205"/>
      <c r="H611" s="205"/>
      <c r="I611" s="205"/>
      <c r="J611" s="205"/>
      <c r="K611" s="205"/>
      <c r="L611" s="205"/>
      <c r="M611" s="205"/>
      <c r="N611" s="205"/>
      <c r="O611" s="205"/>
      <c r="P611" s="205"/>
      <c r="Q611" s="205"/>
      <c r="R611" s="205"/>
      <c r="S611" s="205"/>
      <c r="T611" s="205"/>
      <c r="U611" s="205"/>
      <c r="V611" s="205"/>
      <c r="W611" s="205"/>
    </row>
    <row r="612" spans="1:23" ht="12.75" customHeight="1">
      <c r="A612" s="142"/>
      <c r="B612" s="205"/>
      <c r="C612" s="205"/>
      <c r="D612" s="205"/>
      <c r="E612" s="205"/>
      <c r="F612" s="205"/>
      <c r="G612" s="205"/>
      <c r="H612" s="205"/>
      <c r="I612" s="205"/>
      <c r="J612" s="205"/>
      <c r="K612" s="205"/>
      <c r="L612" s="205"/>
      <c r="M612" s="205"/>
      <c r="N612" s="205"/>
      <c r="O612" s="205"/>
      <c r="P612" s="205"/>
      <c r="Q612" s="205"/>
      <c r="R612" s="205"/>
      <c r="S612" s="205"/>
      <c r="T612" s="205"/>
      <c r="U612" s="205"/>
      <c r="V612" s="205"/>
      <c r="W612" s="205"/>
    </row>
    <row r="613" spans="1:23" ht="12.75" customHeight="1">
      <c r="A613" s="142"/>
      <c r="B613" s="205"/>
      <c r="C613" s="205"/>
      <c r="D613" s="205"/>
      <c r="E613" s="205"/>
      <c r="F613" s="205"/>
      <c r="G613" s="205"/>
      <c r="H613" s="205"/>
      <c r="I613" s="205"/>
      <c r="J613" s="205"/>
      <c r="K613" s="205"/>
      <c r="L613" s="205"/>
      <c r="M613" s="205"/>
      <c r="N613" s="205"/>
      <c r="O613" s="205"/>
      <c r="P613" s="205"/>
      <c r="Q613" s="205"/>
      <c r="R613" s="205"/>
      <c r="S613" s="205"/>
      <c r="T613" s="205"/>
      <c r="U613" s="205"/>
      <c r="V613" s="205"/>
      <c r="W613" s="205"/>
    </row>
    <row r="614" spans="1:23" ht="12.75" customHeight="1">
      <c r="A614" s="142"/>
      <c r="B614" s="205"/>
      <c r="C614" s="205"/>
      <c r="D614" s="205"/>
      <c r="E614" s="205"/>
      <c r="F614" s="205"/>
      <c r="G614" s="205"/>
      <c r="H614" s="205"/>
      <c r="I614" s="205"/>
      <c r="J614" s="205"/>
      <c r="K614" s="205"/>
      <c r="L614" s="205"/>
      <c r="M614" s="205"/>
      <c r="N614" s="205"/>
      <c r="O614" s="205"/>
      <c r="P614" s="205"/>
      <c r="Q614" s="205"/>
      <c r="R614" s="205"/>
      <c r="S614" s="205"/>
      <c r="T614" s="205"/>
      <c r="U614" s="205"/>
      <c r="V614" s="205"/>
      <c r="W614" s="205"/>
    </row>
    <row r="615" spans="1:23" ht="12.75" customHeight="1">
      <c r="A615" s="142"/>
      <c r="B615" s="205"/>
      <c r="C615" s="205"/>
      <c r="D615" s="205"/>
      <c r="E615" s="205"/>
      <c r="F615" s="205"/>
      <c r="G615" s="205"/>
      <c r="H615" s="205"/>
      <c r="I615" s="205"/>
      <c r="J615" s="205"/>
      <c r="K615" s="205"/>
      <c r="L615" s="205"/>
      <c r="M615" s="205"/>
      <c r="N615" s="205"/>
      <c r="O615" s="205"/>
      <c r="P615" s="205"/>
      <c r="Q615" s="205"/>
      <c r="R615" s="205"/>
      <c r="S615" s="205"/>
      <c r="T615" s="205"/>
      <c r="U615" s="205"/>
      <c r="V615" s="205"/>
      <c r="W615" s="205"/>
    </row>
    <row r="616" spans="1:23" ht="12.75" customHeight="1">
      <c r="A616" s="142"/>
      <c r="B616" s="205"/>
      <c r="C616" s="205"/>
      <c r="D616" s="205"/>
      <c r="E616" s="205"/>
      <c r="F616" s="205"/>
      <c r="G616" s="205"/>
      <c r="H616" s="205"/>
      <c r="I616" s="205"/>
      <c r="J616" s="205"/>
      <c r="K616" s="205"/>
      <c r="L616" s="205"/>
      <c r="M616" s="205"/>
      <c r="N616" s="205"/>
      <c r="O616" s="205"/>
      <c r="P616" s="205"/>
      <c r="Q616" s="205"/>
      <c r="R616" s="205"/>
      <c r="S616" s="205"/>
      <c r="T616" s="205"/>
      <c r="U616" s="205"/>
      <c r="V616" s="205"/>
      <c r="W616" s="205"/>
    </row>
    <row r="617" spans="1:23" ht="12.75" customHeight="1">
      <c r="A617" s="142"/>
      <c r="B617" s="205"/>
      <c r="C617" s="205"/>
      <c r="D617" s="205"/>
      <c r="E617" s="205"/>
      <c r="F617" s="205"/>
      <c r="G617" s="205"/>
      <c r="H617" s="205"/>
      <c r="I617" s="205"/>
      <c r="J617" s="205"/>
      <c r="K617" s="205"/>
      <c r="L617" s="205"/>
      <c r="M617" s="205"/>
      <c r="N617" s="205"/>
      <c r="O617" s="205"/>
      <c r="P617" s="205"/>
      <c r="Q617" s="205"/>
      <c r="R617" s="205"/>
      <c r="S617" s="205"/>
      <c r="T617" s="205"/>
      <c r="U617" s="205"/>
      <c r="V617" s="205"/>
      <c r="W617" s="205"/>
    </row>
    <row r="618" spans="1:23" ht="12.75" customHeight="1">
      <c r="A618" s="142"/>
      <c r="B618" s="205"/>
      <c r="C618" s="205"/>
      <c r="D618" s="205"/>
      <c r="E618" s="205"/>
      <c r="F618" s="205"/>
      <c r="G618" s="205"/>
      <c r="H618" s="205"/>
      <c r="I618" s="205"/>
      <c r="J618" s="205"/>
      <c r="K618" s="205"/>
      <c r="L618" s="205"/>
      <c r="M618" s="205"/>
      <c r="N618" s="205"/>
      <c r="O618" s="205"/>
      <c r="P618" s="205"/>
      <c r="Q618" s="205"/>
      <c r="R618" s="205"/>
      <c r="S618" s="205"/>
      <c r="T618" s="205"/>
      <c r="U618" s="205"/>
      <c r="V618" s="205"/>
      <c r="W618" s="205"/>
    </row>
    <row r="619" spans="1:23" ht="12.75" customHeight="1">
      <c r="A619" s="142"/>
      <c r="B619" s="205"/>
      <c r="C619" s="205"/>
      <c r="D619" s="205"/>
      <c r="E619" s="205"/>
      <c r="F619" s="205"/>
      <c r="G619" s="205"/>
      <c r="H619" s="205"/>
      <c r="I619" s="205"/>
      <c r="J619" s="205"/>
      <c r="K619" s="205"/>
      <c r="L619" s="205"/>
      <c r="M619" s="205"/>
      <c r="N619" s="205"/>
      <c r="O619" s="205"/>
      <c r="P619" s="205"/>
      <c r="Q619" s="205"/>
      <c r="R619" s="205"/>
      <c r="S619" s="205"/>
      <c r="T619" s="205"/>
      <c r="U619" s="205"/>
      <c r="V619" s="205"/>
      <c r="W619" s="205"/>
    </row>
    <row r="620" spans="1:23" ht="12.75" customHeight="1">
      <c r="A620" s="142"/>
      <c r="B620" s="205"/>
      <c r="C620" s="205"/>
      <c r="D620" s="205"/>
      <c r="E620" s="205"/>
      <c r="F620" s="205"/>
      <c r="G620" s="205"/>
      <c r="H620" s="205"/>
      <c r="I620" s="205"/>
      <c r="J620" s="205"/>
      <c r="K620" s="205"/>
      <c r="L620" s="205"/>
      <c r="M620" s="205"/>
      <c r="N620" s="205"/>
      <c r="O620" s="205"/>
      <c r="P620" s="205"/>
      <c r="Q620" s="205"/>
      <c r="R620" s="205"/>
      <c r="S620" s="205"/>
      <c r="T620" s="205"/>
      <c r="U620" s="205"/>
      <c r="V620" s="205"/>
      <c r="W620" s="205"/>
    </row>
    <row r="621" spans="1:23" ht="12.75" customHeight="1">
      <c r="A621" s="142"/>
      <c r="B621" s="205"/>
      <c r="C621" s="205"/>
      <c r="D621" s="205"/>
      <c r="E621" s="205"/>
      <c r="F621" s="205"/>
      <c r="G621" s="205"/>
      <c r="H621" s="205"/>
      <c r="I621" s="205"/>
      <c r="J621" s="205"/>
      <c r="K621" s="205"/>
      <c r="L621" s="205"/>
      <c r="M621" s="205"/>
      <c r="N621" s="205"/>
      <c r="O621" s="205"/>
      <c r="P621" s="205"/>
      <c r="Q621" s="205"/>
      <c r="R621" s="205"/>
      <c r="S621" s="205"/>
      <c r="T621" s="205"/>
      <c r="U621" s="205"/>
      <c r="V621" s="205"/>
      <c r="W621" s="205"/>
    </row>
    <row r="622" spans="1:23" ht="12.75" customHeight="1">
      <c r="A622" s="142"/>
      <c r="B622" s="205"/>
      <c r="C622" s="205"/>
      <c r="D622" s="205"/>
      <c r="E622" s="205"/>
      <c r="F622" s="205"/>
      <c r="G622" s="205"/>
      <c r="H622" s="205"/>
      <c r="I622" s="205"/>
      <c r="J622" s="205"/>
      <c r="K622" s="205"/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  <c r="V622" s="205"/>
      <c r="W622" s="205"/>
    </row>
    <row r="623" spans="1:23" ht="12.75" customHeight="1">
      <c r="A623" s="142"/>
      <c r="B623" s="205"/>
      <c r="C623" s="205"/>
      <c r="D623" s="205"/>
      <c r="E623" s="205"/>
      <c r="F623" s="205"/>
      <c r="G623" s="205"/>
      <c r="H623" s="205"/>
      <c r="I623" s="205"/>
      <c r="J623" s="205"/>
      <c r="K623" s="205"/>
      <c r="L623" s="205"/>
      <c r="M623" s="205"/>
      <c r="N623" s="205"/>
      <c r="O623" s="205"/>
      <c r="P623" s="205"/>
      <c r="Q623" s="205"/>
      <c r="R623" s="205"/>
      <c r="S623" s="205"/>
      <c r="T623" s="205"/>
      <c r="U623" s="205"/>
      <c r="V623" s="205"/>
      <c r="W623" s="205"/>
    </row>
    <row r="624" spans="1:23" ht="12.75" customHeight="1">
      <c r="A624" s="142"/>
      <c r="B624" s="205"/>
      <c r="C624" s="205"/>
      <c r="D624" s="205"/>
      <c r="E624" s="205"/>
      <c r="F624" s="205"/>
      <c r="G624" s="205"/>
      <c r="H624" s="205"/>
      <c r="I624" s="205"/>
      <c r="J624" s="205"/>
      <c r="K624" s="205"/>
      <c r="L624" s="205"/>
      <c r="M624" s="205"/>
      <c r="N624" s="205"/>
      <c r="O624" s="205"/>
      <c r="P624" s="205"/>
      <c r="Q624" s="205"/>
      <c r="R624" s="205"/>
      <c r="S624" s="205"/>
      <c r="T624" s="205"/>
      <c r="U624" s="205"/>
      <c r="V624" s="205"/>
      <c r="W624" s="205"/>
    </row>
    <row r="625" spans="1:23" ht="12.75" customHeight="1">
      <c r="A625" s="142"/>
      <c r="B625" s="205"/>
      <c r="C625" s="205"/>
      <c r="D625" s="205"/>
      <c r="E625" s="205"/>
      <c r="F625" s="205"/>
      <c r="G625" s="205"/>
      <c r="H625" s="205"/>
      <c r="I625" s="205"/>
      <c r="J625" s="205"/>
      <c r="K625" s="205"/>
      <c r="L625" s="205"/>
      <c r="M625" s="205"/>
      <c r="N625" s="205"/>
      <c r="O625" s="205"/>
      <c r="P625" s="205"/>
      <c r="Q625" s="205"/>
      <c r="R625" s="205"/>
      <c r="S625" s="205"/>
      <c r="T625" s="205"/>
      <c r="U625" s="205"/>
      <c r="V625" s="205"/>
      <c r="W625" s="205"/>
    </row>
    <row r="626" spans="1:23" ht="12.75" customHeight="1">
      <c r="A626" s="142"/>
      <c r="B626" s="205"/>
      <c r="C626" s="205"/>
      <c r="D626" s="205"/>
      <c r="E626" s="205"/>
      <c r="F626" s="205"/>
      <c r="G626" s="205"/>
      <c r="H626" s="205"/>
      <c r="I626" s="205"/>
      <c r="J626" s="205"/>
      <c r="K626" s="205"/>
      <c r="L626" s="205"/>
      <c r="M626" s="205"/>
      <c r="N626" s="205"/>
      <c r="O626" s="205"/>
      <c r="P626" s="205"/>
      <c r="Q626" s="205"/>
      <c r="R626" s="205"/>
      <c r="S626" s="205"/>
      <c r="T626" s="205"/>
      <c r="U626" s="205"/>
      <c r="V626" s="205"/>
      <c r="W626" s="205"/>
    </row>
    <row r="627" spans="1:23" ht="12.75" customHeight="1">
      <c r="A627" s="142"/>
      <c r="B627" s="205"/>
      <c r="C627" s="205"/>
      <c r="D627" s="205"/>
      <c r="E627" s="205"/>
      <c r="F627" s="205"/>
      <c r="G627" s="205"/>
      <c r="H627" s="205"/>
      <c r="I627" s="205"/>
      <c r="J627" s="205"/>
      <c r="K627" s="205"/>
      <c r="L627" s="205"/>
      <c r="M627" s="205"/>
      <c r="N627" s="205"/>
      <c r="O627" s="205"/>
      <c r="P627" s="205"/>
      <c r="Q627" s="205"/>
      <c r="R627" s="205"/>
      <c r="S627" s="205"/>
      <c r="T627" s="205"/>
      <c r="U627" s="205"/>
      <c r="V627" s="205"/>
      <c r="W627" s="205"/>
    </row>
    <row r="628" spans="1:23" ht="12.75" customHeight="1">
      <c r="A628" s="142"/>
      <c r="B628" s="205"/>
      <c r="C628" s="205"/>
      <c r="D628" s="205"/>
      <c r="E628" s="205"/>
      <c r="F628" s="205"/>
      <c r="G628" s="205"/>
      <c r="H628" s="205"/>
      <c r="I628" s="205"/>
      <c r="J628" s="205"/>
      <c r="K628" s="205"/>
      <c r="L628" s="205"/>
      <c r="M628" s="205"/>
      <c r="N628" s="205"/>
      <c r="O628" s="205"/>
      <c r="P628" s="205"/>
      <c r="Q628" s="205"/>
      <c r="R628" s="205"/>
      <c r="S628" s="205"/>
      <c r="T628" s="205"/>
      <c r="U628" s="205"/>
      <c r="V628" s="205"/>
      <c r="W628" s="205"/>
    </row>
    <row r="629" spans="1:23" ht="12.75" customHeight="1">
      <c r="A629" s="142"/>
      <c r="B629" s="205"/>
      <c r="C629" s="205"/>
      <c r="D629" s="205"/>
      <c r="E629" s="205"/>
      <c r="F629" s="205"/>
      <c r="G629" s="205"/>
      <c r="H629" s="205"/>
      <c r="I629" s="205"/>
      <c r="J629" s="205"/>
      <c r="K629" s="205"/>
      <c r="L629" s="205"/>
      <c r="M629" s="205"/>
      <c r="N629" s="205"/>
      <c r="O629" s="205"/>
      <c r="P629" s="205"/>
      <c r="Q629" s="205"/>
      <c r="R629" s="205"/>
      <c r="S629" s="205"/>
      <c r="T629" s="205"/>
      <c r="U629" s="205"/>
      <c r="V629" s="205"/>
      <c r="W629" s="205"/>
    </row>
    <row r="630" spans="1:23" ht="12.75" customHeight="1">
      <c r="A630" s="142"/>
      <c r="B630" s="205"/>
      <c r="C630" s="205"/>
      <c r="D630" s="205"/>
      <c r="E630" s="205"/>
      <c r="F630" s="205"/>
      <c r="G630" s="205"/>
      <c r="H630" s="205"/>
      <c r="I630" s="205"/>
      <c r="J630" s="205"/>
      <c r="K630" s="205"/>
      <c r="L630" s="205"/>
      <c r="M630" s="205"/>
      <c r="N630" s="205"/>
      <c r="O630" s="205"/>
      <c r="P630" s="205"/>
      <c r="Q630" s="205"/>
      <c r="R630" s="205"/>
      <c r="S630" s="205"/>
      <c r="T630" s="205"/>
      <c r="U630" s="205"/>
      <c r="V630" s="205"/>
      <c r="W630" s="205"/>
    </row>
    <row r="631" spans="1:23" ht="12.75" customHeight="1">
      <c r="A631" s="142"/>
      <c r="B631" s="205"/>
      <c r="C631" s="205"/>
      <c r="D631" s="205"/>
      <c r="E631" s="205"/>
      <c r="F631" s="205"/>
      <c r="G631" s="205"/>
      <c r="H631" s="205"/>
      <c r="I631" s="205"/>
      <c r="J631" s="205"/>
      <c r="K631" s="205"/>
      <c r="L631" s="205"/>
      <c r="M631" s="205"/>
      <c r="N631" s="205"/>
      <c r="O631" s="205"/>
      <c r="P631" s="205"/>
      <c r="Q631" s="205"/>
      <c r="R631" s="205"/>
      <c r="S631" s="205"/>
      <c r="T631" s="205"/>
      <c r="U631" s="205"/>
      <c r="V631" s="205"/>
      <c r="W631" s="205"/>
    </row>
    <row r="632" spans="1:23" ht="12.75" customHeight="1">
      <c r="A632" s="142"/>
      <c r="B632" s="205"/>
      <c r="C632" s="205"/>
      <c r="D632" s="205"/>
      <c r="E632" s="205"/>
      <c r="F632" s="205"/>
      <c r="G632" s="205"/>
      <c r="H632" s="205"/>
      <c r="I632" s="205"/>
      <c r="J632" s="205"/>
      <c r="K632" s="205"/>
      <c r="L632" s="205"/>
      <c r="M632" s="205"/>
      <c r="N632" s="205"/>
      <c r="O632" s="205"/>
      <c r="P632" s="205"/>
      <c r="Q632" s="205"/>
      <c r="R632" s="205"/>
      <c r="S632" s="205"/>
      <c r="T632" s="205"/>
      <c r="U632" s="205"/>
      <c r="V632" s="205"/>
      <c r="W632" s="205"/>
    </row>
    <row r="633" spans="1:23" ht="12.75" customHeight="1">
      <c r="A633" s="142"/>
      <c r="B633" s="205"/>
      <c r="C633" s="205"/>
      <c r="D633" s="205"/>
      <c r="E633" s="205"/>
      <c r="F633" s="205"/>
      <c r="G633" s="205"/>
      <c r="H633" s="205"/>
      <c r="I633" s="205"/>
      <c r="J633" s="205"/>
      <c r="K633" s="205"/>
      <c r="L633" s="205"/>
      <c r="M633" s="205"/>
      <c r="N633" s="205"/>
      <c r="O633" s="205"/>
      <c r="P633" s="205"/>
      <c r="Q633" s="205"/>
      <c r="R633" s="205"/>
      <c r="S633" s="205"/>
      <c r="T633" s="205"/>
      <c r="U633" s="205"/>
      <c r="V633" s="205"/>
      <c r="W633" s="205"/>
    </row>
    <row r="634" spans="1:23" ht="12.75" customHeight="1">
      <c r="A634" s="142"/>
      <c r="B634" s="205"/>
      <c r="C634" s="205"/>
      <c r="D634" s="205"/>
      <c r="E634" s="205"/>
      <c r="F634" s="205"/>
      <c r="G634" s="205"/>
      <c r="H634" s="205"/>
      <c r="I634" s="205"/>
      <c r="J634" s="205"/>
      <c r="K634" s="205"/>
      <c r="L634" s="205"/>
      <c r="M634" s="205"/>
      <c r="N634" s="205"/>
      <c r="O634" s="205"/>
      <c r="P634" s="205"/>
      <c r="Q634" s="205"/>
      <c r="R634" s="205"/>
      <c r="S634" s="205"/>
      <c r="T634" s="205"/>
      <c r="U634" s="205"/>
      <c r="V634" s="205"/>
      <c r="W634" s="205"/>
    </row>
    <row r="635" spans="1:23" ht="12.75" customHeight="1">
      <c r="A635" s="142"/>
      <c r="B635" s="205"/>
      <c r="C635" s="205"/>
      <c r="D635" s="205"/>
      <c r="E635" s="205"/>
      <c r="F635" s="205"/>
      <c r="G635" s="205"/>
      <c r="H635" s="205"/>
      <c r="I635" s="205"/>
      <c r="J635" s="205"/>
      <c r="K635" s="205"/>
      <c r="L635" s="205"/>
      <c r="M635" s="205"/>
      <c r="N635" s="205"/>
      <c r="O635" s="205"/>
      <c r="P635" s="205"/>
      <c r="Q635" s="205"/>
      <c r="R635" s="205"/>
      <c r="S635" s="205"/>
      <c r="T635" s="205"/>
      <c r="U635" s="205"/>
      <c r="V635" s="205"/>
      <c r="W635" s="205"/>
    </row>
    <row r="636" spans="1:23" ht="12.75" customHeight="1">
      <c r="A636" s="142"/>
      <c r="B636" s="205"/>
      <c r="C636" s="205"/>
      <c r="D636" s="205"/>
      <c r="E636" s="205"/>
      <c r="F636" s="205"/>
      <c r="G636" s="205"/>
      <c r="H636" s="205"/>
      <c r="I636" s="205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</row>
    <row r="637" spans="1:23" ht="12.75" customHeight="1">
      <c r="A637" s="142"/>
      <c r="B637" s="205"/>
      <c r="C637" s="205"/>
      <c r="D637" s="205"/>
      <c r="E637" s="205"/>
      <c r="F637" s="205"/>
      <c r="G637" s="205"/>
      <c r="H637" s="205"/>
      <c r="I637" s="205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</row>
    <row r="638" spans="1:23" ht="12.75" customHeight="1">
      <c r="A638" s="142"/>
      <c r="B638" s="205"/>
      <c r="C638" s="205"/>
      <c r="D638" s="205"/>
      <c r="E638" s="205"/>
      <c r="F638" s="205"/>
      <c r="G638" s="205"/>
      <c r="H638" s="205"/>
      <c r="I638" s="205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</row>
    <row r="639" spans="1:23" ht="12.75" customHeight="1">
      <c r="A639" s="142"/>
      <c r="B639" s="205"/>
      <c r="C639" s="205"/>
      <c r="D639" s="205"/>
      <c r="E639" s="205"/>
      <c r="F639" s="205"/>
      <c r="G639" s="205"/>
      <c r="H639" s="205"/>
      <c r="I639" s="205"/>
      <c r="J639" s="205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</row>
    <row r="640" spans="1:23" ht="12.75" customHeight="1">
      <c r="A640" s="142"/>
      <c r="B640" s="205"/>
      <c r="C640" s="205"/>
      <c r="D640" s="205"/>
      <c r="E640" s="205"/>
      <c r="F640" s="205"/>
      <c r="G640" s="205"/>
      <c r="H640" s="205"/>
      <c r="I640" s="205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</row>
    <row r="641" spans="1:23" ht="12.75" customHeight="1">
      <c r="A641" s="142"/>
      <c r="B641" s="205"/>
      <c r="C641" s="205"/>
      <c r="D641" s="205"/>
      <c r="E641" s="205"/>
      <c r="F641" s="205"/>
      <c r="G641" s="205"/>
      <c r="H641" s="205"/>
      <c r="I641" s="205"/>
      <c r="J641" s="205"/>
      <c r="K641" s="205"/>
      <c r="L641" s="205"/>
      <c r="M641" s="205"/>
      <c r="N641" s="205"/>
      <c r="O641" s="205"/>
      <c r="P641" s="205"/>
      <c r="Q641" s="205"/>
      <c r="R641" s="205"/>
      <c r="S641" s="205"/>
      <c r="T641" s="205"/>
      <c r="U641" s="205"/>
      <c r="V641" s="205"/>
      <c r="W641" s="205"/>
    </row>
    <row r="642" spans="1:23" ht="12.75" customHeight="1">
      <c r="A642" s="142"/>
      <c r="B642" s="205"/>
      <c r="C642" s="205"/>
      <c r="D642" s="205"/>
      <c r="E642" s="205"/>
      <c r="F642" s="205"/>
      <c r="G642" s="205"/>
      <c r="H642" s="205"/>
      <c r="I642" s="205"/>
      <c r="J642" s="205"/>
      <c r="K642" s="205"/>
      <c r="L642" s="205"/>
      <c r="M642" s="205"/>
      <c r="N642" s="205"/>
      <c r="O642" s="205"/>
      <c r="P642" s="205"/>
      <c r="Q642" s="205"/>
      <c r="R642" s="205"/>
      <c r="S642" s="205"/>
      <c r="T642" s="205"/>
      <c r="U642" s="205"/>
      <c r="V642" s="205"/>
      <c r="W642" s="205"/>
    </row>
    <row r="643" spans="1:23" ht="12.75" customHeight="1">
      <c r="A643" s="142"/>
      <c r="B643" s="205"/>
      <c r="C643" s="205"/>
      <c r="D643" s="205"/>
      <c r="E643" s="205"/>
      <c r="F643" s="205"/>
      <c r="G643" s="205"/>
      <c r="H643" s="205"/>
      <c r="I643" s="205"/>
      <c r="J643" s="205"/>
      <c r="K643" s="205"/>
      <c r="L643" s="205"/>
      <c r="M643" s="205"/>
      <c r="N643" s="205"/>
      <c r="O643" s="205"/>
      <c r="P643" s="205"/>
      <c r="Q643" s="205"/>
      <c r="R643" s="205"/>
      <c r="S643" s="205"/>
      <c r="T643" s="205"/>
      <c r="U643" s="205"/>
      <c r="V643" s="205"/>
      <c r="W643" s="205"/>
    </row>
    <row r="644" spans="1:23" ht="12.75" customHeight="1">
      <c r="A644" s="142"/>
      <c r="B644" s="205"/>
      <c r="C644" s="205"/>
      <c r="D644" s="205"/>
      <c r="E644" s="205"/>
      <c r="F644" s="205"/>
      <c r="G644" s="205"/>
      <c r="H644" s="205"/>
      <c r="I644" s="205"/>
      <c r="J644" s="205"/>
      <c r="K644" s="205"/>
      <c r="L644" s="205"/>
      <c r="M644" s="205"/>
      <c r="N644" s="205"/>
      <c r="O644" s="205"/>
      <c r="P644" s="205"/>
      <c r="Q644" s="205"/>
      <c r="R644" s="205"/>
      <c r="S644" s="205"/>
      <c r="T644" s="205"/>
      <c r="U644" s="205"/>
      <c r="V644" s="205"/>
      <c r="W644" s="205"/>
    </row>
    <row r="645" spans="1:23" ht="12.75" customHeight="1">
      <c r="A645" s="142"/>
      <c r="B645" s="205"/>
      <c r="C645" s="205"/>
      <c r="D645" s="205"/>
      <c r="E645" s="205"/>
      <c r="F645" s="205"/>
      <c r="G645" s="205"/>
      <c r="H645" s="205"/>
      <c r="I645" s="205"/>
      <c r="J645" s="205"/>
      <c r="K645" s="205"/>
      <c r="L645" s="205"/>
      <c r="M645" s="205"/>
      <c r="N645" s="205"/>
      <c r="O645" s="205"/>
      <c r="P645" s="205"/>
      <c r="Q645" s="205"/>
      <c r="R645" s="205"/>
      <c r="S645" s="205"/>
      <c r="T645" s="205"/>
      <c r="U645" s="205"/>
      <c r="V645" s="205"/>
      <c r="W645" s="205"/>
    </row>
    <row r="646" spans="1:23" ht="12.75" customHeight="1">
      <c r="A646" s="142"/>
      <c r="B646" s="205"/>
      <c r="C646" s="205"/>
      <c r="D646" s="205"/>
      <c r="E646" s="205"/>
      <c r="F646" s="205"/>
      <c r="G646" s="205"/>
      <c r="H646" s="205"/>
      <c r="I646" s="205"/>
      <c r="J646" s="205"/>
      <c r="K646" s="205"/>
      <c r="L646" s="205"/>
      <c r="M646" s="205"/>
      <c r="N646" s="205"/>
      <c r="O646" s="205"/>
      <c r="P646" s="205"/>
      <c r="Q646" s="205"/>
      <c r="R646" s="205"/>
      <c r="S646" s="205"/>
      <c r="T646" s="205"/>
      <c r="U646" s="205"/>
      <c r="V646" s="205"/>
      <c r="W646" s="205"/>
    </row>
    <row r="647" spans="1:23" ht="12.75" customHeight="1">
      <c r="A647" s="142"/>
      <c r="B647" s="205"/>
      <c r="C647" s="205"/>
      <c r="D647" s="205"/>
      <c r="E647" s="205"/>
      <c r="F647" s="205"/>
      <c r="G647" s="205"/>
      <c r="H647" s="205"/>
      <c r="I647" s="205"/>
      <c r="J647" s="205"/>
      <c r="K647" s="205"/>
      <c r="L647" s="205"/>
      <c r="M647" s="205"/>
      <c r="N647" s="205"/>
      <c r="O647" s="205"/>
      <c r="P647" s="205"/>
      <c r="Q647" s="205"/>
      <c r="R647" s="205"/>
      <c r="S647" s="205"/>
      <c r="T647" s="205"/>
      <c r="U647" s="205"/>
      <c r="V647" s="205"/>
      <c r="W647" s="205"/>
    </row>
    <row r="648" spans="1:23" ht="12.75" customHeight="1">
      <c r="A648" s="142"/>
      <c r="B648" s="205"/>
      <c r="C648" s="205"/>
      <c r="D648" s="205"/>
      <c r="E648" s="205"/>
      <c r="F648" s="205"/>
      <c r="G648" s="205"/>
      <c r="H648" s="205"/>
      <c r="I648" s="205"/>
      <c r="J648" s="205"/>
      <c r="K648" s="205"/>
      <c r="L648" s="205"/>
      <c r="M648" s="205"/>
      <c r="N648" s="205"/>
      <c r="O648" s="205"/>
      <c r="P648" s="205"/>
      <c r="Q648" s="205"/>
      <c r="R648" s="205"/>
      <c r="S648" s="205"/>
      <c r="T648" s="205"/>
      <c r="U648" s="205"/>
      <c r="V648" s="205"/>
      <c r="W648" s="205"/>
    </row>
    <row r="649" spans="1:23" ht="12.75" customHeight="1">
      <c r="A649" s="142"/>
      <c r="B649" s="205"/>
      <c r="C649" s="205"/>
      <c r="D649" s="205"/>
      <c r="E649" s="205"/>
      <c r="F649" s="205"/>
      <c r="G649" s="205"/>
      <c r="H649" s="205"/>
      <c r="I649" s="205"/>
      <c r="J649" s="205"/>
      <c r="K649" s="205"/>
      <c r="L649" s="205"/>
      <c r="M649" s="205"/>
      <c r="N649" s="205"/>
      <c r="O649" s="205"/>
      <c r="P649" s="205"/>
      <c r="Q649" s="205"/>
      <c r="R649" s="205"/>
      <c r="S649" s="205"/>
      <c r="T649" s="205"/>
      <c r="U649" s="205"/>
      <c r="V649" s="205"/>
      <c r="W649" s="205"/>
    </row>
    <row r="650" spans="1:23" ht="12.75" customHeight="1">
      <c r="A650" s="142"/>
      <c r="B650" s="205"/>
      <c r="C650" s="205"/>
      <c r="D650" s="205"/>
      <c r="E650" s="205"/>
      <c r="F650" s="205"/>
      <c r="G650" s="205"/>
      <c r="H650" s="205"/>
      <c r="I650" s="205"/>
      <c r="J650" s="205"/>
      <c r="K650" s="205"/>
      <c r="L650" s="205"/>
      <c r="M650" s="205"/>
      <c r="N650" s="205"/>
      <c r="O650" s="205"/>
      <c r="P650" s="205"/>
      <c r="Q650" s="205"/>
      <c r="R650" s="205"/>
      <c r="S650" s="205"/>
      <c r="T650" s="205"/>
      <c r="U650" s="205"/>
      <c r="V650" s="205"/>
      <c r="W650" s="205"/>
    </row>
    <row r="651" spans="1:23" ht="12.75" customHeight="1">
      <c r="A651" s="142"/>
      <c r="B651" s="205"/>
      <c r="C651" s="205"/>
      <c r="D651" s="205"/>
      <c r="E651" s="205"/>
      <c r="F651" s="205"/>
      <c r="G651" s="205"/>
      <c r="H651" s="205"/>
      <c r="I651" s="205"/>
      <c r="J651" s="205"/>
      <c r="K651" s="205"/>
      <c r="L651" s="205"/>
      <c r="M651" s="205"/>
      <c r="N651" s="205"/>
      <c r="O651" s="205"/>
      <c r="P651" s="205"/>
      <c r="Q651" s="205"/>
      <c r="R651" s="205"/>
      <c r="S651" s="205"/>
      <c r="T651" s="205"/>
      <c r="U651" s="205"/>
      <c r="V651" s="205"/>
      <c r="W651" s="205"/>
    </row>
    <row r="652" spans="1:23" ht="12.75" customHeight="1">
      <c r="A652" s="142"/>
      <c r="B652" s="205"/>
      <c r="C652" s="205"/>
      <c r="D652" s="205"/>
      <c r="E652" s="205"/>
      <c r="F652" s="205"/>
      <c r="G652" s="205"/>
      <c r="H652" s="205"/>
      <c r="I652" s="205"/>
      <c r="J652" s="205"/>
      <c r="K652" s="205"/>
      <c r="L652" s="205"/>
      <c r="M652" s="205"/>
      <c r="N652" s="205"/>
      <c r="O652" s="205"/>
      <c r="P652" s="205"/>
      <c r="Q652" s="205"/>
      <c r="R652" s="205"/>
      <c r="S652" s="205"/>
      <c r="T652" s="205"/>
      <c r="U652" s="205"/>
      <c r="V652" s="205"/>
      <c r="W652" s="205"/>
    </row>
    <row r="653" spans="1:23" ht="12.75" customHeight="1">
      <c r="A653" s="142"/>
      <c r="B653" s="205"/>
      <c r="C653" s="205"/>
      <c r="D653" s="205"/>
      <c r="E653" s="205"/>
      <c r="F653" s="205"/>
      <c r="G653" s="205"/>
      <c r="H653" s="205"/>
      <c r="I653" s="205"/>
      <c r="J653" s="205"/>
      <c r="K653" s="205"/>
      <c r="L653" s="205"/>
      <c r="M653" s="205"/>
      <c r="N653" s="205"/>
      <c r="O653" s="205"/>
      <c r="P653" s="205"/>
      <c r="Q653" s="205"/>
      <c r="R653" s="205"/>
      <c r="S653" s="205"/>
      <c r="T653" s="205"/>
      <c r="U653" s="205"/>
      <c r="V653" s="205"/>
      <c r="W653" s="205"/>
    </row>
    <row r="654" spans="1:23" ht="12.75" customHeight="1">
      <c r="A654" s="142"/>
      <c r="B654" s="205"/>
      <c r="C654" s="205"/>
      <c r="D654" s="205"/>
      <c r="E654" s="205"/>
      <c r="F654" s="205"/>
      <c r="G654" s="205"/>
      <c r="H654" s="205"/>
      <c r="I654" s="205"/>
      <c r="J654" s="205"/>
      <c r="K654" s="205"/>
      <c r="L654" s="205"/>
      <c r="M654" s="205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</row>
    <row r="655" spans="1:23" ht="12.75" customHeight="1">
      <c r="A655" s="142"/>
      <c r="B655" s="205"/>
      <c r="C655" s="205"/>
      <c r="D655" s="205"/>
      <c r="E655" s="205"/>
      <c r="F655" s="205"/>
      <c r="G655" s="205"/>
      <c r="H655" s="205"/>
      <c r="I655" s="205"/>
      <c r="J655" s="205"/>
      <c r="K655" s="205"/>
      <c r="L655" s="205"/>
      <c r="M655" s="205"/>
      <c r="N655" s="205"/>
      <c r="O655" s="205"/>
      <c r="P655" s="205"/>
      <c r="Q655" s="205"/>
      <c r="R655" s="205"/>
      <c r="S655" s="205"/>
      <c r="T655" s="205"/>
      <c r="U655" s="205"/>
      <c r="V655" s="205"/>
      <c r="W655" s="205"/>
    </row>
    <row r="656" spans="1:23" ht="12.75" customHeight="1">
      <c r="A656" s="142"/>
      <c r="B656" s="205"/>
      <c r="C656" s="205"/>
      <c r="D656" s="205"/>
      <c r="E656" s="205"/>
      <c r="F656" s="205"/>
      <c r="G656" s="205"/>
      <c r="H656" s="205"/>
      <c r="I656" s="205"/>
      <c r="J656" s="205"/>
      <c r="K656" s="205"/>
      <c r="L656" s="205"/>
      <c r="M656" s="205"/>
      <c r="N656" s="205"/>
      <c r="O656" s="205"/>
      <c r="P656" s="205"/>
      <c r="Q656" s="205"/>
      <c r="R656" s="205"/>
      <c r="S656" s="205"/>
      <c r="T656" s="205"/>
      <c r="U656" s="205"/>
      <c r="V656" s="205"/>
      <c r="W656" s="205"/>
    </row>
    <row r="657" spans="1:23" ht="12.75" customHeight="1">
      <c r="A657" s="142"/>
      <c r="B657" s="205"/>
      <c r="C657" s="205"/>
      <c r="D657" s="205"/>
      <c r="E657" s="205"/>
      <c r="F657" s="205"/>
      <c r="G657" s="205"/>
      <c r="H657" s="205"/>
      <c r="I657" s="205"/>
      <c r="J657" s="205"/>
      <c r="K657" s="205"/>
      <c r="L657" s="205"/>
      <c r="M657" s="205"/>
      <c r="N657" s="205"/>
      <c r="O657" s="205"/>
      <c r="P657" s="205"/>
      <c r="Q657" s="205"/>
      <c r="R657" s="205"/>
      <c r="S657" s="205"/>
      <c r="T657" s="205"/>
      <c r="U657" s="205"/>
      <c r="V657" s="205"/>
      <c r="W657" s="205"/>
    </row>
    <row r="658" spans="1:23" ht="12.75" customHeight="1">
      <c r="A658" s="142"/>
      <c r="B658" s="205"/>
      <c r="C658" s="205"/>
      <c r="D658" s="205"/>
      <c r="E658" s="205"/>
      <c r="F658" s="205"/>
      <c r="G658" s="205"/>
      <c r="H658" s="205"/>
      <c r="I658" s="205"/>
      <c r="J658" s="205"/>
      <c r="K658" s="205"/>
      <c r="L658" s="205"/>
      <c r="M658" s="205"/>
      <c r="N658" s="205"/>
      <c r="O658" s="205"/>
      <c r="P658" s="205"/>
      <c r="Q658" s="205"/>
      <c r="R658" s="205"/>
      <c r="S658" s="205"/>
      <c r="T658" s="205"/>
      <c r="U658" s="205"/>
      <c r="V658" s="205"/>
      <c r="W658" s="205"/>
    </row>
    <row r="659" spans="1:23" ht="12.75" customHeight="1">
      <c r="A659" s="142"/>
      <c r="B659" s="205"/>
      <c r="C659" s="205"/>
      <c r="D659" s="205"/>
      <c r="E659" s="205"/>
      <c r="F659" s="205"/>
      <c r="G659" s="205"/>
      <c r="H659" s="205"/>
      <c r="I659" s="205"/>
      <c r="J659" s="205"/>
      <c r="K659" s="205"/>
      <c r="L659" s="205"/>
      <c r="M659" s="205"/>
      <c r="N659" s="205"/>
      <c r="O659" s="205"/>
      <c r="P659" s="205"/>
      <c r="Q659" s="205"/>
      <c r="R659" s="205"/>
      <c r="S659" s="205"/>
      <c r="T659" s="205"/>
      <c r="U659" s="205"/>
      <c r="V659" s="205"/>
      <c r="W659" s="205"/>
    </row>
    <row r="660" spans="1:23" ht="12.75" customHeight="1">
      <c r="A660" s="142"/>
      <c r="B660" s="205"/>
      <c r="C660" s="205"/>
      <c r="D660" s="205"/>
      <c r="E660" s="205"/>
      <c r="F660" s="205"/>
      <c r="G660" s="205"/>
      <c r="H660" s="205"/>
      <c r="I660" s="205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  <c r="V660" s="205"/>
      <c r="W660" s="205"/>
    </row>
    <row r="661" spans="1:23" ht="12.75" customHeight="1">
      <c r="A661" s="142"/>
      <c r="B661" s="205"/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</row>
    <row r="662" spans="1:23" ht="12.75" customHeight="1">
      <c r="A662" s="142"/>
      <c r="B662" s="205"/>
      <c r="C662" s="205"/>
      <c r="D662" s="205"/>
      <c r="E662" s="205"/>
      <c r="F662" s="205"/>
      <c r="G662" s="205"/>
      <c r="H662" s="205"/>
      <c r="I662" s="205"/>
      <c r="J662" s="205"/>
      <c r="K662" s="205"/>
      <c r="L662" s="205"/>
      <c r="M662" s="205"/>
      <c r="N662" s="205"/>
      <c r="O662" s="205"/>
      <c r="P662" s="205"/>
      <c r="Q662" s="205"/>
      <c r="R662" s="205"/>
      <c r="S662" s="205"/>
      <c r="T662" s="205"/>
      <c r="U662" s="205"/>
      <c r="V662" s="205"/>
      <c r="W662" s="205"/>
    </row>
    <row r="663" spans="1:23" ht="12.75" customHeight="1">
      <c r="A663" s="142"/>
      <c r="B663" s="205"/>
      <c r="C663" s="205"/>
      <c r="D663" s="205"/>
      <c r="E663" s="205"/>
      <c r="F663" s="205"/>
      <c r="G663" s="205"/>
      <c r="H663" s="205"/>
      <c r="I663" s="205"/>
      <c r="J663" s="205"/>
      <c r="K663" s="205"/>
      <c r="L663" s="205"/>
      <c r="M663" s="205"/>
      <c r="N663" s="205"/>
      <c r="O663" s="205"/>
      <c r="P663" s="205"/>
      <c r="Q663" s="205"/>
      <c r="R663" s="205"/>
      <c r="S663" s="205"/>
      <c r="T663" s="205"/>
      <c r="U663" s="205"/>
      <c r="V663" s="205"/>
      <c r="W663" s="205"/>
    </row>
    <row r="664" spans="1:23" ht="12.75" customHeight="1">
      <c r="A664" s="142"/>
      <c r="B664" s="205"/>
      <c r="C664" s="205"/>
      <c r="D664" s="205"/>
      <c r="E664" s="205"/>
      <c r="F664" s="205"/>
      <c r="G664" s="205"/>
      <c r="H664" s="205"/>
      <c r="I664" s="205"/>
      <c r="J664" s="205"/>
      <c r="K664" s="205"/>
      <c r="L664" s="205"/>
      <c r="M664" s="205"/>
      <c r="N664" s="205"/>
      <c r="O664" s="205"/>
      <c r="P664" s="205"/>
      <c r="Q664" s="205"/>
      <c r="R664" s="205"/>
      <c r="S664" s="205"/>
      <c r="T664" s="205"/>
      <c r="U664" s="205"/>
      <c r="V664" s="205"/>
      <c r="W664" s="205"/>
    </row>
    <row r="665" spans="1:23" ht="12.75" customHeight="1">
      <c r="A665" s="142"/>
      <c r="B665" s="205"/>
      <c r="C665" s="205"/>
      <c r="D665" s="205"/>
      <c r="E665" s="205"/>
      <c r="F665" s="205"/>
      <c r="G665" s="205"/>
      <c r="H665" s="205"/>
      <c r="I665" s="205"/>
      <c r="J665" s="205"/>
      <c r="K665" s="205"/>
      <c r="L665" s="205"/>
      <c r="M665" s="205"/>
      <c r="N665" s="205"/>
      <c r="O665" s="205"/>
      <c r="P665" s="205"/>
      <c r="Q665" s="205"/>
      <c r="R665" s="205"/>
      <c r="S665" s="205"/>
      <c r="T665" s="205"/>
      <c r="U665" s="205"/>
      <c r="V665" s="205"/>
      <c r="W665" s="205"/>
    </row>
    <row r="666" spans="1:23" ht="12.75" customHeight="1">
      <c r="A666" s="142"/>
      <c r="B666" s="205"/>
      <c r="C666" s="205"/>
      <c r="D666" s="205"/>
      <c r="E666" s="205"/>
      <c r="F666" s="205"/>
      <c r="G666" s="205"/>
      <c r="H666" s="205"/>
      <c r="I666" s="205"/>
      <c r="J666" s="205"/>
      <c r="K666" s="205"/>
      <c r="L666" s="205"/>
      <c r="M666" s="205"/>
      <c r="N666" s="205"/>
      <c r="O666" s="205"/>
      <c r="P666" s="205"/>
      <c r="Q666" s="205"/>
      <c r="R666" s="205"/>
      <c r="S666" s="205"/>
      <c r="T666" s="205"/>
      <c r="U666" s="205"/>
      <c r="V666" s="205"/>
      <c r="W666" s="205"/>
    </row>
    <row r="667" spans="1:23" ht="12.75" customHeight="1">
      <c r="A667" s="142"/>
      <c r="B667" s="205"/>
      <c r="C667" s="205"/>
      <c r="D667" s="205"/>
      <c r="E667" s="205"/>
      <c r="F667" s="205"/>
      <c r="G667" s="205"/>
      <c r="H667" s="205"/>
      <c r="I667" s="205"/>
      <c r="J667" s="205"/>
      <c r="K667" s="205"/>
      <c r="L667" s="205"/>
      <c r="M667" s="205"/>
      <c r="N667" s="205"/>
      <c r="O667" s="205"/>
      <c r="P667" s="205"/>
      <c r="Q667" s="205"/>
      <c r="R667" s="205"/>
      <c r="S667" s="205"/>
      <c r="T667" s="205"/>
      <c r="U667" s="205"/>
      <c r="V667" s="205"/>
      <c r="W667" s="205"/>
    </row>
    <row r="668" spans="1:23" ht="12.75" customHeight="1">
      <c r="A668" s="142"/>
      <c r="B668" s="205"/>
      <c r="C668" s="205"/>
      <c r="D668" s="205"/>
      <c r="E668" s="205"/>
      <c r="F668" s="205"/>
      <c r="G668" s="205"/>
      <c r="H668" s="205"/>
      <c r="I668" s="205"/>
      <c r="J668" s="205"/>
      <c r="K668" s="205"/>
      <c r="L668" s="205"/>
      <c r="M668" s="205"/>
      <c r="N668" s="205"/>
      <c r="O668" s="205"/>
      <c r="P668" s="205"/>
      <c r="Q668" s="205"/>
      <c r="R668" s="205"/>
      <c r="S668" s="205"/>
      <c r="T668" s="205"/>
      <c r="U668" s="205"/>
      <c r="V668" s="205"/>
      <c r="W668" s="205"/>
    </row>
    <row r="669" spans="1:23" ht="12.75" customHeight="1">
      <c r="A669" s="142"/>
      <c r="B669" s="205"/>
      <c r="C669" s="205"/>
      <c r="D669" s="205"/>
      <c r="E669" s="205"/>
      <c r="F669" s="205"/>
      <c r="G669" s="205"/>
      <c r="H669" s="205"/>
      <c r="I669" s="205"/>
      <c r="J669" s="205"/>
      <c r="K669" s="205"/>
      <c r="L669" s="205"/>
      <c r="M669" s="205"/>
      <c r="N669" s="205"/>
      <c r="O669" s="205"/>
      <c r="P669" s="205"/>
      <c r="Q669" s="205"/>
      <c r="R669" s="205"/>
      <c r="S669" s="205"/>
      <c r="T669" s="205"/>
      <c r="U669" s="205"/>
      <c r="V669" s="205"/>
      <c r="W669" s="205"/>
    </row>
    <row r="670" spans="1:23" ht="12.75" customHeight="1">
      <c r="A670" s="142"/>
      <c r="B670" s="205"/>
      <c r="C670" s="205"/>
      <c r="D670" s="205"/>
      <c r="E670" s="205"/>
      <c r="F670" s="205"/>
      <c r="G670" s="205"/>
      <c r="H670" s="205"/>
      <c r="I670" s="205"/>
      <c r="J670" s="205"/>
      <c r="K670" s="205"/>
      <c r="L670" s="205"/>
      <c r="M670" s="205"/>
      <c r="N670" s="205"/>
      <c r="O670" s="205"/>
      <c r="P670" s="205"/>
      <c r="Q670" s="205"/>
      <c r="R670" s="205"/>
      <c r="S670" s="205"/>
      <c r="T670" s="205"/>
      <c r="U670" s="205"/>
      <c r="V670" s="205"/>
      <c r="W670" s="205"/>
    </row>
    <row r="671" spans="1:23" ht="12.75" customHeight="1">
      <c r="A671" s="142"/>
      <c r="B671" s="205"/>
      <c r="C671" s="205"/>
      <c r="D671" s="205"/>
      <c r="E671" s="205"/>
      <c r="F671" s="205"/>
      <c r="G671" s="205"/>
      <c r="H671" s="205"/>
      <c r="I671" s="205"/>
      <c r="J671" s="205"/>
      <c r="K671" s="205"/>
      <c r="L671" s="205"/>
      <c r="M671" s="205"/>
      <c r="N671" s="205"/>
      <c r="O671" s="205"/>
      <c r="P671" s="205"/>
      <c r="Q671" s="205"/>
      <c r="R671" s="205"/>
      <c r="S671" s="205"/>
      <c r="T671" s="205"/>
      <c r="U671" s="205"/>
      <c r="V671" s="205"/>
      <c r="W671" s="205"/>
    </row>
    <row r="672" spans="1:23" ht="12.75" customHeight="1">
      <c r="A672" s="142"/>
      <c r="B672" s="205"/>
      <c r="C672" s="205"/>
      <c r="D672" s="205"/>
      <c r="E672" s="205"/>
      <c r="F672" s="205"/>
      <c r="G672" s="205"/>
      <c r="H672" s="205"/>
      <c r="I672" s="205"/>
      <c r="J672" s="205"/>
      <c r="K672" s="205"/>
      <c r="L672" s="205"/>
      <c r="M672" s="205"/>
      <c r="N672" s="205"/>
      <c r="O672" s="205"/>
      <c r="P672" s="205"/>
      <c r="Q672" s="205"/>
      <c r="R672" s="205"/>
      <c r="S672" s="205"/>
      <c r="T672" s="205"/>
      <c r="U672" s="205"/>
      <c r="V672" s="205"/>
      <c r="W672" s="205"/>
    </row>
    <row r="673" spans="1:23" ht="12.75" customHeight="1">
      <c r="A673" s="142"/>
      <c r="B673" s="205"/>
      <c r="C673" s="205"/>
      <c r="D673" s="205"/>
      <c r="E673" s="205"/>
      <c r="F673" s="205"/>
      <c r="G673" s="205"/>
      <c r="H673" s="205"/>
      <c r="I673" s="205"/>
      <c r="J673" s="205"/>
      <c r="K673" s="205"/>
      <c r="L673" s="205"/>
      <c r="M673" s="205"/>
      <c r="N673" s="205"/>
      <c r="O673" s="205"/>
      <c r="P673" s="205"/>
      <c r="Q673" s="205"/>
      <c r="R673" s="205"/>
      <c r="S673" s="205"/>
      <c r="T673" s="205"/>
      <c r="U673" s="205"/>
      <c r="V673" s="205"/>
      <c r="W673" s="205"/>
    </row>
    <row r="674" spans="1:23" ht="12.75" customHeight="1">
      <c r="A674" s="142"/>
      <c r="B674" s="205"/>
      <c r="C674" s="205"/>
      <c r="D674" s="205"/>
      <c r="E674" s="205"/>
      <c r="F674" s="205"/>
      <c r="G674" s="205"/>
      <c r="H674" s="205"/>
      <c r="I674" s="205"/>
      <c r="J674" s="205"/>
      <c r="K674" s="205"/>
      <c r="L674" s="205"/>
      <c r="M674" s="205"/>
      <c r="N674" s="205"/>
      <c r="O674" s="205"/>
      <c r="P674" s="205"/>
      <c r="Q674" s="205"/>
      <c r="R674" s="205"/>
      <c r="S674" s="205"/>
      <c r="T674" s="205"/>
      <c r="U674" s="205"/>
      <c r="V674" s="205"/>
      <c r="W674" s="205"/>
    </row>
    <row r="675" spans="1:23" ht="12.75" customHeight="1">
      <c r="A675" s="142"/>
      <c r="B675" s="205"/>
      <c r="C675" s="205"/>
      <c r="D675" s="205"/>
      <c r="E675" s="205"/>
      <c r="F675" s="205"/>
      <c r="G675" s="205"/>
      <c r="H675" s="205"/>
      <c r="I675" s="205"/>
      <c r="J675" s="205"/>
      <c r="K675" s="205"/>
      <c r="L675" s="205"/>
      <c r="M675" s="205"/>
      <c r="N675" s="205"/>
      <c r="O675" s="205"/>
      <c r="P675" s="205"/>
      <c r="Q675" s="205"/>
      <c r="R675" s="205"/>
      <c r="S675" s="205"/>
      <c r="T675" s="205"/>
      <c r="U675" s="205"/>
      <c r="V675" s="205"/>
      <c r="W675" s="205"/>
    </row>
    <row r="676" spans="1:23" ht="12.75" customHeight="1">
      <c r="A676" s="142"/>
      <c r="B676" s="205"/>
      <c r="C676" s="205"/>
      <c r="D676" s="205"/>
      <c r="E676" s="205"/>
      <c r="F676" s="205"/>
      <c r="G676" s="205"/>
      <c r="H676" s="205"/>
      <c r="I676" s="205"/>
      <c r="J676" s="205"/>
      <c r="K676" s="205"/>
      <c r="L676" s="205"/>
      <c r="M676" s="205"/>
      <c r="N676" s="205"/>
      <c r="O676" s="205"/>
      <c r="P676" s="205"/>
      <c r="Q676" s="205"/>
      <c r="R676" s="205"/>
      <c r="S676" s="205"/>
      <c r="T676" s="205"/>
      <c r="U676" s="205"/>
      <c r="V676" s="205"/>
      <c r="W676" s="205"/>
    </row>
    <row r="677" spans="1:23" ht="12.75" customHeight="1">
      <c r="A677" s="142"/>
      <c r="B677" s="205"/>
      <c r="C677" s="205"/>
      <c r="D677" s="205"/>
      <c r="E677" s="205"/>
      <c r="F677" s="205"/>
      <c r="G677" s="205"/>
      <c r="H677" s="205"/>
      <c r="I677" s="205"/>
      <c r="J677" s="205"/>
      <c r="K677" s="205"/>
      <c r="L677" s="205"/>
      <c r="M677" s="205"/>
      <c r="N677" s="205"/>
      <c r="O677" s="205"/>
      <c r="P677" s="205"/>
      <c r="Q677" s="205"/>
      <c r="R677" s="205"/>
      <c r="S677" s="205"/>
      <c r="T677" s="205"/>
      <c r="U677" s="205"/>
      <c r="V677" s="205"/>
      <c r="W677" s="205"/>
    </row>
    <row r="678" spans="1:23" ht="12.75" customHeight="1">
      <c r="A678" s="142"/>
      <c r="B678" s="205"/>
      <c r="C678" s="205"/>
      <c r="D678" s="205"/>
      <c r="E678" s="205"/>
      <c r="F678" s="205"/>
      <c r="G678" s="205"/>
      <c r="H678" s="205"/>
      <c r="I678" s="205"/>
      <c r="J678" s="205"/>
      <c r="K678" s="205"/>
      <c r="L678" s="205"/>
      <c r="M678" s="205"/>
      <c r="N678" s="205"/>
      <c r="O678" s="205"/>
      <c r="P678" s="205"/>
      <c r="Q678" s="205"/>
      <c r="R678" s="205"/>
      <c r="S678" s="205"/>
      <c r="T678" s="205"/>
      <c r="U678" s="205"/>
      <c r="V678" s="205"/>
      <c r="W678" s="205"/>
    </row>
    <row r="679" spans="1:23" ht="12.75" customHeight="1">
      <c r="A679" s="142"/>
      <c r="B679" s="205"/>
      <c r="C679" s="205"/>
      <c r="D679" s="205"/>
      <c r="E679" s="205"/>
      <c r="F679" s="205"/>
      <c r="G679" s="205"/>
      <c r="H679" s="205"/>
      <c r="I679" s="205"/>
      <c r="J679" s="205"/>
      <c r="K679" s="205"/>
      <c r="L679" s="205"/>
      <c r="M679" s="205"/>
      <c r="N679" s="205"/>
      <c r="O679" s="205"/>
      <c r="P679" s="205"/>
      <c r="Q679" s="205"/>
      <c r="R679" s="205"/>
      <c r="S679" s="205"/>
      <c r="T679" s="205"/>
      <c r="U679" s="205"/>
      <c r="V679" s="205"/>
      <c r="W679" s="205"/>
    </row>
    <row r="680" spans="1:23" ht="12.75" customHeight="1">
      <c r="A680" s="142"/>
      <c r="B680" s="205"/>
      <c r="C680" s="205"/>
      <c r="D680" s="205"/>
      <c r="E680" s="205"/>
      <c r="F680" s="205"/>
      <c r="G680" s="205"/>
      <c r="H680" s="205"/>
      <c r="I680" s="205"/>
      <c r="J680" s="205"/>
      <c r="K680" s="205"/>
      <c r="L680" s="205"/>
      <c r="M680" s="205"/>
      <c r="N680" s="205"/>
      <c r="O680" s="205"/>
      <c r="P680" s="205"/>
      <c r="Q680" s="205"/>
      <c r="R680" s="205"/>
      <c r="S680" s="205"/>
      <c r="T680" s="205"/>
      <c r="U680" s="205"/>
      <c r="V680" s="205"/>
      <c r="W680" s="205"/>
    </row>
    <row r="681" spans="1:23" ht="12.75" customHeight="1">
      <c r="A681" s="142"/>
      <c r="B681" s="205"/>
      <c r="C681" s="205"/>
      <c r="D681" s="205"/>
      <c r="E681" s="205"/>
      <c r="F681" s="205"/>
      <c r="G681" s="205"/>
      <c r="H681" s="205"/>
      <c r="I681" s="205"/>
      <c r="J681" s="205"/>
      <c r="K681" s="205"/>
      <c r="L681" s="205"/>
      <c r="M681" s="205"/>
      <c r="N681" s="205"/>
      <c r="O681" s="205"/>
      <c r="P681" s="205"/>
      <c r="Q681" s="205"/>
      <c r="R681" s="205"/>
      <c r="S681" s="205"/>
      <c r="T681" s="205"/>
      <c r="U681" s="205"/>
      <c r="V681" s="205"/>
      <c r="W681" s="205"/>
    </row>
    <row r="682" spans="1:23" ht="12.75" customHeight="1">
      <c r="A682" s="142"/>
      <c r="B682" s="205"/>
      <c r="C682" s="205"/>
      <c r="D682" s="205"/>
      <c r="E682" s="205"/>
      <c r="F682" s="205"/>
      <c r="G682" s="205"/>
      <c r="H682" s="205"/>
      <c r="I682" s="205"/>
      <c r="J682" s="205"/>
      <c r="K682" s="205"/>
      <c r="L682" s="205"/>
      <c r="M682" s="205"/>
      <c r="N682" s="205"/>
      <c r="O682" s="205"/>
      <c r="P682" s="205"/>
      <c r="Q682" s="205"/>
      <c r="R682" s="205"/>
      <c r="S682" s="205"/>
      <c r="T682" s="205"/>
      <c r="U682" s="205"/>
      <c r="V682" s="205"/>
      <c r="W682" s="205"/>
    </row>
    <row r="683" spans="1:23" ht="12.75" customHeight="1">
      <c r="A683" s="142"/>
      <c r="B683" s="205"/>
      <c r="C683" s="205"/>
      <c r="D683" s="205"/>
      <c r="E683" s="205"/>
      <c r="F683" s="205"/>
      <c r="G683" s="205"/>
      <c r="H683" s="205"/>
      <c r="I683" s="205"/>
      <c r="J683" s="205"/>
      <c r="K683" s="205"/>
      <c r="L683" s="205"/>
      <c r="M683" s="205"/>
      <c r="N683" s="205"/>
      <c r="O683" s="205"/>
      <c r="P683" s="205"/>
      <c r="Q683" s="205"/>
      <c r="R683" s="205"/>
      <c r="S683" s="205"/>
      <c r="T683" s="205"/>
      <c r="U683" s="205"/>
      <c r="V683" s="205"/>
      <c r="W683" s="205"/>
    </row>
    <row r="684" spans="1:23" ht="12.75" customHeight="1">
      <c r="A684" s="142"/>
      <c r="B684" s="205"/>
      <c r="C684" s="205"/>
      <c r="D684" s="205"/>
      <c r="E684" s="205"/>
      <c r="F684" s="205"/>
      <c r="G684" s="205"/>
      <c r="H684" s="205"/>
      <c r="I684" s="205"/>
      <c r="J684" s="205"/>
      <c r="K684" s="205"/>
      <c r="L684" s="205"/>
      <c r="M684" s="205"/>
      <c r="N684" s="205"/>
      <c r="O684" s="205"/>
      <c r="P684" s="205"/>
      <c r="Q684" s="205"/>
      <c r="R684" s="205"/>
      <c r="S684" s="205"/>
      <c r="T684" s="205"/>
      <c r="U684" s="205"/>
      <c r="V684" s="205"/>
      <c r="W684" s="205"/>
    </row>
    <row r="685" spans="1:23" ht="12.75" customHeight="1">
      <c r="A685" s="142"/>
      <c r="B685" s="205"/>
      <c r="C685" s="205"/>
      <c r="D685" s="205"/>
      <c r="E685" s="205"/>
      <c r="F685" s="205"/>
      <c r="G685" s="205"/>
      <c r="H685" s="205"/>
      <c r="I685" s="205"/>
      <c r="J685" s="205"/>
      <c r="K685" s="205"/>
      <c r="L685" s="205"/>
      <c r="M685" s="205"/>
      <c r="N685" s="205"/>
      <c r="O685" s="205"/>
      <c r="P685" s="205"/>
      <c r="Q685" s="205"/>
      <c r="R685" s="205"/>
      <c r="S685" s="205"/>
      <c r="T685" s="205"/>
      <c r="U685" s="205"/>
      <c r="V685" s="205"/>
      <c r="W685" s="205"/>
    </row>
    <row r="686" spans="1:23" ht="12.75" customHeight="1">
      <c r="A686" s="142"/>
      <c r="B686" s="205"/>
      <c r="C686" s="205"/>
      <c r="D686" s="205"/>
      <c r="E686" s="205"/>
      <c r="F686" s="205"/>
      <c r="G686" s="205"/>
      <c r="H686" s="205"/>
      <c r="I686" s="205"/>
      <c r="J686" s="205"/>
      <c r="K686" s="205"/>
      <c r="L686" s="205"/>
      <c r="M686" s="205"/>
      <c r="N686" s="205"/>
      <c r="O686" s="205"/>
      <c r="P686" s="205"/>
      <c r="Q686" s="205"/>
      <c r="R686" s="205"/>
      <c r="S686" s="205"/>
      <c r="T686" s="205"/>
      <c r="U686" s="205"/>
      <c r="V686" s="205"/>
      <c r="W686" s="205"/>
    </row>
    <row r="687" spans="1:23" ht="12.75" customHeight="1">
      <c r="A687" s="142"/>
      <c r="B687" s="205"/>
      <c r="C687" s="205"/>
      <c r="D687" s="205"/>
      <c r="E687" s="205"/>
      <c r="F687" s="205"/>
      <c r="G687" s="205"/>
      <c r="H687" s="205"/>
      <c r="I687" s="205"/>
      <c r="J687" s="205"/>
      <c r="K687" s="205"/>
      <c r="L687" s="205"/>
      <c r="M687" s="205"/>
      <c r="N687" s="205"/>
      <c r="O687" s="205"/>
      <c r="P687" s="205"/>
      <c r="Q687" s="205"/>
      <c r="R687" s="205"/>
      <c r="S687" s="205"/>
      <c r="T687" s="205"/>
      <c r="U687" s="205"/>
      <c r="V687" s="205"/>
      <c r="W687" s="205"/>
    </row>
    <row r="688" spans="1:23" ht="12.75" customHeight="1">
      <c r="A688" s="142"/>
      <c r="B688" s="205"/>
      <c r="C688" s="205"/>
      <c r="D688" s="205"/>
      <c r="E688" s="205"/>
      <c r="F688" s="205"/>
      <c r="G688" s="205"/>
      <c r="H688" s="205"/>
      <c r="I688" s="205"/>
      <c r="J688" s="205"/>
      <c r="K688" s="205"/>
      <c r="L688" s="205"/>
      <c r="M688" s="205"/>
      <c r="N688" s="205"/>
      <c r="O688" s="205"/>
      <c r="P688" s="205"/>
      <c r="Q688" s="205"/>
      <c r="R688" s="205"/>
      <c r="S688" s="205"/>
      <c r="T688" s="205"/>
      <c r="U688" s="205"/>
      <c r="V688" s="205"/>
      <c r="W688" s="205"/>
    </row>
    <row r="689" spans="1:23" ht="12.75" customHeight="1">
      <c r="A689" s="142"/>
      <c r="B689" s="205"/>
      <c r="C689" s="205"/>
      <c r="D689" s="205"/>
      <c r="E689" s="205"/>
      <c r="F689" s="205"/>
      <c r="G689" s="205"/>
      <c r="H689" s="205"/>
      <c r="I689" s="205"/>
      <c r="J689" s="205"/>
      <c r="K689" s="205"/>
      <c r="L689" s="205"/>
      <c r="M689" s="205"/>
      <c r="N689" s="205"/>
      <c r="O689" s="205"/>
      <c r="P689" s="205"/>
      <c r="Q689" s="205"/>
      <c r="R689" s="205"/>
      <c r="S689" s="205"/>
      <c r="T689" s="205"/>
      <c r="U689" s="205"/>
      <c r="V689" s="205"/>
      <c r="W689" s="205"/>
    </row>
    <row r="690" spans="1:23" ht="12.75" customHeight="1">
      <c r="A690" s="142"/>
      <c r="B690" s="205"/>
      <c r="C690" s="205"/>
      <c r="D690" s="205"/>
      <c r="E690" s="205"/>
      <c r="F690" s="205"/>
      <c r="G690" s="205"/>
      <c r="H690" s="205"/>
      <c r="I690" s="205"/>
      <c r="J690" s="205"/>
      <c r="K690" s="205"/>
      <c r="L690" s="205"/>
      <c r="M690" s="205"/>
      <c r="N690" s="205"/>
      <c r="O690" s="205"/>
      <c r="P690" s="205"/>
      <c r="Q690" s="205"/>
      <c r="R690" s="205"/>
      <c r="S690" s="205"/>
      <c r="T690" s="205"/>
      <c r="U690" s="205"/>
      <c r="V690" s="205"/>
      <c r="W690" s="205"/>
    </row>
    <row r="691" spans="1:23" ht="12.75" customHeight="1">
      <c r="A691" s="142"/>
      <c r="B691" s="205"/>
      <c r="C691" s="205"/>
      <c r="D691" s="205"/>
      <c r="E691" s="205"/>
      <c r="F691" s="205"/>
      <c r="G691" s="205"/>
      <c r="H691" s="205"/>
      <c r="I691" s="205"/>
      <c r="J691" s="205"/>
      <c r="K691" s="205"/>
      <c r="L691" s="205"/>
      <c r="M691" s="205"/>
      <c r="N691" s="205"/>
      <c r="O691" s="205"/>
      <c r="P691" s="205"/>
      <c r="Q691" s="205"/>
      <c r="R691" s="205"/>
      <c r="S691" s="205"/>
      <c r="T691" s="205"/>
      <c r="U691" s="205"/>
      <c r="V691" s="205"/>
      <c r="W691" s="205"/>
    </row>
    <row r="692" spans="1:23" ht="12.75" customHeight="1">
      <c r="A692" s="142"/>
      <c r="B692" s="205"/>
      <c r="C692" s="205"/>
      <c r="D692" s="205"/>
      <c r="E692" s="205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  <c r="V692" s="205"/>
      <c r="W692" s="205"/>
    </row>
    <row r="693" spans="1:23" ht="12.75" customHeight="1">
      <c r="A693" s="142"/>
      <c r="B693" s="205"/>
      <c r="C693" s="205"/>
      <c r="D693" s="205"/>
      <c r="E693" s="205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</row>
    <row r="694" spans="1:23" ht="12.75" customHeight="1">
      <c r="A694" s="142"/>
      <c r="B694" s="205"/>
      <c r="C694" s="205"/>
      <c r="D694" s="205"/>
      <c r="E694" s="205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</row>
    <row r="695" spans="1:23" ht="12.75" customHeight="1">
      <c r="A695" s="142"/>
      <c r="B695" s="205"/>
      <c r="C695" s="205"/>
      <c r="D695" s="205"/>
      <c r="E695" s="205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</row>
    <row r="696" spans="1:23" ht="12.75" customHeight="1">
      <c r="A696" s="142"/>
      <c r="B696" s="205"/>
      <c r="C696" s="205"/>
      <c r="D696" s="205"/>
      <c r="E696" s="205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</row>
    <row r="697" spans="1:23" ht="12.75" customHeight="1">
      <c r="A697" s="142"/>
      <c r="B697" s="205"/>
      <c r="C697" s="205"/>
      <c r="D697" s="205"/>
      <c r="E697" s="205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205"/>
      <c r="Q697" s="205"/>
      <c r="R697" s="205"/>
      <c r="S697" s="205"/>
      <c r="T697" s="205"/>
      <c r="U697" s="205"/>
      <c r="V697" s="205"/>
      <c r="W697" s="205"/>
    </row>
    <row r="698" spans="1:23" ht="12.75" customHeight="1">
      <c r="A698" s="142"/>
      <c r="B698" s="205"/>
      <c r="C698" s="205"/>
      <c r="D698" s="205"/>
      <c r="E698" s="205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205"/>
      <c r="V698" s="205"/>
      <c r="W698" s="205"/>
    </row>
    <row r="699" spans="1:23" ht="12.75" customHeight="1">
      <c r="A699" s="142"/>
      <c r="B699" s="205"/>
      <c r="C699" s="205"/>
      <c r="D699" s="205"/>
      <c r="E699" s="205"/>
      <c r="F699" s="205"/>
      <c r="G699" s="205"/>
      <c r="H699" s="205"/>
      <c r="I699" s="205"/>
      <c r="J699" s="205"/>
      <c r="K699" s="205"/>
      <c r="L699" s="205"/>
      <c r="M699" s="205"/>
      <c r="N699" s="205"/>
      <c r="O699" s="205"/>
      <c r="P699" s="205"/>
      <c r="Q699" s="205"/>
      <c r="R699" s="205"/>
      <c r="S699" s="205"/>
      <c r="T699" s="205"/>
      <c r="U699" s="205"/>
      <c r="V699" s="205"/>
      <c r="W699" s="205"/>
    </row>
    <row r="700" spans="1:23" ht="12.75" customHeight="1">
      <c r="A700" s="142"/>
      <c r="B700" s="205"/>
      <c r="C700" s="205"/>
      <c r="D700" s="205"/>
      <c r="E700" s="205"/>
      <c r="F700" s="205"/>
      <c r="G700" s="205"/>
      <c r="H700" s="205"/>
      <c r="I700" s="205"/>
      <c r="J700" s="205"/>
      <c r="K700" s="205"/>
      <c r="L700" s="205"/>
      <c r="M700" s="205"/>
      <c r="N700" s="205"/>
      <c r="O700" s="205"/>
      <c r="P700" s="205"/>
      <c r="Q700" s="205"/>
      <c r="R700" s="205"/>
      <c r="S700" s="205"/>
      <c r="T700" s="205"/>
      <c r="U700" s="205"/>
      <c r="V700" s="205"/>
      <c r="W700" s="205"/>
    </row>
    <row r="701" spans="1:23" ht="12.75" customHeight="1">
      <c r="A701" s="142"/>
      <c r="B701" s="205"/>
      <c r="C701" s="205"/>
      <c r="D701" s="205"/>
      <c r="E701" s="205"/>
      <c r="F701" s="205"/>
      <c r="G701" s="205"/>
      <c r="H701" s="205"/>
      <c r="I701" s="205"/>
      <c r="J701" s="205"/>
      <c r="K701" s="205"/>
      <c r="L701" s="205"/>
      <c r="M701" s="205"/>
      <c r="N701" s="205"/>
      <c r="O701" s="205"/>
      <c r="P701" s="205"/>
      <c r="Q701" s="205"/>
      <c r="R701" s="205"/>
      <c r="S701" s="205"/>
      <c r="T701" s="205"/>
      <c r="U701" s="205"/>
      <c r="V701" s="205"/>
      <c r="W701" s="205"/>
    </row>
    <row r="702" spans="1:23" ht="12.75" customHeight="1">
      <c r="A702" s="142"/>
      <c r="B702" s="205"/>
      <c r="C702" s="205"/>
      <c r="D702" s="205"/>
      <c r="E702" s="205"/>
      <c r="F702" s="205"/>
      <c r="G702" s="205"/>
      <c r="H702" s="205"/>
      <c r="I702" s="205"/>
      <c r="J702" s="205"/>
      <c r="K702" s="205"/>
      <c r="L702" s="205"/>
      <c r="M702" s="205"/>
      <c r="N702" s="205"/>
      <c r="O702" s="205"/>
      <c r="P702" s="205"/>
      <c r="Q702" s="205"/>
      <c r="R702" s="205"/>
      <c r="S702" s="205"/>
      <c r="T702" s="205"/>
      <c r="U702" s="205"/>
      <c r="V702" s="205"/>
      <c r="W702" s="205"/>
    </row>
    <row r="703" spans="1:23" ht="12.75" customHeight="1">
      <c r="A703" s="142"/>
      <c r="B703" s="205"/>
      <c r="C703" s="205"/>
      <c r="D703" s="205"/>
      <c r="E703" s="205"/>
      <c r="F703" s="205"/>
      <c r="G703" s="205"/>
      <c r="H703" s="205"/>
      <c r="I703" s="205"/>
      <c r="J703" s="205"/>
      <c r="K703" s="205"/>
      <c r="L703" s="205"/>
      <c r="M703" s="205"/>
      <c r="N703" s="205"/>
      <c r="O703" s="205"/>
      <c r="P703" s="205"/>
      <c r="Q703" s="205"/>
      <c r="R703" s="205"/>
      <c r="S703" s="205"/>
      <c r="T703" s="205"/>
      <c r="U703" s="205"/>
      <c r="V703" s="205"/>
      <c r="W703" s="205"/>
    </row>
    <row r="704" spans="1:23" ht="12.75" customHeight="1">
      <c r="A704" s="142"/>
      <c r="B704" s="205"/>
      <c r="C704" s="205"/>
      <c r="D704" s="205"/>
      <c r="E704" s="205"/>
      <c r="F704" s="205"/>
      <c r="G704" s="205"/>
      <c r="H704" s="205"/>
      <c r="I704" s="205"/>
      <c r="J704" s="205"/>
      <c r="K704" s="205"/>
      <c r="L704" s="205"/>
      <c r="M704" s="205"/>
      <c r="N704" s="205"/>
      <c r="O704" s="205"/>
      <c r="P704" s="205"/>
      <c r="Q704" s="205"/>
      <c r="R704" s="205"/>
      <c r="S704" s="205"/>
      <c r="T704" s="205"/>
      <c r="U704" s="205"/>
      <c r="V704" s="205"/>
      <c r="W704" s="205"/>
    </row>
    <row r="705" spans="1:23" ht="12.75" customHeight="1">
      <c r="A705" s="142"/>
      <c r="B705" s="205"/>
      <c r="C705" s="205"/>
      <c r="D705" s="205"/>
      <c r="E705" s="205"/>
      <c r="F705" s="205"/>
      <c r="G705" s="205"/>
      <c r="H705" s="205"/>
      <c r="I705" s="205"/>
      <c r="J705" s="205"/>
      <c r="K705" s="205"/>
      <c r="L705" s="205"/>
      <c r="M705" s="205"/>
      <c r="N705" s="205"/>
      <c r="O705" s="205"/>
      <c r="P705" s="205"/>
      <c r="Q705" s="205"/>
      <c r="R705" s="205"/>
      <c r="S705" s="205"/>
      <c r="T705" s="205"/>
      <c r="U705" s="205"/>
      <c r="V705" s="205"/>
      <c r="W705" s="205"/>
    </row>
    <row r="706" spans="1:23" ht="12.75" customHeight="1">
      <c r="A706" s="142"/>
      <c r="B706" s="205"/>
      <c r="C706" s="205"/>
      <c r="D706" s="205"/>
      <c r="E706" s="205"/>
      <c r="F706" s="205"/>
      <c r="G706" s="205"/>
      <c r="H706" s="205"/>
      <c r="I706" s="205"/>
      <c r="J706" s="205"/>
      <c r="K706" s="205"/>
      <c r="L706" s="205"/>
      <c r="M706" s="205"/>
      <c r="N706" s="205"/>
      <c r="O706" s="205"/>
      <c r="P706" s="205"/>
      <c r="Q706" s="205"/>
      <c r="R706" s="205"/>
      <c r="S706" s="205"/>
      <c r="T706" s="205"/>
      <c r="U706" s="205"/>
      <c r="V706" s="205"/>
      <c r="W706" s="205"/>
    </row>
    <row r="707" spans="1:23" ht="12.75" customHeight="1">
      <c r="A707" s="142"/>
      <c r="B707" s="205"/>
      <c r="C707" s="205"/>
      <c r="D707" s="205"/>
      <c r="E707" s="205"/>
      <c r="F707" s="205"/>
      <c r="G707" s="205"/>
      <c r="H707" s="205"/>
      <c r="I707" s="205"/>
      <c r="J707" s="205"/>
      <c r="K707" s="205"/>
      <c r="L707" s="205"/>
      <c r="M707" s="205"/>
      <c r="N707" s="205"/>
      <c r="O707" s="205"/>
      <c r="P707" s="205"/>
      <c r="Q707" s="205"/>
      <c r="R707" s="205"/>
      <c r="S707" s="205"/>
      <c r="T707" s="205"/>
      <c r="U707" s="205"/>
      <c r="V707" s="205"/>
      <c r="W707" s="205"/>
    </row>
    <row r="708" spans="1:23" ht="12.75" customHeight="1">
      <c r="A708" s="142"/>
      <c r="B708" s="205"/>
      <c r="C708" s="205"/>
      <c r="D708" s="205"/>
      <c r="E708" s="205"/>
      <c r="F708" s="205"/>
      <c r="G708" s="205"/>
      <c r="H708" s="205"/>
      <c r="I708" s="205"/>
      <c r="J708" s="205"/>
      <c r="K708" s="205"/>
      <c r="L708" s="205"/>
      <c r="M708" s="205"/>
      <c r="N708" s="205"/>
      <c r="O708" s="205"/>
      <c r="P708" s="205"/>
      <c r="Q708" s="205"/>
      <c r="R708" s="205"/>
      <c r="S708" s="205"/>
      <c r="T708" s="205"/>
      <c r="U708" s="205"/>
      <c r="V708" s="205"/>
      <c r="W708" s="205"/>
    </row>
    <row r="709" spans="1:23" ht="12.75" customHeight="1">
      <c r="A709" s="142"/>
      <c r="B709" s="205"/>
      <c r="C709" s="205"/>
      <c r="D709" s="205"/>
      <c r="E709" s="205"/>
      <c r="F709" s="205"/>
      <c r="G709" s="205"/>
      <c r="H709" s="205"/>
      <c r="I709" s="205"/>
      <c r="J709" s="205"/>
      <c r="K709" s="205"/>
      <c r="L709" s="205"/>
      <c r="M709" s="205"/>
      <c r="N709" s="205"/>
      <c r="O709" s="205"/>
      <c r="P709" s="205"/>
      <c r="Q709" s="205"/>
      <c r="R709" s="205"/>
      <c r="S709" s="205"/>
      <c r="T709" s="205"/>
      <c r="U709" s="205"/>
      <c r="V709" s="205"/>
      <c r="W709" s="205"/>
    </row>
    <row r="710" spans="1:23" ht="12.75" customHeight="1">
      <c r="A710" s="142"/>
      <c r="B710" s="205"/>
      <c r="C710" s="205"/>
      <c r="D710" s="205"/>
      <c r="E710" s="205"/>
      <c r="F710" s="205"/>
      <c r="G710" s="205"/>
      <c r="H710" s="205"/>
      <c r="I710" s="205"/>
      <c r="J710" s="205"/>
      <c r="K710" s="205"/>
      <c r="L710" s="205"/>
      <c r="M710" s="205"/>
      <c r="N710" s="205"/>
      <c r="O710" s="205"/>
      <c r="P710" s="205"/>
      <c r="Q710" s="205"/>
      <c r="R710" s="205"/>
      <c r="S710" s="205"/>
      <c r="T710" s="205"/>
      <c r="U710" s="205"/>
      <c r="V710" s="205"/>
      <c r="W710" s="205"/>
    </row>
    <row r="711" spans="1:23" ht="12.75" customHeight="1">
      <c r="A711" s="142"/>
      <c r="B711" s="205"/>
      <c r="C711" s="205"/>
      <c r="D711" s="205"/>
      <c r="E711" s="205"/>
      <c r="F711" s="205"/>
      <c r="G711" s="205"/>
      <c r="H711" s="205"/>
      <c r="I711" s="205"/>
      <c r="J711" s="205"/>
      <c r="K711" s="205"/>
      <c r="L711" s="205"/>
      <c r="M711" s="205"/>
      <c r="N711" s="205"/>
      <c r="O711" s="205"/>
      <c r="P711" s="205"/>
      <c r="Q711" s="205"/>
      <c r="R711" s="205"/>
      <c r="S711" s="205"/>
      <c r="T711" s="205"/>
      <c r="U711" s="205"/>
      <c r="V711" s="205"/>
      <c r="W711" s="205"/>
    </row>
    <row r="712" spans="1:23" ht="12.75" customHeight="1">
      <c r="A712" s="142"/>
      <c r="B712" s="205"/>
      <c r="C712" s="205"/>
      <c r="D712" s="205"/>
      <c r="E712" s="205"/>
      <c r="F712" s="205"/>
      <c r="G712" s="205"/>
      <c r="H712" s="205"/>
      <c r="I712" s="205"/>
      <c r="J712" s="205"/>
      <c r="K712" s="205"/>
      <c r="L712" s="205"/>
      <c r="M712" s="205"/>
      <c r="N712" s="205"/>
      <c r="O712" s="205"/>
      <c r="P712" s="205"/>
      <c r="Q712" s="205"/>
      <c r="R712" s="205"/>
      <c r="S712" s="205"/>
      <c r="T712" s="205"/>
      <c r="U712" s="205"/>
      <c r="V712" s="205"/>
      <c r="W712" s="205"/>
    </row>
    <row r="713" spans="1:23" ht="12.75" customHeight="1">
      <c r="A713" s="142"/>
      <c r="B713" s="205"/>
      <c r="C713" s="205"/>
      <c r="D713" s="205"/>
      <c r="E713" s="205"/>
      <c r="F713" s="205"/>
      <c r="G713" s="205"/>
      <c r="H713" s="205"/>
      <c r="I713" s="205"/>
      <c r="J713" s="205"/>
      <c r="K713" s="205"/>
      <c r="L713" s="205"/>
      <c r="M713" s="205"/>
      <c r="N713" s="205"/>
      <c r="O713" s="205"/>
      <c r="P713" s="205"/>
      <c r="Q713" s="205"/>
      <c r="R713" s="205"/>
      <c r="S713" s="205"/>
      <c r="T713" s="205"/>
      <c r="U713" s="205"/>
      <c r="V713" s="205"/>
      <c r="W713" s="205"/>
    </row>
    <row r="714" spans="1:23" ht="12.75" customHeight="1">
      <c r="A714" s="142"/>
      <c r="B714" s="205"/>
      <c r="C714" s="205"/>
      <c r="D714" s="205"/>
      <c r="E714" s="205"/>
      <c r="F714" s="205"/>
      <c r="G714" s="205"/>
      <c r="H714" s="205"/>
      <c r="I714" s="205"/>
      <c r="J714" s="205"/>
      <c r="K714" s="205"/>
      <c r="L714" s="205"/>
      <c r="M714" s="205"/>
      <c r="N714" s="205"/>
      <c r="O714" s="205"/>
      <c r="P714" s="205"/>
      <c r="Q714" s="205"/>
      <c r="R714" s="205"/>
      <c r="S714" s="205"/>
      <c r="T714" s="205"/>
      <c r="U714" s="205"/>
      <c r="V714" s="205"/>
      <c r="W714" s="205"/>
    </row>
    <row r="715" spans="1:23" ht="12.75" customHeight="1">
      <c r="A715" s="142"/>
      <c r="B715" s="205"/>
      <c r="C715" s="205"/>
      <c r="D715" s="205"/>
      <c r="E715" s="205"/>
      <c r="F715" s="205"/>
      <c r="G715" s="205"/>
      <c r="H715" s="205"/>
      <c r="I715" s="205"/>
      <c r="J715" s="205"/>
      <c r="K715" s="205"/>
      <c r="L715" s="205"/>
      <c r="M715" s="205"/>
      <c r="N715" s="205"/>
      <c r="O715" s="205"/>
      <c r="P715" s="205"/>
      <c r="Q715" s="205"/>
      <c r="R715" s="205"/>
      <c r="S715" s="205"/>
      <c r="T715" s="205"/>
      <c r="U715" s="205"/>
      <c r="V715" s="205"/>
      <c r="W715" s="205"/>
    </row>
    <row r="716" spans="1:23" ht="12.75" customHeight="1">
      <c r="A716" s="142"/>
      <c r="B716" s="205"/>
      <c r="C716" s="205"/>
      <c r="D716" s="205"/>
      <c r="E716" s="205"/>
      <c r="F716" s="205"/>
      <c r="G716" s="205"/>
      <c r="H716" s="205"/>
      <c r="I716" s="205"/>
      <c r="J716" s="205"/>
      <c r="K716" s="205"/>
      <c r="L716" s="205"/>
      <c r="M716" s="205"/>
      <c r="N716" s="205"/>
      <c r="O716" s="205"/>
      <c r="P716" s="205"/>
      <c r="Q716" s="205"/>
      <c r="R716" s="205"/>
      <c r="S716" s="205"/>
      <c r="T716" s="205"/>
      <c r="U716" s="205"/>
      <c r="V716" s="205"/>
      <c r="W716" s="205"/>
    </row>
    <row r="717" spans="1:23" ht="12.75" customHeight="1">
      <c r="A717" s="142"/>
      <c r="B717" s="205"/>
      <c r="C717" s="205"/>
      <c r="D717" s="205"/>
      <c r="E717" s="205"/>
      <c r="F717" s="205"/>
      <c r="G717" s="205"/>
      <c r="H717" s="205"/>
      <c r="I717" s="205"/>
      <c r="J717" s="205"/>
      <c r="K717" s="205"/>
      <c r="L717" s="205"/>
      <c r="M717" s="205"/>
      <c r="N717" s="205"/>
      <c r="O717" s="205"/>
      <c r="P717" s="205"/>
      <c r="Q717" s="205"/>
      <c r="R717" s="205"/>
      <c r="S717" s="205"/>
      <c r="T717" s="205"/>
      <c r="U717" s="205"/>
      <c r="V717" s="205"/>
      <c r="W717" s="205"/>
    </row>
    <row r="718" spans="1:23" ht="12.75" customHeight="1">
      <c r="A718" s="142"/>
      <c r="B718" s="205"/>
      <c r="C718" s="205"/>
      <c r="D718" s="205"/>
      <c r="E718" s="205"/>
      <c r="F718" s="205"/>
      <c r="G718" s="205"/>
      <c r="H718" s="205"/>
      <c r="I718" s="205"/>
      <c r="J718" s="205"/>
      <c r="K718" s="205"/>
      <c r="L718" s="205"/>
      <c r="M718" s="205"/>
      <c r="N718" s="205"/>
      <c r="O718" s="205"/>
      <c r="P718" s="205"/>
      <c r="Q718" s="205"/>
      <c r="R718" s="205"/>
      <c r="S718" s="205"/>
      <c r="T718" s="205"/>
      <c r="U718" s="205"/>
      <c r="V718" s="205"/>
      <c r="W718" s="205"/>
    </row>
    <row r="719" spans="1:23" ht="12.75" customHeight="1">
      <c r="A719" s="142"/>
      <c r="B719" s="205"/>
      <c r="C719" s="205"/>
      <c r="D719" s="205"/>
      <c r="E719" s="205"/>
      <c r="F719" s="205"/>
      <c r="G719" s="205"/>
      <c r="H719" s="205"/>
      <c r="I719" s="205"/>
      <c r="J719" s="205"/>
      <c r="K719" s="205"/>
      <c r="L719" s="205"/>
      <c r="M719" s="205"/>
      <c r="N719" s="205"/>
      <c r="O719" s="205"/>
      <c r="P719" s="205"/>
      <c r="Q719" s="205"/>
      <c r="R719" s="205"/>
      <c r="S719" s="205"/>
      <c r="T719" s="205"/>
      <c r="U719" s="205"/>
      <c r="V719" s="205"/>
      <c r="W719" s="205"/>
    </row>
    <row r="720" spans="1:23" ht="12.75" customHeight="1">
      <c r="A720" s="142"/>
      <c r="B720" s="205"/>
      <c r="C720" s="205"/>
      <c r="D720" s="205"/>
      <c r="E720" s="205"/>
      <c r="F720" s="205"/>
      <c r="G720" s="205"/>
      <c r="H720" s="205"/>
      <c r="I720" s="205"/>
      <c r="J720" s="205"/>
      <c r="K720" s="205"/>
      <c r="L720" s="205"/>
      <c r="M720" s="205"/>
      <c r="N720" s="205"/>
      <c r="O720" s="205"/>
      <c r="P720" s="205"/>
      <c r="Q720" s="205"/>
      <c r="R720" s="205"/>
      <c r="S720" s="205"/>
      <c r="T720" s="205"/>
      <c r="U720" s="205"/>
      <c r="V720" s="205"/>
      <c r="W720" s="205"/>
    </row>
    <row r="721" spans="1:23" ht="12.75" customHeight="1">
      <c r="A721" s="142"/>
      <c r="B721" s="205"/>
      <c r="C721" s="205"/>
      <c r="D721" s="205"/>
      <c r="E721" s="205"/>
      <c r="F721" s="205"/>
      <c r="G721" s="205"/>
      <c r="H721" s="205"/>
      <c r="I721" s="205"/>
      <c r="J721" s="205"/>
      <c r="K721" s="205"/>
      <c r="L721" s="205"/>
      <c r="M721" s="205"/>
      <c r="N721" s="205"/>
      <c r="O721" s="205"/>
      <c r="P721" s="205"/>
      <c r="Q721" s="205"/>
      <c r="R721" s="205"/>
      <c r="S721" s="205"/>
      <c r="T721" s="205"/>
      <c r="U721" s="205"/>
      <c r="V721" s="205"/>
      <c r="W721" s="205"/>
    </row>
    <row r="722" spans="1:23" ht="12.75" customHeight="1">
      <c r="A722" s="142"/>
      <c r="B722" s="205"/>
      <c r="C722" s="205"/>
      <c r="D722" s="205"/>
      <c r="E722" s="205"/>
      <c r="F722" s="205"/>
      <c r="G722" s="205"/>
      <c r="H722" s="205"/>
      <c r="I722" s="205"/>
      <c r="J722" s="205"/>
      <c r="K722" s="205"/>
      <c r="L722" s="205"/>
      <c r="M722" s="205"/>
      <c r="N722" s="205"/>
      <c r="O722" s="205"/>
      <c r="P722" s="205"/>
      <c r="Q722" s="205"/>
      <c r="R722" s="205"/>
      <c r="S722" s="205"/>
      <c r="T722" s="205"/>
      <c r="U722" s="205"/>
      <c r="V722" s="205"/>
      <c r="W722" s="205"/>
    </row>
    <row r="723" spans="1:23" ht="12.75" customHeight="1">
      <c r="A723" s="142"/>
      <c r="B723" s="205"/>
      <c r="C723" s="205"/>
      <c r="D723" s="205"/>
      <c r="E723" s="205"/>
      <c r="F723" s="205"/>
      <c r="G723" s="205"/>
      <c r="H723" s="205"/>
      <c r="I723" s="205"/>
      <c r="J723" s="205"/>
      <c r="K723" s="205"/>
      <c r="L723" s="205"/>
      <c r="M723" s="205"/>
      <c r="N723" s="205"/>
      <c r="O723" s="205"/>
      <c r="P723" s="205"/>
      <c r="Q723" s="205"/>
      <c r="R723" s="205"/>
      <c r="S723" s="205"/>
      <c r="T723" s="205"/>
      <c r="U723" s="205"/>
      <c r="V723" s="205"/>
      <c r="W723" s="205"/>
    </row>
    <row r="724" spans="1:23" ht="12.75" customHeight="1">
      <c r="A724" s="142"/>
      <c r="B724" s="205"/>
      <c r="C724" s="205"/>
      <c r="D724" s="205"/>
      <c r="E724" s="205"/>
      <c r="F724" s="205"/>
      <c r="G724" s="205"/>
      <c r="H724" s="205"/>
      <c r="I724" s="205"/>
      <c r="J724" s="205"/>
      <c r="K724" s="205"/>
      <c r="L724" s="205"/>
      <c r="M724" s="205"/>
      <c r="N724" s="205"/>
      <c r="O724" s="205"/>
      <c r="P724" s="205"/>
      <c r="Q724" s="205"/>
      <c r="R724" s="205"/>
      <c r="S724" s="205"/>
      <c r="T724" s="205"/>
      <c r="U724" s="205"/>
      <c r="V724" s="205"/>
      <c r="W724" s="205"/>
    </row>
    <row r="725" spans="1:23" ht="12.75" customHeight="1">
      <c r="A725" s="142"/>
      <c r="B725" s="205"/>
      <c r="C725" s="205"/>
      <c r="D725" s="205"/>
      <c r="E725" s="205"/>
      <c r="F725" s="205"/>
      <c r="G725" s="205"/>
      <c r="H725" s="205"/>
      <c r="I725" s="205"/>
      <c r="J725" s="205"/>
      <c r="K725" s="205"/>
      <c r="L725" s="205"/>
      <c r="M725" s="205"/>
      <c r="N725" s="205"/>
      <c r="O725" s="205"/>
      <c r="P725" s="205"/>
      <c r="Q725" s="205"/>
      <c r="R725" s="205"/>
      <c r="S725" s="205"/>
      <c r="T725" s="205"/>
      <c r="U725" s="205"/>
      <c r="V725" s="205"/>
      <c r="W725" s="205"/>
    </row>
    <row r="726" spans="1:23" ht="12.75" customHeight="1">
      <c r="A726" s="142"/>
      <c r="B726" s="205"/>
      <c r="C726" s="205"/>
      <c r="D726" s="205"/>
      <c r="E726" s="205"/>
      <c r="F726" s="205"/>
      <c r="G726" s="205"/>
      <c r="H726" s="205"/>
      <c r="I726" s="205"/>
      <c r="J726" s="205"/>
      <c r="K726" s="205"/>
      <c r="L726" s="205"/>
      <c r="M726" s="205"/>
      <c r="N726" s="205"/>
      <c r="O726" s="205"/>
      <c r="P726" s="205"/>
      <c r="Q726" s="205"/>
      <c r="R726" s="205"/>
      <c r="S726" s="205"/>
      <c r="T726" s="205"/>
      <c r="U726" s="205"/>
      <c r="V726" s="205"/>
      <c r="W726" s="205"/>
    </row>
    <row r="727" spans="1:23" ht="12.75" customHeight="1">
      <c r="A727" s="142"/>
      <c r="B727" s="205"/>
      <c r="C727" s="205"/>
      <c r="D727" s="205"/>
      <c r="E727" s="205"/>
      <c r="F727" s="205"/>
      <c r="G727" s="205"/>
      <c r="H727" s="205"/>
      <c r="I727" s="205"/>
      <c r="J727" s="205"/>
      <c r="K727" s="205"/>
      <c r="L727" s="205"/>
      <c r="M727" s="205"/>
      <c r="N727" s="205"/>
      <c r="O727" s="205"/>
      <c r="P727" s="205"/>
      <c r="Q727" s="205"/>
      <c r="R727" s="205"/>
      <c r="S727" s="205"/>
      <c r="T727" s="205"/>
      <c r="U727" s="205"/>
      <c r="V727" s="205"/>
      <c r="W727" s="205"/>
    </row>
    <row r="728" spans="1:23" ht="12.75" customHeight="1">
      <c r="A728" s="142"/>
      <c r="B728" s="205"/>
      <c r="C728" s="205"/>
      <c r="D728" s="205"/>
      <c r="E728" s="205"/>
      <c r="F728" s="205"/>
      <c r="G728" s="205"/>
      <c r="H728" s="205"/>
      <c r="I728" s="205"/>
      <c r="J728" s="205"/>
      <c r="K728" s="205"/>
      <c r="L728" s="205"/>
      <c r="M728" s="205"/>
      <c r="N728" s="205"/>
      <c r="O728" s="205"/>
      <c r="P728" s="205"/>
      <c r="Q728" s="205"/>
      <c r="R728" s="205"/>
      <c r="S728" s="205"/>
      <c r="T728" s="205"/>
      <c r="U728" s="205"/>
      <c r="V728" s="205"/>
      <c r="W728" s="205"/>
    </row>
    <row r="729" spans="1:23" ht="12.75" customHeight="1">
      <c r="A729" s="142"/>
      <c r="B729" s="205"/>
      <c r="C729" s="205"/>
      <c r="D729" s="205"/>
      <c r="E729" s="205"/>
      <c r="F729" s="205"/>
      <c r="G729" s="205"/>
      <c r="H729" s="205"/>
      <c r="I729" s="205"/>
      <c r="J729" s="205"/>
      <c r="K729" s="205"/>
      <c r="L729" s="205"/>
      <c r="M729" s="205"/>
      <c r="N729" s="205"/>
      <c r="O729" s="205"/>
      <c r="P729" s="205"/>
      <c r="Q729" s="205"/>
      <c r="R729" s="205"/>
      <c r="S729" s="205"/>
      <c r="T729" s="205"/>
      <c r="U729" s="205"/>
      <c r="V729" s="205"/>
      <c r="W729" s="205"/>
    </row>
    <row r="730" spans="1:23" ht="12.75" customHeight="1">
      <c r="A730" s="142"/>
      <c r="B730" s="205"/>
      <c r="C730" s="205"/>
      <c r="D730" s="205"/>
      <c r="E730" s="205"/>
      <c r="F730" s="205"/>
      <c r="G730" s="205"/>
      <c r="H730" s="205"/>
      <c r="I730" s="205"/>
      <c r="J730" s="205"/>
      <c r="K730" s="205"/>
      <c r="L730" s="205"/>
      <c r="M730" s="205"/>
      <c r="N730" s="205"/>
      <c r="O730" s="205"/>
      <c r="P730" s="205"/>
      <c r="Q730" s="205"/>
      <c r="R730" s="205"/>
      <c r="S730" s="205"/>
      <c r="T730" s="205"/>
      <c r="U730" s="205"/>
      <c r="V730" s="205"/>
      <c r="W730" s="205"/>
    </row>
    <row r="731" spans="1:23" ht="12.75" customHeight="1">
      <c r="A731" s="142"/>
      <c r="B731" s="205"/>
      <c r="C731" s="205"/>
      <c r="D731" s="205"/>
      <c r="E731" s="205"/>
      <c r="F731" s="205"/>
      <c r="G731" s="205"/>
      <c r="H731" s="205"/>
      <c r="I731" s="205"/>
      <c r="J731" s="205"/>
      <c r="K731" s="205"/>
      <c r="L731" s="205"/>
      <c r="M731" s="205"/>
      <c r="N731" s="205"/>
      <c r="O731" s="205"/>
      <c r="P731" s="205"/>
      <c r="Q731" s="205"/>
      <c r="R731" s="205"/>
      <c r="S731" s="205"/>
      <c r="T731" s="205"/>
      <c r="U731" s="205"/>
      <c r="V731" s="205"/>
      <c r="W731" s="205"/>
    </row>
    <row r="732" spans="1:23" ht="12.75" customHeight="1">
      <c r="A732" s="142"/>
      <c r="B732" s="205"/>
      <c r="C732" s="205"/>
      <c r="D732" s="205"/>
      <c r="E732" s="205"/>
      <c r="F732" s="205"/>
      <c r="G732" s="205"/>
      <c r="H732" s="205"/>
      <c r="I732" s="205"/>
      <c r="J732" s="205"/>
      <c r="K732" s="205"/>
      <c r="L732" s="205"/>
      <c r="M732" s="205"/>
      <c r="N732" s="205"/>
      <c r="O732" s="205"/>
      <c r="P732" s="205"/>
      <c r="Q732" s="205"/>
      <c r="R732" s="205"/>
      <c r="S732" s="205"/>
      <c r="T732" s="205"/>
      <c r="U732" s="205"/>
      <c r="V732" s="205"/>
      <c r="W732" s="205"/>
    </row>
    <row r="733" spans="1:23" ht="12.75" customHeight="1">
      <c r="A733" s="142"/>
      <c r="B733" s="205"/>
      <c r="C733" s="205"/>
      <c r="D733" s="205"/>
      <c r="E733" s="205"/>
      <c r="F733" s="205"/>
      <c r="G733" s="205"/>
      <c r="H733" s="205"/>
      <c r="I733" s="205"/>
      <c r="J733" s="205"/>
      <c r="K733" s="205"/>
      <c r="L733" s="205"/>
      <c r="M733" s="205"/>
      <c r="N733" s="205"/>
      <c r="O733" s="205"/>
      <c r="P733" s="205"/>
      <c r="Q733" s="205"/>
      <c r="R733" s="205"/>
      <c r="S733" s="205"/>
      <c r="T733" s="205"/>
      <c r="U733" s="205"/>
      <c r="V733" s="205"/>
      <c r="W733" s="205"/>
    </row>
    <row r="734" spans="1:23" ht="12.75" customHeight="1">
      <c r="A734" s="142"/>
      <c r="B734" s="205"/>
      <c r="C734" s="205"/>
      <c r="D734" s="205"/>
      <c r="E734" s="205"/>
      <c r="F734" s="205"/>
      <c r="G734" s="205"/>
      <c r="H734" s="205"/>
      <c r="I734" s="205"/>
      <c r="J734" s="205"/>
      <c r="K734" s="205"/>
      <c r="L734" s="205"/>
      <c r="M734" s="205"/>
      <c r="N734" s="205"/>
      <c r="O734" s="205"/>
      <c r="P734" s="205"/>
      <c r="Q734" s="205"/>
      <c r="R734" s="205"/>
      <c r="S734" s="205"/>
      <c r="T734" s="205"/>
      <c r="U734" s="205"/>
      <c r="V734" s="205"/>
      <c r="W734" s="205"/>
    </row>
    <row r="735" spans="1:23" ht="12.75" customHeight="1">
      <c r="A735" s="142"/>
      <c r="B735" s="205"/>
      <c r="C735" s="205"/>
      <c r="D735" s="205"/>
      <c r="E735" s="205"/>
      <c r="F735" s="205"/>
      <c r="G735" s="205"/>
      <c r="H735" s="205"/>
      <c r="I735" s="205"/>
      <c r="J735" s="205"/>
      <c r="K735" s="205"/>
      <c r="L735" s="205"/>
      <c r="M735" s="205"/>
      <c r="N735" s="205"/>
      <c r="O735" s="205"/>
      <c r="P735" s="205"/>
      <c r="Q735" s="205"/>
      <c r="R735" s="205"/>
      <c r="S735" s="205"/>
      <c r="T735" s="205"/>
      <c r="U735" s="205"/>
      <c r="V735" s="205"/>
      <c r="W735" s="205"/>
    </row>
    <row r="736" spans="1:23" ht="12.75" customHeight="1">
      <c r="A736" s="142"/>
      <c r="B736" s="205"/>
      <c r="C736" s="205"/>
      <c r="D736" s="205"/>
      <c r="E736" s="205"/>
      <c r="F736" s="205"/>
      <c r="G736" s="205"/>
      <c r="H736" s="205"/>
      <c r="I736" s="205"/>
      <c r="J736" s="205"/>
      <c r="K736" s="205"/>
      <c r="L736" s="205"/>
      <c r="M736" s="205"/>
      <c r="N736" s="205"/>
      <c r="O736" s="205"/>
      <c r="P736" s="205"/>
      <c r="Q736" s="205"/>
      <c r="R736" s="205"/>
      <c r="S736" s="205"/>
      <c r="T736" s="205"/>
      <c r="U736" s="205"/>
      <c r="V736" s="205"/>
      <c r="W736" s="205"/>
    </row>
    <row r="737" spans="1:23" ht="12.75" customHeight="1">
      <c r="A737" s="142"/>
      <c r="B737" s="205"/>
      <c r="C737" s="205"/>
      <c r="D737" s="205"/>
      <c r="E737" s="205"/>
      <c r="F737" s="205"/>
      <c r="G737" s="205"/>
      <c r="H737" s="205"/>
      <c r="I737" s="205"/>
      <c r="J737" s="205"/>
      <c r="K737" s="205"/>
      <c r="L737" s="205"/>
      <c r="M737" s="205"/>
      <c r="N737" s="205"/>
      <c r="O737" s="205"/>
      <c r="P737" s="205"/>
      <c r="Q737" s="205"/>
      <c r="R737" s="205"/>
      <c r="S737" s="205"/>
      <c r="T737" s="205"/>
      <c r="U737" s="205"/>
      <c r="V737" s="205"/>
      <c r="W737" s="205"/>
    </row>
    <row r="738" spans="1:23" ht="12.75" customHeight="1">
      <c r="A738" s="142"/>
      <c r="B738" s="205"/>
      <c r="C738" s="205"/>
      <c r="D738" s="205"/>
      <c r="E738" s="205"/>
      <c r="F738" s="205"/>
      <c r="G738" s="205"/>
      <c r="H738" s="205"/>
      <c r="I738" s="205"/>
      <c r="J738" s="205"/>
      <c r="K738" s="205"/>
      <c r="L738" s="205"/>
      <c r="M738" s="205"/>
      <c r="N738" s="205"/>
      <c r="O738" s="205"/>
      <c r="P738" s="205"/>
      <c r="Q738" s="205"/>
      <c r="R738" s="205"/>
      <c r="S738" s="205"/>
      <c r="T738" s="205"/>
      <c r="U738" s="205"/>
      <c r="V738" s="205"/>
      <c r="W738" s="205"/>
    </row>
    <row r="739" spans="1:23" ht="12.75" customHeight="1">
      <c r="A739" s="142"/>
      <c r="B739" s="205"/>
      <c r="C739" s="205"/>
      <c r="D739" s="205"/>
      <c r="E739" s="205"/>
      <c r="F739" s="205"/>
      <c r="G739" s="205"/>
      <c r="H739" s="205"/>
      <c r="I739" s="205"/>
      <c r="J739" s="205"/>
      <c r="K739" s="205"/>
      <c r="L739" s="205"/>
      <c r="M739" s="205"/>
      <c r="N739" s="205"/>
      <c r="O739" s="205"/>
      <c r="P739" s="205"/>
      <c r="Q739" s="205"/>
      <c r="R739" s="205"/>
      <c r="S739" s="205"/>
      <c r="T739" s="205"/>
      <c r="U739" s="205"/>
      <c r="V739" s="205"/>
      <c r="W739" s="205"/>
    </row>
    <row r="740" spans="1:23" ht="12.75" customHeight="1">
      <c r="A740" s="142"/>
      <c r="B740" s="205"/>
      <c r="C740" s="205"/>
      <c r="D740" s="205"/>
      <c r="E740" s="205"/>
      <c r="F740" s="205"/>
      <c r="G740" s="205"/>
      <c r="H740" s="205"/>
      <c r="I740" s="205"/>
      <c r="J740" s="205"/>
      <c r="K740" s="205"/>
      <c r="L740" s="205"/>
      <c r="M740" s="205"/>
      <c r="N740" s="205"/>
      <c r="O740" s="205"/>
      <c r="P740" s="205"/>
      <c r="Q740" s="205"/>
      <c r="R740" s="205"/>
      <c r="S740" s="205"/>
      <c r="T740" s="205"/>
      <c r="U740" s="205"/>
      <c r="V740" s="205"/>
      <c r="W740" s="205"/>
    </row>
    <row r="741" spans="1:23" ht="12.75" customHeight="1">
      <c r="A741" s="142"/>
      <c r="B741" s="205"/>
      <c r="C741" s="205"/>
      <c r="D741" s="205"/>
      <c r="E741" s="205"/>
      <c r="F741" s="205"/>
      <c r="G741" s="205"/>
      <c r="H741" s="205"/>
      <c r="I741" s="205"/>
      <c r="J741" s="205"/>
      <c r="K741" s="205"/>
      <c r="L741" s="205"/>
      <c r="M741" s="205"/>
      <c r="N741" s="205"/>
      <c r="O741" s="205"/>
      <c r="P741" s="205"/>
      <c r="Q741" s="205"/>
      <c r="R741" s="205"/>
      <c r="S741" s="205"/>
      <c r="T741" s="205"/>
      <c r="U741" s="205"/>
      <c r="V741" s="205"/>
      <c r="W741" s="205"/>
    </row>
    <row r="742" spans="1:23" ht="12.75" customHeight="1">
      <c r="A742" s="142"/>
      <c r="B742" s="205"/>
      <c r="C742" s="205"/>
      <c r="D742" s="205"/>
      <c r="E742" s="205"/>
      <c r="F742" s="205"/>
      <c r="G742" s="205"/>
      <c r="H742" s="205"/>
      <c r="I742" s="205"/>
      <c r="J742" s="205"/>
      <c r="K742" s="205"/>
      <c r="L742" s="205"/>
      <c r="M742" s="205"/>
      <c r="N742" s="205"/>
      <c r="O742" s="205"/>
      <c r="P742" s="205"/>
      <c r="Q742" s="205"/>
      <c r="R742" s="205"/>
      <c r="S742" s="205"/>
      <c r="T742" s="205"/>
      <c r="U742" s="205"/>
      <c r="V742" s="205"/>
      <c r="W742" s="205"/>
    </row>
    <row r="743" spans="1:23" ht="12.75" customHeight="1">
      <c r="A743" s="142"/>
      <c r="B743" s="205"/>
      <c r="C743" s="205"/>
      <c r="D743" s="205"/>
      <c r="E743" s="205"/>
      <c r="F743" s="205"/>
      <c r="G743" s="205"/>
      <c r="H743" s="205"/>
      <c r="I743" s="205"/>
      <c r="J743" s="205"/>
      <c r="K743" s="205"/>
      <c r="L743" s="205"/>
      <c r="M743" s="205"/>
      <c r="N743" s="205"/>
      <c r="O743" s="205"/>
      <c r="P743" s="205"/>
      <c r="Q743" s="205"/>
      <c r="R743" s="205"/>
      <c r="S743" s="205"/>
      <c r="T743" s="205"/>
      <c r="U743" s="205"/>
      <c r="V743" s="205"/>
      <c r="W743" s="205"/>
    </row>
    <row r="744" spans="1:23" ht="12.75" customHeight="1">
      <c r="A744" s="142"/>
      <c r="B744" s="205"/>
      <c r="C744" s="205"/>
      <c r="D744" s="205"/>
      <c r="E744" s="205"/>
      <c r="F744" s="205"/>
      <c r="G744" s="205"/>
      <c r="H744" s="205"/>
      <c r="I744" s="205"/>
      <c r="J744" s="205"/>
      <c r="K744" s="205"/>
      <c r="L744" s="205"/>
      <c r="M744" s="205"/>
      <c r="N744" s="205"/>
      <c r="O744" s="205"/>
      <c r="P744" s="205"/>
      <c r="Q744" s="205"/>
      <c r="R744" s="205"/>
      <c r="S744" s="205"/>
      <c r="T744" s="205"/>
      <c r="U744" s="205"/>
      <c r="V744" s="205"/>
      <c r="W744" s="205"/>
    </row>
    <row r="745" spans="1:23" ht="12.75" customHeight="1">
      <c r="A745" s="142"/>
      <c r="B745" s="205"/>
      <c r="C745" s="205"/>
      <c r="D745" s="205"/>
      <c r="E745" s="205"/>
      <c r="F745" s="205"/>
      <c r="G745" s="205"/>
      <c r="H745" s="205"/>
      <c r="I745" s="205"/>
      <c r="J745" s="205"/>
      <c r="K745" s="205"/>
      <c r="L745" s="205"/>
      <c r="M745" s="205"/>
      <c r="N745" s="205"/>
      <c r="O745" s="205"/>
      <c r="P745" s="205"/>
      <c r="Q745" s="205"/>
      <c r="R745" s="205"/>
      <c r="S745" s="205"/>
      <c r="T745" s="205"/>
      <c r="U745" s="205"/>
      <c r="V745" s="205"/>
      <c r="W745" s="205"/>
    </row>
    <row r="746" spans="1:23" ht="12.75" customHeight="1">
      <c r="A746" s="142"/>
      <c r="B746" s="205"/>
      <c r="C746" s="205"/>
      <c r="D746" s="205"/>
      <c r="E746" s="205"/>
      <c r="F746" s="205"/>
      <c r="G746" s="205"/>
      <c r="H746" s="205"/>
      <c r="I746" s="205"/>
      <c r="J746" s="205"/>
      <c r="K746" s="205"/>
      <c r="L746" s="205"/>
      <c r="M746" s="205"/>
      <c r="N746" s="205"/>
      <c r="O746" s="205"/>
      <c r="P746" s="205"/>
      <c r="Q746" s="205"/>
      <c r="R746" s="205"/>
      <c r="S746" s="205"/>
      <c r="T746" s="205"/>
      <c r="U746" s="205"/>
      <c r="V746" s="205"/>
      <c r="W746" s="205"/>
    </row>
    <row r="747" spans="1:23" ht="12.75" customHeight="1">
      <c r="A747" s="142"/>
      <c r="B747" s="205"/>
      <c r="C747" s="205"/>
      <c r="D747" s="205"/>
      <c r="E747" s="205"/>
      <c r="F747" s="205"/>
      <c r="G747" s="205"/>
      <c r="H747" s="205"/>
      <c r="I747" s="205"/>
      <c r="J747" s="205"/>
      <c r="K747" s="205"/>
      <c r="L747" s="205"/>
      <c r="M747" s="205"/>
      <c r="N747" s="205"/>
      <c r="O747" s="205"/>
      <c r="P747" s="205"/>
      <c r="Q747" s="205"/>
      <c r="R747" s="205"/>
      <c r="S747" s="205"/>
      <c r="T747" s="205"/>
      <c r="U747" s="205"/>
      <c r="V747" s="205"/>
      <c r="W747" s="205"/>
    </row>
    <row r="748" spans="1:23" ht="12.75" customHeight="1">
      <c r="A748" s="142"/>
      <c r="B748" s="205"/>
      <c r="C748" s="205"/>
      <c r="D748" s="205"/>
      <c r="E748" s="205"/>
      <c r="F748" s="205"/>
      <c r="G748" s="205"/>
      <c r="H748" s="205"/>
      <c r="I748" s="205"/>
      <c r="J748" s="205"/>
      <c r="K748" s="205"/>
      <c r="L748" s="205"/>
      <c r="M748" s="205"/>
      <c r="N748" s="205"/>
      <c r="O748" s="205"/>
      <c r="P748" s="205"/>
      <c r="Q748" s="205"/>
      <c r="R748" s="205"/>
      <c r="S748" s="205"/>
      <c r="T748" s="205"/>
      <c r="U748" s="205"/>
      <c r="V748" s="205"/>
      <c r="W748" s="205"/>
    </row>
    <row r="749" spans="1:23" ht="12.75" customHeight="1">
      <c r="A749" s="142"/>
      <c r="B749" s="205"/>
      <c r="C749" s="205"/>
      <c r="D749" s="205"/>
      <c r="E749" s="205"/>
      <c r="F749" s="205"/>
      <c r="G749" s="205"/>
      <c r="H749" s="205"/>
      <c r="I749" s="205"/>
      <c r="J749" s="205"/>
      <c r="K749" s="205"/>
      <c r="L749" s="205"/>
      <c r="M749" s="205"/>
      <c r="N749" s="205"/>
      <c r="O749" s="205"/>
      <c r="P749" s="205"/>
      <c r="Q749" s="205"/>
      <c r="R749" s="205"/>
      <c r="S749" s="205"/>
      <c r="T749" s="205"/>
      <c r="U749" s="205"/>
      <c r="V749" s="205"/>
      <c r="W749" s="205"/>
    </row>
    <row r="750" spans="1:23" ht="12.75" customHeight="1">
      <c r="A750" s="142"/>
      <c r="B750" s="205"/>
      <c r="C750" s="205"/>
      <c r="D750" s="205"/>
      <c r="E750" s="205"/>
      <c r="F750" s="205"/>
      <c r="G750" s="205"/>
      <c r="H750" s="205"/>
      <c r="I750" s="205"/>
      <c r="J750" s="205"/>
      <c r="K750" s="205"/>
      <c r="L750" s="205"/>
      <c r="M750" s="205"/>
      <c r="N750" s="205"/>
      <c r="O750" s="205"/>
      <c r="P750" s="205"/>
      <c r="Q750" s="205"/>
      <c r="R750" s="205"/>
      <c r="S750" s="205"/>
      <c r="T750" s="205"/>
      <c r="U750" s="205"/>
      <c r="V750" s="205"/>
      <c r="W750" s="205"/>
    </row>
    <row r="751" spans="1:23" ht="12.75" customHeight="1">
      <c r="A751" s="142"/>
      <c r="B751" s="205"/>
      <c r="C751" s="205"/>
      <c r="D751" s="205"/>
      <c r="E751" s="205"/>
      <c r="F751" s="205"/>
      <c r="G751" s="205"/>
      <c r="H751" s="205"/>
      <c r="I751" s="205"/>
      <c r="J751" s="205"/>
      <c r="K751" s="205"/>
      <c r="L751" s="205"/>
      <c r="M751" s="205"/>
      <c r="N751" s="205"/>
      <c r="O751" s="205"/>
      <c r="P751" s="205"/>
      <c r="Q751" s="205"/>
      <c r="R751" s="205"/>
      <c r="S751" s="205"/>
      <c r="T751" s="205"/>
      <c r="U751" s="205"/>
      <c r="V751" s="205"/>
      <c r="W751" s="205"/>
    </row>
    <row r="752" spans="1:23" ht="12.75" customHeight="1">
      <c r="A752" s="142"/>
      <c r="B752" s="205"/>
      <c r="C752" s="205"/>
      <c r="D752" s="205"/>
      <c r="E752" s="205"/>
      <c r="F752" s="205"/>
      <c r="G752" s="205"/>
      <c r="H752" s="205"/>
      <c r="I752" s="205"/>
      <c r="J752" s="205"/>
      <c r="K752" s="205"/>
      <c r="L752" s="205"/>
      <c r="M752" s="205"/>
      <c r="N752" s="205"/>
      <c r="O752" s="205"/>
      <c r="P752" s="205"/>
      <c r="Q752" s="205"/>
      <c r="R752" s="205"/>
      <c r="S752" s="205"/>
      <c r="T752" s="205"/>
      <c r="U752" s="205"/>
      <c r="V752" s="205"/>
      <c r="W752" s="205"/>
    </row>
    <row r="753" spans="1:23" ht="12.75" customHeight="1">
      <c r="A753" s="142"/>
      <c r="B753" s="205"/>
      <c r="C753" s="205"/>
      <c r="D753" s="205"/>
      <c r="E753" s="205"/>
      <c r="F753" s="205"/>
      <c r="G753" s="205"/>
      <c r="H753" s="205"/>
      <c r="I753" s="205"/>
      <c r="J753" s="205"/>
      <c r="K753" s="205"/>
      <c r="L753" s="205"/>
      <c r="M753" s="205"/>
      <c r="N753" s="205"/>
      <c r="O753" s="205"/>
      <c r="P753" s="205"/>
      <c r="Q753" s="205"/>
      <c r="R753" s="205"/>
      <c r="S753" s="205"/>
      <c r="T753" s="205"/>
      <c r="U753" s="205"/>
      <c r="V753" s="205"/>
      <c r="W753" s="205"/>
    </row>
    <row r="754" spans="1:23" ht="12.75" customHeight="1">
      <c r="A754" s="142"/>
      <c r="B754" s="205"/>
      <c r="C754" s="205"/>
      <c r="D754" s="205"/>
      <c r="E754" s="205"/>
      <c r="F754" s="205"/>
      <c r="G754" s="205"/>
      <c r="H754" s="205"/>
      <c r="I754" s="205"/>
      <c r="J754" s="205"/>
      <c r="K754" s="205"/>
      <c r="L754" s="205"/>
      <c r="M754" s="205"/>
      <c r="N754" s="205"/>
      <c r="O754" s="205"/>
      <c r="P754" s="205"/>
      <c r="Q754" s="205"/>
      <c r="R754" s="205"/>
      <c r="S754" s="205"/>
      <c r="T754" s="205"/>
      <c r="U754" s="205"/>
      <c r="V754" s="205"/>
      <c r="W754" s="205"/>
    </row>
    <row r="755" spans="1:23" ht="12.75" customHeight="1">
      <c r="A755" s="142"/>
      <c r="B755" s="205"/>
      <c r="C755" s="205"/>
      <c r="D755" s="205"/>
      <c r="E755" s="205"/>
      <c r="F755" s="205"/>
      <c r="G755" s="205"/>
      <c r="H755" s="205"/>
      <c r="I755" s="205"/>
      <c r="J755" s="205"/>
      <c r="K755" s="205"/>
      <c r="L755" s="205"/>
      <c r="M755" s="205"/>
      <c r="N755" s="205"/>
      <c r="O755" s="205"/>
      <c r="P755" s="205"/>
      <c r="Q755" s="205"/>
      <c r="R755" s="205"/>
      <c r="S755" s="205"/>
      <c r="T755" s="205"/>
      <c r="U755" s="205"/>
      <c r="V755" s="205"/>
      <c r="W755" s="205"/>
    </row>
    <row r="756" spans="1:23" ht="12.75" customHeight="1">
      <c r="A756" s="142"/>
      <c r="B756" s="205"/>
      <c r="C756" s="205"/>
      <c r="D756" s="205"/>
      <c r="E756" s="205"/>
      <c r="F756" s="205"/>
      <c r="G756" s="205"/>
      <c r="H756" s="205"/>
      <c r="I756" s="205"/>
      <c r="J756" s="205"/>
      <c r="K756" s="205"/>
      <c r="L756" s="205"/>
      <c r="M756" s="205"/>
      <c r="N756" s="205"/>
      <c r="O756" s="205"/>
      <c r="P756" s="205"/>
      <c r="Q756" s="205"/>
      <c r="R756" s="205"/>
      <c r="S756" s="205"/>
      <c r="T756" s="205"/>
      <c r="U756" s="205"/>
      <c r="V756" s="205"/>
      <c r="W756" s="205"/>
    </row>
    <row r="757" spans="1:23" ht="12.75" customHeight="1">
      <c r="A757" s="142"/>
      <c r="B757" s="205"/>
      <c r="C757" s="205"/>
      <c r="D757" s="205"/>
      <c r="E757" s="205"/>
      <c r="F757" s="205"/>
      <c r="G757" s="205"/>
      <c r="H757" s="205"/>
      <c r="I757" s="205"/>
      <c r="J757" s="205"/>
      <c r="K757" s="205"/>
      <c r="L757" s="205"/>
      <c r="M757" s="205"/>
      <c r="N757" s="205"/>
      <c r="O757" s="205"/>
      <c r="P757" s="205"/>
      <c r="Q757" s="205"/>
      <c r="R757" s="205"/>
      <c r="S757" s="205"/>
      <c r="T757" s="205"/>
      <c r="U757" s="205"/>
      <c r="V757" s="205"/>
      <c r="W757" s="205"/>
    </row>
    <row r="758" spans="1:23" ht="12.75" customHeight="1">
      <c r="A758" s="142"/>
      <c r="B758" s="205"/>
      <c r="C758" s="205"/>
      <c r="D758" s="205"/>
      <c r="E758" s="205"/>
      <c r="F758" s="205"/>
      <c r="G758" s="205"/>
      <c r="H758" s="205"/>
      <c r="I758" s="205"/>
      <c r="J758" s="205"/>
      <c r="K758" s="205"/>
      <c r="L758" s="205"/>
      <c r="M758" s="205"/>
      <c r="N758" s="205"/>
      <c r="O758" s="205"/>
      <c r="P758" s="205"/>
      <c r="Q758" s="205"/>
      <c r="R758" s="205"/>
      <c r="S758" s="205"/>
      <c r="T758" s="205"/>
      <c r="U758" s="205"/>
      <c r="V758" s="205"/>
      <c r="W758" s="205"/>
    </row>
    <row r="759" spans="1:23" ht="12.75" customHeight="1">
      <c r="A759" s="142"/>
      <c r="B759" s="205"/>
      <c r="C759" s="205"/>
      <c r="D759" s="205"/>
      <c r="E759" s="205"/>
      <c r="F759" s="205"/>
      <c r="G759" s="205"/>
      <c r="H759" s="205"/>
      <c r="I759" s="205"/>
      <c r="J759" s="205"/>
      <c r="K759" s="205"/>
      <c r="L759" s="205"/>
      <c r="M759" s="205"/>
      <c r="N759" s="205"/>
      <c r="O759" s="205"/>
      <c r="P759" s="205"/>
      <c r="Q759" s="205"/>
      <c r="R759" s="205"/>
      <c r="S759" s="205"/>
      <c r="T759" s="205"/>
      <c r="U759" s="205"/>
      <c r="V759" s="205"/>
      <c r="W759" s="205"/>
    </row>
    <row r="760" spans="1:23" ht="12.75" customHeight="1">
      <c r="A760" s="142"/>
      <c r="B760" s="205"/>
      <c r="C760" s="205"/>
      <c r="D760" s="205"/>
      <c r="E760" s="205"/>
      <c r="F760" s="205"/>
      <c r="G760" s="205"/>
      <c r="H760" s="205"/>
      <c r="I760" s="205"/>
      <c r="J760" s="205"/>
      <c r="K760" s="205"/>
      <c r="L760" s="205"/>
      <c r="M760" s="205"/>
      <c r="N760" s="205"/>
      <c r="O760" s="205"/>
      <c r="P760" s="205"/>
      <c r="Q760" s="205"/>
      <c r="R760" s="205"/>
      <c r="S760" s="205"/>
      <c r="T760" s="205"/>
      <c r="U760" s="205"/>
      <c r="V760" s="205"/>
      <c r="W760" s="205"/>
    </row>
    <row r="761" spans="1:23" ht="12.75" customHeight="1">
      <c r="A761" s="142"/>
      <c r="B761" s="205"/>
      <c r="C761" s="205"/>
      <c r="D761" s="205"/>
      <c r="E761" s="205"/>
      <c r="F761" s="205"/>
      <c r="G761" s="205"/>
      <c r="H761" s="205"/>
      <c r="I761" s="205"/>
      <c r="J761" s="205"/>
      <c r="K761" s="205"/>
      <c r="L761" s="205"/>
      <c r="M761" s="205"/>
      <c r="N761" s="205"/>
      <c r="O761" s="205"/>
      <c r="P761" s="205"/>
      <c r="Q761" s="205"/>
      <c r="R761" s="205"/>
      <c r="S761" s="205"/>
      <c r="T761" s="205"/>
      <c r="U761" s="205"/>
      <c r="V761" s="205"/>
      <c r="W761" s="205"/>
    </row>
    <row r="762" spans="1:23" ht="12.75" customHeight="1">
      <c r="A762" s="142"/>
      <c r="B762" s="205"/>
      <c r="C762" s="205"/>
      <c r="D762" s="205"/>
      <c r="E762" s="205"/>
      <c r="F762" s="205"/>
      <c r="G762" s="205"/>
      <c r="H762" s="205"/>
      <c r="I762" s="205"/>
      <c r="J762" s="205"/>
      <c r="K762" s="205"/>
      <c r="L762" s="205"/>
      <c r="M762" s="205"/>
      <c r="N762" s="205"/>
      <c r="O762" s="205"/>
      <c r="P762" s="205"/>
      <c r="Q762" s="205"/>
      <c r="R762" s="205"/>
      <c r="S762" s="205"/>
      <c r="T762" s="205"/>
      <c r="U762" s="205"/>
      <c r="V762" s="205"/>
      <c r="W762" s="205"/>
    </row>
    <row r="763" spans="1:23" ht="12.75" customHeight="1">
      <c r="A763" s="142"/>
      <c r="B763" s="205"/>
      <c r="C763" s="205"/>
      <c r="D763" s="205"/>
      <c r="E763" s="205"/>
      <c r="F763" s="205"/>
      <c r="G763" s="205"/>
      <c r="H763" s="205"/>
      <c r="I763" s="205"/>
      <c r="J763" s="205"/>
      <c r="K763" s="205"/>
      <c r="L763" s="205"/>
      <c r="M763" s="205"/>
      <c r="N763" s="205"/>
      <c r="O763" s="205"/>
      <c r="P763" s="205"/>
      <c r="Q763" s="205"/>
      <c r="R763" s="205"/>
      <c r="S763" s="205"/>
      <c r="T763" s="205"/>
      <c r="U763" s="205"/>
      <c r="V763" s="205"/>
      <c r="W763" s="205"/>
    </row>
    <row r="764" spans="1:23" ht="12.75" customHeight="1">
      <c r="A764" s="142"/>
      <c r="B764" s="205"/>
      <c r="C764" s="205"/>
      <c r="D764" s="205"/>
      <c r="E764" s="205"/>
      <c r="F764" s="205"/>
      <c r="G764" s="205"/>
      <c r="H764" s="205"/>
      <c r="I764" s="205"/>
      <c r="J764" s="205"/>
      <c r="K764" s="205"/>
      <c r="L764" s="205"/>
      <c r="M764" s="205"/>
      <c r="N764" s="205"/>
      <c r="O764" s="205"/>
      <c r="P764" s="205"/>
      <c r="Q764" s="205"/>
      <c r="R764" s="205"/>
      <c r="S764" s="205"/>
      <c r="T764" s="205"/>
      <c r="U764" s="205"/>
      <c r="V764" s="205"/>
      <c r="W764" s="205"/>
    </row>
    <row r="765" spans="1:23" ht="12.75" customHeight="1">
      <c r="A765" s="142"/>
      <c r="B765" s="205"/>
      <c r="C765" s="205"/>
      <c r="D765" s="205"/>
      <c r="E765" s="205"/>
      <c r="F765" s="205"/>
      <c r="G765" s="205"/>
      <c r="H765" s="205"/>
      <c r="I765" s="205"/>
      <c r="J765" s="205"/>
      <c r="K765" s="205"/>
      <c r="L765" s="205"/>
      <c r="M765" s="205"/>
      <c r="N765" s="205"/>
      <c r="O765" s="205"/>
      <c r="P765" s="205"/>
      <c r="Q765" s="205"/>
      <c r="R765" s="205"/>
      <c r="S765" s="205"/>
      <c r="T765" s="205"/>
      <c r="U765" s="205"/>
      <c r="V765" s="205"/>
      <c r="W765" s="205"/>
    </row>
    <row r="766" spans="1:23" ht="12.75" customHeight="1">
      <c r="A766" s="142"/>
      <c r="B766" s="205"/>
      <c r="C766" s="205"/>
      <c r="D766" s="205"/>
      <c r="E766" s="205"/>
      <c r="F766" s="205"/>
      <c r="G766" s="205"/>
      <c r="H766" s="205"/>
      <c r="I766" s="205"/>
      <c r="J766" s="205"/>
      <c r="K766" s="205"/>
      <c r="L766" s="205"/>
      <c r="M766" s="205"/>
      <c r="N766" s="205"/>
      <c r="O766" s="205"/>
      <c r="P766" s="205"/>
      <c r="Q766" s="205"/>
      <c r="R766" s="205"/>
      <c r="S766" s="205"/>
      <c r="T766" s="205"/>
      <c r="U766" s="205"/>
      <c r="V766" s="205"/>
      <c r="W766" s="205"/>
    </row>
    <row r="767" spans="1:23" ht="12.75" customHeight="1">
      <c r="A767" s="142"/>
      <c r="B767" s="205"/>
      <c r="C767" s="205"/>
      <c r="D767" s="205"/>
      <c r="E767" s="205"/>
      <c r="F767" s="205"/>
      <c r="G767" s="205"/>
      <c r="H767" s="205"/>
      <c r="I767" s="205"/>
      <c r="J767" s="205"/>
      <c r="K767" s="205"/>
      <c r="L767" s="205"/>
      <c r="M767" s="205"/>
      <c r="N767" s="205"/>
      <c r="O767" s="205"/>
      <c r="P767" s="205"/>
      <c r="Q767" s="205"/>
      <c r="R767" s="205"/>
      <c r="S767" s="205"/>
      <c r="T767" s="205"/>
      <c r="U767" s="205"/>
      <c r="V767" s="205"/>
      <c r="W767" s="205"/>
    </row>
    <row r="768" spans="1:23" ht="12.75" customHeight="1">
      <c r="A768" s="142"/>
      <c r="B768" s="205"/>
      <c r="C768" s="205"/>
      <c r="D768" s="205"/>
      <c r="E768" s="205"/>
      <c r="F768" s="205"/>
      <c r="G768" s="205"/>
      <c r="H768" s="205"/>
      <c r="I768" s="205"/>
      <c r="J768" s="205"/>
      <c r="K768" s="205"/>
      <c r="L768" s="205"/>
      <c r="M768" s="205"/>
      <c r="N768" s="205"/>
      <c r="O768" s="205"/>
      <c r="P768" s="205"/>
      <c r="Q768" s="205"/>
      <c r="R768" s="205"/>
      <c r="S768" s="205"/>
      <c r="T768" s="205"/>
      <c r="U768" s="205"/>
      <c r="V768" s="205"/>
      <c r="W768" s="205"/>
    </row>
    <row r="769" spans="1:23" ht="12.75" customHeight="1">
      <c r="A769" s="142"/>
      <c r="B769" s="205"/>
      <c r="C769" s="205"/>
      <c r="D769" s="205"/>
      <c r="E769" s="205"/>
      <c r="F769" s="205"/>
      <c r="G769" s="205"/>
      <c r="H769" s="205"/>
      <c r="I769" s="205"/>
      <c r="J769" s="205"/>
      <c r="K769" s="205"/>
      <c r="L769" s="205"/>
      <c r="M769" s="205"/>
      <c r="N769" s="205"/>
      <c r="O769" s="205"/>
      <c r="P769" s="205"/>
      <c r="Q769" s="205"/>
      <c r="R769" s="205"/>
      <c r="S769" s="205"/>
      <c r="T769" s="205"/>
      <c r="U769" s="205"/>
      <c r="V769" s="205"/>
      <c r="W769" s="205"/>
    </row>
    <row r="770" spans="1:23" ht="12.75" customHeight="1">
      <c r="A770" s="142"/>
      <c r="B770" s="205"/>
      <c r="C770" s="205"/>
      <c r="D770" s="205"/>
      <c r="E770" s="205"/>
      <c r="F770" s="205"/>
      <c r="G770" s="205"/>
      <c r="H770" s="205"/>
      <c r="I770" s="205"/>
      <c r="J770" s="205"/>
      <c r="K770" s="205"/>
      <c r="L770" s="205"/>
      <c r="M770" s="205"/>
      <c r="N770" s="205"/>
      <c r="O770" s="205"/>
      <c r="P770" s="205"/>
      <c r="Q770" s="205"/>
      <c r="R770" s="205"/>
      <c r="S770" s="205"/>
      <c r="T770" s="205"/>
      <c r="U770" s="205"/>
      <c r="V770" s="205"/>
      <c r="W770" s="205"/>
    </row>
    <row r="771" spans="1:23" ht="12.75" customHeight="1">
      <c r="A771" s="142"/>
      <c r="B771" s="205"/>
      <c r="C771" s="205"/>
      <c r="D771" s="205"/>
      <c r="E771" s="205"/>
      <c r="F771" s="205"/>
      <c r="G771" s="205"/>
      <c r="H771" s="205"/>
      <c r="I771" s="205"/>
      <c r="J771" s="205"/>
      <c r="K771" s="205"/>
      <c r="L771" s="205"/>
      <c r="M771" s="205"/>
      <c r="N771" s="205"/>
      <c r="O771" s="205"/>
      <c r="P771" s="205"/>
      <c r="Q771" s="205"/>
      <c r="R771" s="205"/>
      <c r="S771" s="205"/>
      <c r="T771" s="205"/>
      <c r="U771" s="205"/>
      <c r="V771" s="205"/>
      <c r="W771" s="205"/>
    </row>
    <row r="772" spans="1:23" ht="12.75" customHeight="1">
      <c r="A772" s="142"/>
      <c r="B772" s="205"/>
      <c r="C772" s="205"/>
      <c r="D772" s="205"/>
      <c r="E772" s="205"/>
      <c r="F772" s="205"/>
      <c r="G772" s="205"/>
      <c r="H772" s="205"/>
      <c r="I772" s="205"/>
      <c r="J772" s="205"/>
      <c r="K772" s="205"/>
      <c r="L772" s="205"/>
      <c r="M772" s="205"/>
      <c r="N772" s="205"/>
      <c r="O772" s="205"/>
      <c r="P772" s="205"/>
      <c r="Q772" s="205"/>
      <c r="R772" s="205"/>
      <c r="S772" s="205"/>
      <c r="T772" s="205"/>
      <c r="U772" s="205"/>
      <c r="V772" s="205"/>
      <c r="W772" s="205"/>
    </row>
    <row r="773" spans="1:23" ht="12.75" customHeight="1">
      <c r="A773" s="142"/>
      <c r="B773" s="205"/>
      <c r="C773" s="205"/>
      <c r="D773" s="205"/>
      <c r="E773" s="205"/>
      <c r="F773" s="205"/>
      <c r="G773" s="205"/>
      <c r="H773" s="205"/>
      <c r="I773" s="205"/>
      <c r="J773" s="205"/>
      <c r="K773" s="205"/>
      <c r="L773" s="205"/>
      <c r="M773" s="205"/>
      <c r="N773" s="205"/>
      <c r="O773" s="205"/>
      <c r="P773" s="205"/>
      <c r="Q773" s="205"/>
      <c r="R773" s="205"/>
      <c r="S773" s="205"/>
      <c r="T773" s="205"/>
      <c r="U773" s="205"/>
      <c r="V773" s="205"/>
      <c r="W773" s="205"/>
    </row>
    <row r="774" spans="1:23" ht="12.75" customHeight="1">
      <c r="A774" s="142"/>
      <c r="B774" s="205"/>
      <c r="C774" s="205"/>
      <c r="D774" s="205"/>
      <c r="E774" s="205"/>
      <c r="F774" s="205"/>
      <c r="G774" s="205"/>
      <c r="H774" s="205"/>
      <c r="I774" s="205"/>
      <c r="J774" s="205"/>
      <c r="K774" s="205"/>
      <c r="L774" s="205"/>
      <c r="M774" s="205"/>
      <c r="N774" s="205"/>
      <c r="O774" s="205"/>
      <c r="P774" s="205"/>
      <c r="Q774" s="205"/>
      <c r="R774" s="205"/>
      <c r="S774" s="205"/>
      <c r="T774" s="205"/>
      <c r="U774" s="205"/>
      <c r="V774" s="205"/>
      <c r="W774" s="205"/>
    </row>
    <row r="775" spans="1:23" ht="12.75" customHeight="1">
      <c r="A775" s="142"/>
      <c r="B775" s="205"/>
      <c r="C775" s="205"/>
      <c r="D775" s="205"/>
      <c r="E775" s="205"/>
      <c r="F775" s="205"/>
      <c r="G775" s="205"/>
      <c r="H775" s="205"/>
      <c r="I775" s="205"/>
      <c r="J775" s="205"/>
      <c r="K775" s="205"/>
      <c r="L775" s="205"/>
      <c r="M775" s="205"/>
      <c r="N775" s="205"/>
      <c r="O775" s="205"/>
      <c r="P775" s="205"/>
      <c r="Q775" s="205"/>
      <c r="R775" s="205"/>
      <c r="S775" s="205"/>
      <c r="T775" s="205"/>
      <c r="U775" s="205"/>
      <c r="V775" s="205"/>
      <c r="W775" s="205"/>
    </row>
    <row r="776" spans="1:23" ht="12.75" customHeight="1">
      <c r="A776" s="142"/>
      <c r="B776" s="205"/>
      <c r="C776" s="205"/>
      <c r="D776" s="205"/>
      <c r="E776" s="205"/>
      <c r="F776" s="205"/>
      <c r="G776" s="205"/>
      <c r="H776" s="205"/>
      <c r="I776" s="205"/>
      <c r="J776" s="205"/>
      <c r="K776" s="205"/>
      <c r="L776" s="205"/>
      <c r="M776" s="205"/>
      <c r="N776" s="205"/>
      <c r="O776" s="205"/>
      <c r="P776" s="205"/>
      <c r="Q776" s="205"/>
      <c r="R776" s="205"/>
      <c r="S776" s="205"/>
      <c r="T776" s="205"/>
      <c r="U776" s="205"/>
      <c r="V776" s="205"/>
      <c r="W776" s="205"/>
    </row>
    <row r="777" spans="1:23" ht="12.75" customHeight="1">
      <c r="A777" s="142"/>
      <c r="B777" s="205"/>
      <c r="C777" s="205"/>
      <c r="D777" s="205"/>
      <c r="E777" s="205"/>
      <c r="F777" s="205"/>
      <c r="G777" s="205"/>
      <c r="H777" s="205"/>
      <c r="I777" s="205"/>
      <c r="J777" s="205"/>
      <c r="K777" s="205"/>
      <c r="L777" s="205"/>
      <c r="M777" s="205"/>
      <c r="N777" s="205"/>
      <c r="O777" s="205"/>
      <c r="P777" s="205"/>
      <c r="Q777" s="205"/>
      <c r="R777" s="205"/>
      <c r="S777" s="205"/>
      <c r="T777" s="205"/>
      <c r="U777" s="205"/>
      <c r="V777" s="205"/>
      <c r="W777" s="205"/>
    </row>
    <row r="778" spans="1:23" ht="12.75" customHeight="1">
      <c r="A778" s="142"/>
      <c r="B778" s="205"/>
      <c r="C778" s="205"/>
      <c r="D778" s="205"/>
      <c r="E778" s="205"/>
      <c r="F778" s="205"/>
      <c r="G778" s="205"/>
      <c r="H778" s="205"/>
      <c r="I778" s="205"/>
      <c r="J778" s="205"/>
      <c r="K778" s="205"/>
      <c r="L778" s="205"/>
      <c r="M778" s="205"/>
      <c r="N778" s="205"/>
      <c r="O778" s="205"/>
      <c r="P778" s="205"/>
      <c r="Q778" s="205"/>
      <c r="R778" s="205"/>
      <c r="S778" s="205"/>
      <c r="T778" s="205"/>
      <c r="U778" s="205"/>
      <c r="V778" s="205"/>
      <c r="W778" s="205"/>
    </row>
    <row r="779" spans="1:23" ht="12.75" customHeight="1">
      <c r="A779" s="142"/>
      <c r="B779" s="205"/>
      <c r="C779" s="205"/>
      <c r="D779" s="205"/>
      <c r="E779" s="205"/>
      <c r="F779" s="205"/>
      <c r="G779" s="205"/>
      <c r="H779" s="205"/>
      <c r="I779" s="205"/>
      <c r="J779" s="205"/>
      <c r="K779" s="205"/>
      <c r="L779" s="205"/>
      <c r="M779" s="205"/>
      <c r="N779" s="205"/>
      <c r="O779" s="205"/>
      <c r="P779" s="205"/>
      <c r="Q779" s="205"/>
      <c r="R779" s="205"/>
      <c r="S779" s="205"/>
      <c r="T779" s="205"/>
      <c r="U779" s="205"/>
      <c r="V779" s="205"/>
      <c r="W779" s="205"/>
    </row>
    <row r="780" spans="1:23" ht="12.75" customHeight="1">
      <c r="A780" s="142"/>
      <c r="B780" s="205"/>
      <c r="C780" s="205"/>
      <c r="D780" s="205"/>
      <c r="E780" s="205"/>
      <c r="F780" s="205"/>
      <c r="G780" s="205"/>
      <c r="H780" s="205"/>
      <c r="I780" s="205"/>
      <c r="J780" s="205"/>
      <c r="K780" s="205"/>
      <c r="L780" s="205"/>
      <c r="M780" s="205"/>
      <c r="N780" s="205"/>
      <c r="O780" s="205"/>
      <c r="P780" s="205"/>
      <c r="Q780" s="205"/>
      <c r="R780" s="205"/>
      <c r="S780" s="205"/>
      <c r="T780" s="205"/>
      <c r="U780" s="205"/>
      <c r="V780" s="205"/>
      <c r="W780" s="205"/>
    </row>
    <row r="781" spans="1:23" ht="12.75" customHeight="1">
      <c r="A781" s="142"/>
      <c r="B781" s="205"/>
      <c r="C781" s="205"/>
      <c r="D781" s="205"/>
      <c r="E781" s="205"/>
      <c r="F781" s="205"/>
      <c r="G781" s="205"/>
      <c r="H781" s="205"/>
      <c r="I781" s="205"/>
      <c r="J781" s="205"/>
      <c r="K781" s="205"/>
      <c r="L781" s="205"/>
      <c r="M781" s="205"/>
      <c r="N781" s="205"/>
      <c r="O781" s="205"/>
      <c r="P781" s="205"/>
      <c r="Q781" s="205"/>
      <c r="R781" s="205"/>
      <c r="S781" s="205"/>
      <c r="T781" s="205"/>
      <c r="U781" s="205"/>
      <c r="V781" s="205"/>
      <c r="W781" s="205"/>
    </row>
    <row r="782" spans="1:23" ht="12.75" customHeight="1">
      <c r="A782" s="142"/>
      <c r="B782" s="205"/>
      <c r="C782" s="205"/>
      <c r="D782" s="205"/>
      <c r="E782" s="205"/>
      <c r="F782" s="205"/>
      <c r="G782" s="205"/>
      <c r="H782" s="205"/>
      <c r="I782" s="205"/>
      <c r="J782" s="205"/>
      <c r="K782" s="205"/>
      <c r="L782" s="205"/>
      <c r="M782" s="205"/>
      <c r="N782" s="205"/>
      <c r="O782" s="205"/>
      <c r="P782" s="205"/>
      <c r="Q782" s="205"/>
      <c r="R782" s="205"/>
      <c r="S782" s="205"/>
      <c r="T782" s="205"/>
      <c r="U782" s="205"/>
      <c r="V782" s="205"/>
      <c r="W782" s="205"/>
    </row>
    <row r="783" spans="1:23" ht="12.75" customHeight="1">
      <c r="A783" s="142"/>
      <c r="B783" s="205"/>
      <c r="C783" s="205"/>
      <c r="D783" s="205"/>
      <c r="E783" s="205"/>
      <c r="F783" s="205"/>
      <c r="G783" s="205"/>
      <c r="H783" s="205"/>
      <c r="I783" s="205"/>
      <c r="J783" s="205"/>
      <c r="K783" s="205"/>
      <c r="L783" s="205"/>
      <c r="M783" s="205"/>
      <c r="N783" s="205"/>
      <c r="O783" s="205"/>
      <c r="P783" s="205"/>
      <c r="Q783" s="205"/>
      <c r="R783" s="205"/>
      <c r="S783" s="205"/>
      <c r="T783" s="205"/>
      <c r="U783" s="205"/>
      <c r="V783" s="205"/>
      <c r="W783" s="205"/>
    </row>
    <row r="784" spans="1:23" ht="12.75" customHeight="1">
      <c r="A784" s="142"/>
      <c r="B784" s="205"/>
      <c r="C784" s="205"/>
      <c r="D784" s="205"/>
      <c r="E784" s="205"/>
      <c r="F784" s="205"/>
      <c r="G784" s="205"/>
      <c r="H784" s="205"/>
      <c r="I784" s="205"/>
      <c r="J784" s="205"/>
      <c r="K784" s="205"/>
      <c r="L784" s="205"/>
      <c r="M784" s="205"/>
      <c r="N784" s="205"/>
      <c r="O784" s="205"/>
      <c r="P784" s="205"/>
      <c r="Q784" s="205"/>
      <c r="R784" s="205"/>
      <c r="S784" s="205"/>
      <c r="T784" s="205"/>
      <c r="U784" s="205"/>
      <c r="V784" s="205"/>
      <c r="W784" s="205"/>
    </row>
    <row r="785" spans="1:23" ht="12.75" customHeight="1">
      <c r="A785" s="142"/>
      <c r="B785" s="205"/>
      <c r="C785" s="205"/>
      <c r="D785" s="205"/>
      <c r="E785" s="205"/>
      <c r="F785" s="205"/>
      <c r="G785" s="205"/>
      <c r="H785" s="205"/>
      <c r="I785" s="205"/>
      <c r="J785" s="205"/>
      <c r="K785" s="205"/>
      <c r="L785" s="205"/>
      <c r="M785" s="205"/>
      <c r="N785" s="205"/>
      <c r="O785" s="205"/>
      <c r="P785" s="205"/>
      <c r="Q785" s="205"/>
      <c r="R785" s="205"/>
      <c r="S785" s="205"/>
      <c r="T785" s="205"/>
      <c r="U785" s="205"/>
      <c r="V785" s="205"/>
      <c r="W785" s="205"/>
    </row>
    <row r="786" spans="1:23" ht="12.75" customHeight="1">
      <c r="A786" s="142"/>
      <c r="B786" s="205"/>
      <c r="C786" s="205"/>
      <c r="D786" s="205"/>
      <c r="E786" s="205"/>
      <c r="F786" s="205"/>
      <c r="G786" s="205"/>
      <c r="H786" s="205"/>
      <c r="I786" s="205"/>
      <c r="J786" s="205"/>
      <c r="K786" s="205"/>
      <c r="L786" s="205"/>
      <c r="M786" s="205"/>
      <c r="N786" s="205"/>
      <c r="O786" s="205"/>
      <c r="P786" s="205"/>
      <c r="Q786" s="205"/>
      <c r="R786" s="205"/>
      <c r="S786" s="205"/>
      <c r="T786" s="205"/>
      <c r="U786" s="205"/>
      <c r="V786" s="205"/>
      <c r="W786" s="205"/>
    </row>
    <row r="787" spans="1:23" ht="12.75" customHeight="1">
      <c r="A787" s="142"/>
      <c r="B787" s="205"/>
      <c r="C787" s="205"/>
      <c r="D787" s="205"/>
      <c r="E787" s="205"/>
      <c r="F787" s="205"/>
      <c r="G787" s="205"/>
      <c r="H787" s="205"/>
      <c r="I787" s="205"/>
      <c r="J787" s="205"/>
      <c r="K787" s="205"/>
      <c r="L787" s="205"/>
      <c r="M787" s="205"/>
      <c r="N787" s="205"/>
      <c r="O787" s="205"/>
      <c r="P787" s="205"/>
      <c r="Q787" s="205"/>
      <c r="R787" s="205"/>
      <c r="S787" s="205"/>
      <c r="T787" s="205"/>
      <c r="U787" s="205"/>
      <c r="V787" s="205"/>
      <c r="W787" s="205"/>
    </row>
    <row r="788" spans="1:23" ht="12.75" customHeight="1">
      <c r="A788" s="142"/>
      <c r="B788" s="205"/>
      <c r="C788" s="205"/>
      <c r="D788" s="205"/>
      <c r="E788" s="205"/>
      <c r="F788" s="205"/>
      <c r="G788" s="205"/>
      <c r="H788" s="205"/>
      <c r="I788" s="205"/>
      <c r="J788" s="205"/>
      <c r="K788" s="205"/>
      <c r="L788" s="205"/>
      <c r="M788" s="205"/>
      <c r="N788" s="205"/>
      <c r="O788" s="205"/>
      <c r="P788" s="205"/>
      <c r="Q788" s="205"/>
      <c r="R788" s="205"/>
      <c r="S788" s="205"/>
      <c r="T788" s="205"/>
      <c r="U788" s="205"/>
      <c r="V788" s="205"/>
      <c r="W788" s="205"/>
    </row>
    <row r="789" spans="1:23" ht="12.75" customHeight="1">
      <c r="A789" s="142"/>
      <c r="B789" s="205"/>
      <c r="C789" s="205"/>
      <c r="D789" s="205"/>
      <c r="E789" s="205"/>
      <c r="F789" s="205"/>
      <c r="G789" s="205"/>
      <c r="H789" s="205"/>
      <c r="I789" s="205"/>
      <c r="J789" s="205"/>
      <c r="K789" s="205"/>
      <c r="L789" s="205"/>
      <c r="M789" s="205"/>
      <c r="N789" s="205"/>
      <c r="O789" s="205"/>
      <c r="P789" s="205"/>
      <c r="Q789" s="205"/>
      <c r="R789" s="205"/>
      <c r="S789" s="205"/>
      <c r="T789" s="205"/>
      <c r="U789" s="205"/>
      <c r="V789" s="205"/>
      <c r="W789" s="205"/>
    </row>
    <row r="790" spans="1:23" ht="12.75" customHeight="1">
      <c r="A790" s="142"/>
      <c r="B790" s="205"/>
      <c r="C790" s="205"/>
      <c r="D790" s="205"/>
      <c r="E790" s="205"/>
      <c r="F790" s="205"/>
      <c r="G790" s="205"/>
      <c r="H790" s="205"/>
      <c r="I790" s="205"/>
      <c r="J790" s="205"/>
      <c r="K790" s="205"/>
      <c r="L790" s="205"/>
      <c r="M790" s="205"/>
      <c r="N790" s="205"/>
      <c r="O790" s="205"/>
      <c r="P790" s="205"/>
      <c r="Q790" s="205"/>
      <c r="R790" s="205"/>
      <c r="S790" s="205"/>
      <c r="T790" s="205"/>
      <c r="U790" s="205"/>
      <c r="V790" s="205"/>
      <c r="W790" s="205"/>
    </row>
    <row r="791" spans="1:23" ht="12.75" customHeight="1">
      <c r="A791" s="142"/>
      <c r="B791" s="205"/>
      <c r="C791" s="205"/>
      <c r="D791" s="205"/>
      <c r="E791" s="205"/>
      <c r="F791" s="205"/>
      <c r="G791" s="205"/>
      <c r="H791" s="205"/>
      <c r="I791" s="205"/>
      <c r="J791" s="205"/>
      <c r="K791" s="205"/>
      <c r="L791" s="205"/>
      <c r="M791" s="205"/>
      <c r="N791" s="205"/>
      <c r="O791" s="205"/>
      <c r="P791" s="205"/>
      <c r="Q791" s="205"/>
      <c r="R791" s="205"/>
      <c r="S791" s="205"/>
      <c r="T791" s="205"/>
      <c r="U791" s="205"/>
      <c r="V791" s="205"/>
      <c r="W791" s="205"/>
    </row>
    <row r="792" spans="1:23" ht="12.75" customHeight="1">
      <c r="A792" s="142"/>
      <c r="B792" s="205"/>
      <c r="C792" s="205"/>
      <c r="D792" s="205"/>
      <c r="E792" s="205"/>
      <c r="F792" s="205"/>
      <c r="G792" s="205"/>
      <c r="H792" s="205"/>
      <c r="I792" s="205"/>
      <c r="J792" s="205"/>
      <c r="K792" s="205"/>
      <c r="L792" s="205"/>
      <c r="M792" s="205"/>
      <c r="N792" s="205"/>
      <c r="O792" s="205"/>
      <c r="P792" s="205"/>
      <c r="Q792" s="205"/>
      <c r="R792" s="205"/>
      <c r="S792" s="205"/>
      <c r="T792" s="205"/>
      <c r="U792" s="205"/>
      <c r="V792" s="205"/>
      <c r="W792" s="205"/>
    </row>
    <row r="793" spans="1:23" ht="12.75" customHeight="1">
      <c r="A793" s="142"/>
      <c r="B793" s="205"/>
      <c r="C793" s="205"/>
      <c r="D793" s="205"/>
      <c r="E793" s="205"/>
      <c r="F793" s="205"/>
      <c r="G793" s="205"/>
      <c r="H793" s="205"/>
      <c r="I793" s="205"/>
      <c r="J793" s="205"/>
      <c r="K793" s="205"/>
      <c r="L793" s="205"/>
      <c r="M793" s="205"/>
      <c r="N793" s="205"/>
      <c r="O793" s="205"/>
      <c r="P793" s="205"/>
      <c r="Q793" s="205"/>
      <c r="R793" s="205"/>
      <c r="S793" s="205"/>
      <c r="T793" s="205"/>
      <c r="U793" s="205"/>
      <c r="V793" s="205"/>
      <c r="W793" s="205"/>
    </row>
    <row r="794" spans="1:23" ht="12.75" customHeight="1">
      <c r="A794" s="142"/>
      <c r="B794" s="205"/>
      <c r="C794" s="205"/>
      <c r="D794" s="205"/>
      <c r="E794" s="205"/>
      <c r="F794" s="205"/>
      <c r="G794" s="205"/>
      <c r="H794" s="205"/>
      <c r="I794" s="205"/>
      <c r="J794" s="205"/>
      <c r="K794" s="205"/>
      <c r="L794" s="205"/>
      <c r="M794" s="205"/>
      <c r="N794" s="205"/>
      <c r="O794" s="205"/>
      <c r="P794" s="205"/>
      <c r="Q794" s="205"/>
      <c r="R794" s="205"/>
      <c r="S794" s="205"/>
      <c r="T794" s="205"/>
      <c r="U794" s="205"/>
      <c r="V794" s="205"/>
      <c r="W794" s="205"/>
    </row>
    <row r="795" spans="1:23" ht="12.75" customHeight="1">
      <c r="A795" s="142"/>
      <c r="B795" s="205"/>
      <c r="C795" s="205"/>
      <c r="D795" s="205"/>
      <c r="E795" s="205"/>
      <c r="F795" s="205"/>
      <c r="G795" s="205"/>
      <c r="H795" s="205"/>
      <c r="I795" s="205"/>
      <c r="J795" s="205"/>
      <c r="K795" s="205"/>
      <c r="L795" s="205"/>
      <c r="M795" s="205"/>
      <c r="N795" s="205"/>
      <c r="O795" s="205"/>
      <c r="P795" s="205"/>
      <c r="Q795" s="205"/>
      <c r="R795" s="205"/>
      <c r="S795" s="205"/>
      <c r="T795" s="205"/>
      <c r="U795" s="205"/>
      <c r="V795" s="205"/>
      <c r="W795" s="205"/>
    </row>
    <row r="796" spans="1:23" ht="12.75" customHeight="1">
      <c r="A796" s="142"/>
      <c r="B796" s="205"/>
      <c r="C796" s="205"/>
      <c r="D796" s="205"/>
      <c r="E796" s="205"/>
      <c r="F796" s="205"/>
      <c r="G796" s="205"/>
      <c r="H796" s="205"/>
      <c r="I796" s="205"/>
      <c r="J796" s="205"/>
      <c r="K796" s="205"/>
      <c r="L796" s="205"/>
      <c r="M796" s="205"/>
      <c r="N796" s="205"/>
      <c r="O796" s="205"/>
      <c r="P796" s="205"/>
      <c r="Q796" s="205"/>
      <c r="R796" s="205"/>
      <c r="S796" s="205"/>
      <c r="T796" s="205"/>
      <c r="U796" s="205"/>
      <c r="V796" s="205"/>
      <c r="W796" s="205"/>
    </row>
    <row r="797" spans="1:23" ht="12.75" customHeight="1">
      <c r="A797" s="142"/>
      <c r="B797" s="205"/>
      <c r="C797" s="205"/>
      <c r="D797" s="205"/>
      <c r="E797" s="205"/>
      <c r="F797" s="205"/>
      <c r="G797" s="205"/>
      <c r="H797" s="205"/>
      <c r="I797" s="205"/>
      <c r="J797" s="205"/>
      <c r="K797" s="205"/>
      <c r="L797" s="205"/>
      <c r="M797" s="205"/>
      <c r="N797" s="205"/>
      <c r="O797" s="205"/>
      <c r="P797" s="205"/>
      <c r="Q797" s="205"/>
      <c r="R797" s="205"/>
      <c r="S797" s="205"/>
      <c r="T797" s="205"/>
      <c r="U797" s="205"/>
      <c r="V797" s="205"/>
      <c r="W797" s="205"/>
    </row>
    <row r="798" spans="1:23" ht="12.75" customHeight="1">
      <c r="A798" s="142"/>
      <c r="B798" s="205"/>
      <c r="C798" s="205"/>
      <c r="D798" s="205"/>
      <c r="E798" s="205"/>
      <c r="F798" s="205"/>
      <c r="G798" s="205"/>
      <c r="H798" s="205"/>
      <c r="I798" s="205"/>
      <c r="J798" s="205"/>
      <c r="K798" s="205"/>
      <c r="L798" s="205"/>
      <c r="M798" s="205"/>
      <c r="N798" s="205"/>
      <c r="O798" s="205"/>
      <c r="P798" s="205"/>
      <c r="Q798" s="205"/>
      <c r="R798" s="205"/>
      <c r="S798" s="205"/>
      <c r="T798" s="205"/>
      <c r="U798" s="205"/>
      <c r="V798" s="205"/>
      <c r="W798" s="205"/>
    </row>
    <row r="799" spans="1:23" ht="12.75" customHeight="1">
      <c r="A799" s="142"/>
      <c r="B799" s="205"/>
      <c r="C799" s="205"/>
      <c r="D799" s="205"/>
      <c r="E799" s="205"/>
      <c r="F799" s="205"/>
      <c r="G799" s="205"/>
      <c r="H799" s="205"/>
      <c r="I799" s="205"/>
      <c r="J799" s="205"/>
      <c r="K799" s="205"/>
      <c r="L799" s="205"/>
      <c r="M799" s="205"/>
      <c r="N799" s="205"/>
      <c r="O799" s="205"/>
      <c r="P799" s="205"/>
      <c r="Q799" s="205"/>
      <c r="R799" s="205"/>
      <c r="S799" s="205"/>
      <c r="T799" s="205"/>
      <c r="U799" s="205"/>
      <c r="V799" s="205"/>
      <c r="W799" s="205"/>
    </row>
    <row r="800" spans="1:23" ht="12.75" customHeight="1">
      <c r="A800" s="142"/>
      <c r="B800" s="205"/>
      <c r="C800" s="205"/>
      <c r="D800" s="205"/>
      <c r="E800" s="205"/>
      <c r="F800" s="205"/>
      <c r="G800" s="205"/>
      <c r="H800" s="205"/>
      <c r="I800" s="205"/>
      <c r="J800" s="205"/>
      <c r="K800" s="205"/>
      <c r="L800" s="205"/>
      <c r="M800" s="205"/>
      <c r="N800" s="205"/>
      <c r="O800" s="205"/>
      <c r="P800" s="205"/>
      <c r="Q800" s="205"/>
      <c r="R800" s="205"/>
      <c r="S800" s="205"/>
      <c r="T800" s="205"/>
      <c r="U800" s="205"/>
      <c r="V800" s="205"/>
      <c r="W800" s="205"/>
    </row>
    <row r="801" spans="1:23" ht="12.75" customHeight="1">
      <c r="A801" s="142"/>
      <c r="B801" s="205"/>
      <c r="C801" s="205"/>
      <c r="D801" s="205"/>
      <c r="E801" s="205"/>
      <c r="F801" s="205"/>
      <c r="G801" s="205"/>
      <c r="H801" s="205"/>
      <c r="I801" s="205"/>
      <c r="J801" s="205"/>
      <c r="K801" s="205"/>
      <c r="L801" s="205"/>
      <c r="M801" s="205"/>
      <c r="N801" s="205"/>
      <c r="O801" s="205"/>
      <c r="P801" s="205"/>
      <c r="Q801" s="205"/>
      <c r="R801" s="205"/>
      <c r="S801" s="205"/>
      <c r="T801" s="205"/>
      <c r="U801" s="205"/>
      <c r="V801" s="205"/>
      <c r="W801" s="205"/>
    </row>
    <row r="802" spans="1:23" ht="12.75" customHeight="1">
      <c r="A802" s="142"/>
      <c r="B802" s="205"/>
      <c r="C802" s="205"/>
      <c r="D802" s="205"/>
      <c r="E802" s="205"/>
      <c r="F802" s="205"/>
      <c r="G802" s="205"/>
      <c r="H802" s="205"/>
      <c r="I802" s="205"/>
      <c r="J802" s="205"/>
      <c r="K802" s="205"/>
      <c r="L802" s="205"/>
      <c r="M802" s="205"/>
      <c r="N802" s="205"/>
      <c r="O802" s="205"/>
      <c r="P802" s="205"/>
      <c r="Q802" s="205"/>
      <c r="R802" s="205"/>
      <c r="S802" s="205"/>
      <c r="T802" s="205"/>
      <c r="U802" s="205"/>
      <c r="V802" s="205"/>
      <c r="W802" s="205"/>
    </row>
    <row r="803" spans="1:23" ht="12.75" customHeight="1">
      <c r="A803" s="142"/>
      <c r="B803" s="205"/>
      <c r="C803" s="205"/>
      <c r="D803" s="205"/>
      <c r="E803" s="205"/>
      <c r="F803" s="205"/>
      <c r="G803" s="205"/>
      <c r="H803" s="205"/>
      <c r="I803" s="205"/>
      <c r="J803" s="205"/>
      <c r="K803" s="205"/>
      <c r="L803" s="205"/>
      <c r="M803" s="205"/>
      <c r="N803" s="205"/>
      <c r="O803" s="205"/>
      <c r="P803" s="205"/>
      <c r="Q803" s="205"/>
      <c r="R803" s="205"/>
      <c r="S803" s="205"/>
      <c r="T803" s="205"/>
      <c r="U803" s="205"/>
      <c r="V803" s="205"/>
      <c r="W803" s="205"/>
    </row>
    <row r="804" spans="1:23" ht="12.75" customHeight="1">
      <c r="A804" s="142"/>
      <c r="B804" s="205"/>
      <c r="C804" s="205"/>
      <c r="D804" s="205"/>
      <c r="E804" s="205"/>
      <c r="F804" s="205"/>
      <c r="G804" s="205"/>
      <c r="H804" s="205"/>
      <c r="I804" s="205"/>
      <c r="J804" s="205"/>
      <c r="K804" s="205"/>
      <c r="L804" s="205"/>
      <c r="M804" s="205"/>
      <c r="N804" s="205"/>
      <c r="O804" s="205"/>
      <c r="P804" s="205"/>
      <c r="Q804" s="205"/>
      <c r="R804" s="205"/>
      <c r="S804" s="205"/>
      <c r="T804" s="205"/>
      <c r="U804" s="205"/>
      <c r="V804" s="205"/>
      <c r="W804" s="205"/>
    </row>
    <row r="805" spans="1:23" ht="12.75" customHeight="1">
      <c r="A805" s="142"/>
      <c r="B805" s="205"/>
      <c r="C805" s="205"/>
      <c r="D805" s="205"/>
      <c r="E805" s="205"/>
      <c r="F805" s="205"/>
      <c r="G805" s="205"/>
      <c r="H805" s="205"/>
      <c r="I805" s="205"/>
      <c r="J805" s="205"/>
      <c r="K805" s="205"/>
      <c r="L805" s="205"/>
      <c r="M805" s="205"/>
      <c r="N805" s="205"/>
      <c r="O805" s="205"/>
      <c r="P805" s="205"/>
      <c r="Q805" s="205"/>
      <c r="R805" s="205"/>
      <c r="S805" s="205"/>
      <c r="T805" s="205"/>
      <c r="U805" s="205"/>
      <c r="V805" s="205"/>
      <c r="W805" s="205"/>
    </row>
    <row r="806" spans="1:23" ht="12.75" customHeight="1">
      <c r="A806" s="142"/>
      <c r="B806" s="205"/>
      <c r="C806" s="205"/>
      <c r="D806" s="205"/>
      <c r="E806" s="205"/>
      <c r="F806" s="205"/>
      <c r="G806" s="205"/>
      <c r="H806" s="205"/>
      <c r="I806" s="205"/>
      <c r="J806" s="205"/>
      <c r="K806" s="205"/>
      <c r="L806" s="205"/>
      <c r="M806" s="205"/>
      <c r="N806" s="205"/>
      <c r="O806" s="205"/>
      <c r="P806" s="205"/>
      <c r="Q806" s="205"/>
      <c r="R806" s="205"/>
      <c r="S806" s="205"/>
      <c r="T806" s="205"/>
      <c r="U806" s="205"/>
      <c r="V806" s="205"/>
      <c r="W806" s="205"/>
    </row>
    <row r="807" spans="1:23" ht="12.75" customHeight="1">
      <c r="A807" s="142"/>
      <c r="B807" s="205"/>
      <c r="C807" s="205"/>
      <c r="D807" s="205"/>
      <c r="E807" s="205"/>
      <c r="F807" s="205"/>
      <c r="G807" s="205"/>
      <c r="H807" s="205"/>
      <c r="I807" s="205"/>
      <c r="J807" s="205"/>
      <c r="K807" s="205"/>
      <c r="L807" s="205"/>
      <c r="M807" s="205"/>
      <c r="N807" s="205"/>
      <c r="O807" s="205"/>
      <c r="P807" s="205"/>
      <c r="Q807" s="205"/>
      <c r="R807" s="205"/>
      <c r="S807" s="205"/>
      <c r="T807" s="205"/>
      <c r="U807" s="205"/>
      <c r="V807" s="205"/>
      <c r="W807" s="205"/>
    </row>
    <row r="808" spans="1:23" ht="12.75" customHeight="1">
      <c r="A808" s="142"/>
      <c r="B808" s="205"/>
      <c r="C808" s="205"/>
      <c r="D808" s="205"/>
      <c r="E808" s="205"/>
      <c r="F808" s="205"/>
      <c r="G808" s="205"/>
      <c r="H808" s="205"/>
      <c r="I808" s="205"/>
      <c r="J808" s="205"/>
      <c r="K808" s="205"/>
      <c r="L808" s="205"/>
      <c r="M808" s="205"/>
      <c r="N808" s="205"/>
      <c r="O808" s="205"/>
      <c r="P808" s="205"/>
      <c r="Q808" s="205"/>
      <c r="R808" s="205"/>
      <c r="S808" s="205"/>
      <c r="T808" s="205"/>
      <c r="U808" s="205"/>
      <c r="V808" s="205"/>
      <c r="W808" s="205"/>
    </row>
    <row r="809" spans="1:23" ht="12.75" customHeight="1">
      <c r="A809" s="142"/>
      <c r="B809" s="205"/>
      <c r="C809" s="205"/>
      <c r="D809" s="205"/>
      <c r="E809" s="205"/>
      <c r="F809" s="205"/>
      <c r="G809" s="205"/>
      <c r="H809" s="205"/>
      <c r="I809" s="205"/>
      <c r="J809" s="205"/>
      <c r="K809" s="205"/>
      <c r="L809" s="205"/>
      <c r="M809" s="205"/>
      <c r="N809" s="205"/>
      <c r="O809" s="205"/>
      <c r="P809" s="205"/>
      <c r="Q809" s="205"/>
      <c r="R809" s="205"/>
      <c r="S809" s="205"/>
      <c r="T809" s="205"/>
      <c r="U809" s="205"/>
      <c r="V809" s="205"/>
      <c r="W809" s="205"/>
    </row>
    <row r="810" spans="1:23" ht="12.75" customHeight="1">
      <c r="A810" s="142"/>
      <c r="B810" s="205"/>
      <c r="C810" s="205"/>
      <c r="D810" s="205"/>
      <c r="E810" s="205"/>
      <c r="F810" s="205"/>
      <c r="G810" s="205"/>
      <c r="H810" s="205"/>
      <c r="I810" s="205"/>
      <c r="J810" s="205"/>
      <c r="K810" s="205"/>
      <c r="L810" s="205"/>
      <c r="M810" s="205"/>
      <c r="N810" s="205"/>
      <c r="O810" s="205"/>
      <c r="P810" s="205"/>
      <c r="Q810" s="205"/>
      <c r="R810" s="205"/>
      <c r="S810" s="205"/>
      <c r="T810" s="205"/>
      <c r="U810" s="205"/>
      <c r="V810" s="205"/>
      <c r="W810" s="205"/>
    </row>
    <row r="811" spans="1:23" ht="12.75" customHeight="1">
      <c r="A811" s="142"/>
      <c r="B811" s="205"/>
      <c r="C811" s="205"/>
      <c r="D811" s="205"/>
      <c r="E811" s="205"/>
      <c r="F811" s="205"/>
      <c r="G811" s="205"/>
      <c r="H811" s="205"/>
      <c r="I811" s="205"/>
      <c r="J811" s="205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  <c r="V811" s="205"/>
      <c r="W811" s="205"/>
    </row>
    <row r="812" spans="1:23" ht="12.75" customHeight="1">
      <c r="A812" s="142"/>
      <c r="B812" s="205"/>
      <c r="C812" s="205"/>
      <c r="D812" s="205"/>
      <c r="E812" s="205"/>
      <c r="F812" s="205"/>
      <c r="G812" s="205"/>
      <c r="H812" s="205"/>
      <c r="I812" s="205"/>
      <c r="J812" s="205"/>
      <c r="K812" s="205"/>
      <c r="L812" s="205"/>
      <c r="M812" s="205"/>
      <c r="N812" s="205"/>
      <c r="O812" s="205"/>
      <c r="P812" s="205"/>
      <c r="Q812" s="205"/>
      <c r="R812" s="205"/>
      <c r="S812" s="205"/>
      <c r="T812" s="205"/>
      <c r="U812" s="205"/>
      <c r="V812" s="205"/>
      <c r="W812" s="205"/>
    </row>
    <row r="813" spans="1:23" ht="12.75" customHeight="1">
      <c r="A813" s="142"/>
      <c r="B813" s="205"/>
      <c r="C813" s="205"/>
      <c r="D813" s="205"/>
      <c r="E813" s="205"/>
      <c r="F813" s="205"/>
      <c r="G813" s="205"/>
      <c r="H813" s="205"/>
      <c r="I813" s="205"/>
      <c r="J813" s="205"/>
      <c r="K813" s="205"/>
      <c r="L813" s="205"/>
      <c r="M813" s="205"/>
      <c r="N813" s="205"/>
      <c r="O813" s="205"/>
      <c r="P813" s="205"/>
      <c r="Q813" s="205"/>
      <c r="R813" s="205"/>
      <c r="S813" s="205"/>
      <c r="T813" s="205"/>
      <c r="U813" s="205"/>
      <c r="V813" s="205"/>
      <c r="W813" s="205"/>
    </row>
    <row r="814" spans="1:23" ht="12.75" customHeight="1">
      <c r="A814" s="142"/>
      <c r="B814" s="205"/>
      <c r="C814" s="205"/>
      <c r="D814" s="205"/>
      <c r="E814" s="205"/>
      <c r="F814" s="205"/>
      <c r="G814" s="205"/>
      <c r="H814" s="205"/>
      <c r="I814" s="205"/>
      <c r="J814" s="205"/>
      <c r="K814" s="205"/>
      <c r="L814" s="205"/>
      <c r="M814" s="205"/>
      <c r="N814" s="205"/>
      <c r="O814" s="205"/>
      <c r="P814" s="205"/>
      <c r="Q814" s="205"/>
      <c r="R814" s="205"/>
      <c r="S814" s="205"/>
      <c r="T814" s="205"/>
      <c r="U814" s="205"/>
      <c r="V814" s="205"/>
      <c r="W814" s="205"/>
    </row>
    <row r="815" spans="1:23" ht="12.75" customHeight="1">
      <c r="A815" s="142"/>
      <c r="B815" s="205"/>
      <c r="C815" s="205"/>
      <c r="D815" s="205"/>
      <c r="E815" s="205"/>
      <c r="F815" s="205"/>
      <c r="G815" s="205"/>
      <c r="H815" s="205"/>
      <c r="I815" s="205"/>
      <c r="J815" s="205"/>
      <c r="K815" s="205"/>
      <c r="L815" s="205"/>
      <c r="M815" s="205"/>
      <c r="N815" s="205"/>
      <c r="O815" s="205"/>
      <c r="P815" s="205"/>
      <c r="Q815" s="205"/>
      <c r="R815" s="205"/>
      <c r="S815" s="205"/>
      <c r="T815" s="205"/>
      <c r="U815" s="205"/>
      <c r="V815" s="205"/>
      <c r="W815" s="205"/>
    </row>
    <row r="816" spans="1:23" ht="12.75" customHeight="1">
      <c r="A816" s="142"/>
      <c r="B816" s="205"/>
      <c r="C816" s="205"/>
      <c r="D816" s="205"/>
      <c r="E816" s="205"/>
      <c r="F816" s="205"/>
      <c r="G816" s="205"/>
      <c r="H816" s="205"/>
      <c r="I816" s="205"/>
      <c r="J816" s="205"/>
      <c r="K816" s="205"/>
      <c r="L816" s="205"/>
      <c r="M816" s="205"/>
      <c r="N816" s="205"/>
      <c r="O816" s="205"/>
      <c r="P816" s="205"/>
      <c r="Q816" s="205"/>
      <c r="R816" s="205"/>
      <c r="S816" s="205"/>
      <c r="T816" s="205"/>
      <c r="U816" s="205"/>
      <c r="V816" s="205"/>
      <c r="W816" s="205"/>
    </row>
    <row r="817" spans="1:23" ht="12.75" customHeight="1">
      <c r="A817" s="142"/>
      <c r="B817" s="205"/>
      <c r="C817" s="205"/>
      <c r="D817" s="205"/>
      <c r="E817" s="205"/>
      <c r="F817" s="205"/>
      <c r="G817" s="205"/>
      <c r="H817" s="205"/>
      <c r="I817" s="205"/>
      <c r="J817" s="205"/>
      <c r="K817" s="205"/>
      <c r="L817" s="205"/>
      <c r="M817" s="205"/>
      <c r="N817" s="205"/>
      <c r="O817" s="205"/>
      <c r="P817" s="205"/>
      <c r="Q817" s="205"/>
      <c r="R817" s="205"/>
      <c r="S817" s="205"/>
      <c r="T817" s="205"/>
      <c r="U817" s="205"/>
      <c r="V817" s="205"/>
      <c r="W817" s="205"/>
    </row>
    <row r="818" spans="1:23" ht="12.75" customHeight="1">
      <c r="A818" s="142"/>
      <c r="B818" s="205"/>
      <c r="C818" s="205"/>
      <c r="D818" s="205"/>
      <c r="E818" s="205"/>
      <c r="F818" s="205"/>
      <c r="G818" s="205"/>
      <c r="H818" s="205"/>
      <c r="I818" s="205"/>
      <c r="J818" s="205"/>
      <c r="K818" s="205"/>
      <c r="L818" s="205"/>
      <c r="M818" s="205"/>
      <c r="N818" s="205"/>
      <c r="O818" s="205"/>
      <c r="P818" s="205"/>
      <c r="Q818" s="205"/>
      <c r="R818" s="205"/>
      <c r="S818" s="205"/>
      <c r="T818" s="205"/>
      <c r="U818" s="205"/>
      <c r="V818" s="205"/>
      <c r="W818" s="205"/>
    </row>
    <row r="819" spans="1:23" ht="12.75" customHeight="1">
      <c r="A819" s="142"/>
      <c r="B819" s="205"/>
      <c r="C819" s="205"/>
      <c r="D819" s="205"/>
      <c r="E819" s="205"/>
      <c r="F819" s="205"/>
      <c r="G819" s="205"/>
      <c r="H819" s="205"/>
      <c r="I819" s="205"/>
      <c r="J819" s="205"/>
      <c r="K819" s="205"/>
      <c r="L819" s="205"/>
      <c r="M819" s="205"/>
      <c r="N819" s="205"/>
      <c r="O819" s="205"/>
      <c r="P819" s="205"/>
      <c r="Q819" s="205"/>
      <c r="R819" s="205"/>
      <c r="S819" s="205"/>
      <c r="T819" s="205"/>
      <c r="U819" s="205"/>
      <c r="V819" s="205"/>
      <c r="W819" s="205"/>
    </row>
    <row r="820" spans="1:23" ht="12.75" customHeight="1">
      <c r="A820" s="142"/>
      <c r="B820" s="205"/>
      <c r="C820" s="205"/>
      <c r="D820" s="205"/>
      <c r="E820" s="205"/>
      <c r="F820" s="205"/>
      <c r="G820" s="205"/>
      <c r="H820" s="205"/>
      <c r="I820" s="205"/>
      <c r="J820" s="205"/>
      <c r="K820" s="205"/>
      <c r="L820" s="205"/>
      <c r="M820" s="205"/>
      <c r="N820" s="205"/>
      <c r="O820" s="205"/>
      <c r="P820" s="205"/>
      <c r="Q820" s="205"/>
      <c r="R820" s="205"/>
      <c r="S820" s="205"/>
      <c r="T820" s="205"/>
      <c r="U820" s="205"/>
      <c r="V820" s="205"/>
      <c r="W820" s="205"/>
    </row>
    <row r="821" spans="1:23" ht="12.75" customHeight="1">
      <c r="A821" s="142"/>
      <c r="B821" s="205"/>
      <c r="C821" s="205"/>
      <c r="D821" s="205"/>
      <c r="E821" s="205"/>
      <c r="F821" s="205"/>
      <c r="G821" s="205"/>
      <c r="H821" s="205"/>
      <c r="I821" s="205"/>
      <c r="J821" s="205"/>
      <c r="K821" s="205"/>
      <c r="L821" s="205"/>
      <c r="M821" s="205"/>
      <c r="N821" s="205"/>
      <c r="O821" s="205"/>
      <c r="P821" s="205"/>
      <c r="Q821" s="205"/>
      <c r="R821" s="205"/>
      <c r="S821" s="205"/>
      <c r="T821" s="205"/>
      <c r="U821" s="205"/>
      <c r="V821" s="205"/>
      <c r="W821" s="205"/>
    </row>
    <row r="822" spans="1:23" ht="12.75" customHeight="1">
      <c r="A822" s="142"/>
      <c r="B822" s="205"/>
      <c r="C822" s="205"/>
      <c r="D822" s="205"/>
      <c r="E822" s="205"/>
      <c r="F822" s="205"/>
      <c r="G822" s="205"/>
      <c r="H822" s="205"/>
      <c r="I822" s="205"/>
      <c r="J822" s="205"/>
      <c r="K822" s="205"/>
      <c r="L822" s="205"/>
      <c r="M822" s="205"/>
      <c r="N822" s="205"/>
      <c r="O822" s="205"/>
      <c r="P822" s="205"/>
      <c r="Q822" s="205"/>
      <c r="R822" s="205"/>
      <c r="S822" s="205"/>
      <c r="T822" s="205"/>
      <c r="U822" s="205"/>
      <c r="V822" s="205"/>
      <c r="W822" s="205"/>
    </row>
    <row r="823" spans="1:23" ht="12.75" customHeight="1">
      <c r="A823" s="142"/>
      <c r="B823" s="205"/>
      <c r="C823" s="205"/>
      <c r="D823" s="205"/>
      <c r="E823" s="205"/>
      <c r="F823" s="205"/>
      <c r="G823" s="205"/>
      <c r="H823" s="205"/>
      <c r="I823" s="205"/>
      <c r="J823" s="205"/>
      <c r="K823" s="205"/>
      <c r="L823" s="205"/>
      <c r="M823" s="205"/>
      <c r="N823" s="205"/>
      <c r="O823" s="205"/>
      <c r="P823" s="205"/>
      <c r="Q823" s="205"/>
      <c r="R823" s="205"/>
      <c r="S823" s="205"/>
      <c r="T823" s="205"/>
      <c r="U823" s="205"/>
      <c r="V823" s="205"/>
      <c r="W823" s="205"/>
    </row>
    <row r="824" spans="1:23" ht="12.75" customHeight="1">
      <c r="A824" s="142"/>
      <c r="B824" s="205"/>
      <c r="C824" s="205"/>
      <c r="D824" s="205"/>
      <c r="E824" s="205"/>
      <c r="F824" s="205"/>
      <c r="G824" s="205"/>
      <c r="H824" s="205"/>
      <c r="I824" s="205"/>
      <c r="J824" s="205"/>
      <c r="K824" s="205"/>
      <c r="L824" s="205"/>
      <c r="M824" s="205"/>
      <c r="N824" s="205"/>
      <c r="O824" s="205"/>
      <c r="P824" s="205"/>
      <c r="Q824" s="205"/>
      <c r="R824" s="205"/>
      <c r="S824" s="205"/>
      <c r="T824" s="205"/>
      <c r="U824" s="205"/>
      <c r="V824" s="205"/>
      <c r="W824" s="205"/>
    </row>
    <row r="825" spans="1:23" ht="12.75" customHeight="1">
      <c r="A825" s="142"/>
      <c r="B825" s="205"/>
      <c r="C825" s="205"/>
      <c r="D825" s="205"/>
      <c r="E825" s="205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</row>
    <row r="826" spans="1:23" ht="12.75" customHeight="1">
      <c r="A826" s="142"/>
      <c r="B826" s="205"/>
      <c r="C826" s="205"/>
      <c r="D826" s="205"/>
      <c r="E826" s="205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</row>
    <row r="827" spans="1:23" ht="12.75" customHeight="1">
      <c r="A827" s="142"/>
      <c r="B827" s="205"/>
      <c r="C827" s="205"/>
      <c r="D827" s="205"/>
      <c r="E827" s="205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</row>
    <row r="828" spans="1:23" ht="12.75" customHeight="1">
      <c r="A828" s="142"/>
      <c r="B828" s="205"/>
      <c r="C828" s="205"/>
      <c r="D828" s="205"/>
      <c r="E828" s="205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</row>
    <row r="829" spans="1:23" ht="12.75" customHeight="1">
      <c r="A829" s="142"/>
      <c r="B829" s="205"/>
      <c r="C829" s="205"/>
      <c r="D829" s="205"/>
      <c r="E829" s="205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</row>
    <row r="830" spans="1:23" ht="12.75" customHeight="1">
      <c r="A830" s="142"/>
      <c r="B830" s="205"/>
      <c r="C830" s="205"/>
      <c r="D830" s="205"/>
      <c r="E830" s="205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</row>
    <row r="831" spans="1:23" ht="12.75" customHeight="1">
      <c r="A831" s="142"/>
      <c r="B831" s="205"/>
      <c r="C831" s="205"/>
      <c r="D831" s="205"/>
      <c r="E831" s="205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</row>
    <row r="832" spans="1:23" ht="12.75" customHeight="1">
      <c r="A832" s="142"/>
      <c r="B832" s="205"/>
      <c r="C832" s="205"/>
      <c r="D832" s="205"/>
      <c r="E832" s="205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  <c r="V832" s="205"/>
      <c r="W832" s="205"/>
    </row>
    <row r="833" spans="1:23" ht="12.75" customHeight="1">
      <c r="A833" s="142"/>
      <c r="B833" s="205"/>
      <c r="C833" s="205"/>
      <c r="D833" s="205"/>
      <c r="E833" s="205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  <c r="V833" s="205"/>
      <c r="W833" s="205"/>
    </row>
    <row r="834" spans="1:23" ht="12.75" customHeight="1">
      <c r="A834" s="142"/>
      <c r="B834" s="205"/>
      <c r="C834" s="205"/>
      <c r="D834" s="205"/>
      <c r="E834" s="205"/>
      <c r="F834" s="205"/>
      <c r="G834" s="205"/>
      <c r="H834" s="205"/>
      <c r="I834" s="205"/>
      <c r="J834" s="205"/>
      <c r="K834" s="205"/>
      <c r="L834" s="205"/>
      <c r="M834" s="205"/>
      <c r="N834" s="205"/>
      <c r="O834" s="205"/>
      <c r="P834" s="205"/>
      <c r="Q834" s="205"/>
      <c r="R834" s="205"/>
      <c r="S834" s="205"/>
      <c r="T834" s="205"/>
      <c r="U834" s="205"/>
      <c r="V834" s="205"/>
      <c r="W834" s="205"/>
    </row>
    <row r="835" spans="1:23" ht="12.75" customHeight="1">
      <c r="A835" s="142"/>
      <c r="B835" s="205"/>
      <c r="C835" s="205"/>
      <c r="D835" s="205"/>
      <c r="E835" s="205"/>
      <c r="F835" s="205"/>
      <c r="G835" s="205"/>
      <c r="H835" s="205"/>
      <c r="I835" s="205"/>
      <c r="J835" s="205"/>
      <c r="K835" s="205"/>
      <c r="L835" s="205"/>
      <c r="M835" s="205"/>
      <c r="N835" s="205"/>
      <c r="O835" s="205"/>
      <c r="P835" s="205"/>
      <c r="Q835" s="205"/>
      <c r="R835" s="205"/>
      <c r="S835" s="205"/>
      <c r="T835" s="205"/>
      <c r="U835" s="205"/>
      <c r="V835" s="205"/>
      <c r="W835" s="205"/>
    </row>
    <row r="836" spans="1:23" ht="12.75" customHeight="1">
      <c r="A836" s="142"/>
      <c r="B836" s="205"/>
      <c r="C836" s="205"/>
      <c r="D836" s="205"/>
      <c r="E836" s="205"/>
      <c r="F836" s="205"/>
      <c r="G836" s="205"/>
      <c r="H836" s="205"/>
      <c r="I836" s="205"/>
      <c r="J836" s="205"/>
      <c r="K836" s="205"/>
      <c r="L836" s="205"/>
      <c r="M836" s="205"/>
      <c r="N836" s="205"/>
      <c r="O836" s="205"/>
      <c r="P836" s="205"/>
      <c r="Q836" s="205"/>
      <c r="R836" s="205"/>
      <c r="S836" s="205"/>
      <c r="T836" s="205"/>
      <c r="U836" s="205"/>
      <c r="V836" s="205"/>
      <c r="W836" s="205"/>
    </row>
    <row r="837" spans="1:23" ht="12.75" customHeight="1">
      <c r="A837" s="142"/>
      <c r="B837" s="205"/>
      <c r="C837" s="205"/>
      <c r="D837" s="205"/>
      <c r="E837" s="205"/>
      <c r="F837" s="205"/>
      <c r="G837" s="205"/>
      <c r="H837" s="205"/>
      <c r="I837" s="205"/>
      <c r="J837" s="205"/>
      <c r="K837" s="205"/>
      <c r="L837" s="205"/>
      <c r="M837" s="205"/>
      <c r="N837" s="205"/>
      <c r="O837" s="205"/>
      <c r="P837" s="205"/>
      <c r="Q837" s="205"/>
      <c r="R837" s="205"/>
      <c r="S837" s="205"/>
      <c r="T837" s="205"/>
      <c r="U837" s="205"/>
      <c r="V837" s="205"/>
      <c r="W837" s="205"/>
    </row>
    <row r="838" spans="1:23" ht="12.75" customHeight="1">
      <c r="A838" s="142"/>
      <c r="B838" s="205"/>
      <c r="C838" s="205"/>
      <c r="D838" s="205"/>
      <c r="E838" s="205"/>
      <c r="F838" s="205"/>
      <c r="G838" s="205"/>
      <c r="H838" s="205"/>
      <c r="I838" s="205"/>
      <c r="J838" s="205"/>
      <c r="K838" s="205"/>
      <c r="L838" s="205"/>
      <c r="M838" s="205"/>
      <c r="N838" s="205"/>
      <c r="O838" s="205"/>
      <c r="P838" s="205"/>
      <c r="Q838" s="205"/>
      <c r="R838" s="205"/>
      <c r="S838" s="205"/>
      <c r="T838" s="205"/>
      <c r="U838" s="205"/>
      <c r="V838" s="205"/>
      <c r="W838" s="205"/>
    </row>
    <row r="839" spans="1:23" ht="12.75" customHeight="1">
      <c r="A839" s="142"/>
      <c r="B839" s="205"/>
      <c r="C839" s="205"/>
      <c r="D839" s="205"/>
      <c r="E839" s="205"/>
      <c r="F839" s="205"/>
      <c r="G839" s="205"/>
      <c r="H839" s="205"/>
      <c r="I839" s="205"/>
      <c r="J839" s="205"/>
      <c r="K839" s="205"/>
      <c r="L839" s="205"/>
      <c r="M839" s="205"/>
      <c r="N839" s="205"/>
      <c r="O839" s="205"/>
      <c r="P839" s="205"/>
      <c r="Q839" s="205"/>
      <c r="R839" s="205"/>
      <c r="S839" s="205"/>
      <c r="T839" s="205"/>
      <c r="U839" s="205"/>
      <c r="V839" s="205"/>
      <c r="W839" s="205"/>
    </row>
    <row r="840" spans="1:23" ht="12.75" customHeight="1">
      <c r="A840" s="142"/>
      <c r="B840" s="205"/>
      <c r="C840" s="205"/>
      <c r="D840" s="205"/>
      <c r="E840" s="205"/>
      <c r="F840" s="205"/>
      <c r="G840" s="205"/>
      <c r="H840" s="205"/>
      <c r="I840" s="205"/>
      <c r="J840" s="205"/>
      <c r="K840" s="205"/>
      <c r="L840" s="205"/>
      <c r="M840" s="205"/>
      <c r="N840" s="205"/>
      <c r="O840" s="205"/>
      <c r="P840" s="205"/>
      <c r="Q840" s="205"/>
      <c r="R840" s="205"/>
      <c r="S840" s="205"/>
      <c r="T840" s="205"/>
      <c r="U840" s="205"/>
      <c r="V840" s="205"/>
      <c r="W840" s="205"/>
    </row>
    <row r="841" spans="1:23" ht="12.75" customHeight="1">
      <c r="A841" s="142"/>
      <c r="B841" s="205"/>
      <c r="C841" s="205"/>
      <c r="D841" s="205"/>
      <c r="E841" s="205"/>
      <c r="F841" s="205"/>
      <c r="G841" s="205"/>
      <c r="H841" s="205"/>
      <c r="I841" s="205"/>
      <c r="J841" s="205"/>
      <c r="K841" s="205"/>
      <c r="L841" s="205"/>
      <c r="M841" s="205"/>
      <c r="N841" s="205"/>
      <c r="O841" s="205"/>
      <c r="P841" s="205"/>
      <c r="Q841" s="205"/>
      <c r="R841" s="205"/>
      <c r="S841" s="205"/>
      <c r="T841" s="205"/>
      <c r="U841" s="205"/>
      <c r="V841" s="205"/>
      <c r="W841" s="205"/>
    </row>
    <row r="842" spans="1:23" ht="12.75" customHeight="1">
      <c r="A842" s="142"/>
      <c r="B842" s="205"/>
      <c r="C842" s="205"/>
      <c r="D842" s="205"/>
      <c r="E842" s="205"/>
      <c r="F842" s="205"/>
      <c r="G842" s="205"/>
      <c r="H842" s="205"/>
      <c r="I842" s="205"/>
      <c r="J842" s="205"/>
      <c r="K842" s="205"/>
      <c r="L842" s="205"/>
      <c r="M842" s="205"/>
      <c r="N842" s="205"/>
      <c r="O842" s="205"/>
      <c r="P842" s="205"/>
      <c r="Q842" s="205"/>
      <c r="R842" s="205"/>
      <c r="S842" s="205"/>
      <c r="T842" s="205"/>
      <c r="U842" s="205"/>
      <c r="V842" s="205"/>
      <c r="W842" s="205"/>
    </row>
    <row r="843" spans="1:23" ht="12.75" customHeight="1">
      <c r="A843" s="142"/>
      <c r="B843" s="205"/>
      <c r="C843" s="205"/>
      <c r="D843" s="205"/>
      <c r="E843" s="205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205"/>
      <c r="Q843" s="205"/>
      <c r="R843" s="205"/>
      <c r="S843" s="205"/>
      <c r="T843" s="205"/>
      <c r="U843" s="205"/>
      <c r="V843" s="205"/>
      <c r="W843" s="205"/>
    </row>
    <row r="844" spans="1:23" ht="12.75" customHeight="1">
      <c r="A844" s="142"/>
      <c r="B844" s="205"/>
      <c r="C844" s="205"/>
      <c r="D844" s="205"/>
      <c r="E844" s="205"/>
      <c r="F844" s="205"/>
      <c r="G844" s="205"/>
      <c r="H844" s="205"/>
      <c r="I844" s="205"/>
      <c r="J844" s="205"/>
      <c r="K844" s="205"/>
      <c r="L844" s="205"/>
      <c r="M844" s="205"/>
      <c r="N844" s="205"/>
      <c r="O844" s="205"/>
      <c r="P844" s="205"/>
      <c r="Q844" s="205"/>
      <c r="R844" s="205"/>
      <c r="S844" s="205"/>
      <c r="T844" s="205"/>
      <c r="U844" s="205"/>
      <c r="V844" s="205"/>
      <c r="W844" s="205"/>
    </row>
    <row r="845" spans="1:23" ht="12.75" customHeight="1">
      <c r="A845" s="142"/>
      <c r="B845" s="205"/>
      <c r="C845" s="205"/>
      <c r="D845" s="205"/>
      <c r="E845" s="205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5"/>
      <c r="R845" s="205"/>
      <c r="S845" s="205"/>
      <c r="T845" s="205"/>
      <c r="U845" s="205"/>
      <c r="V845" s="205"/>
      <c r="W845" s="205"/>
    </row>
    <row r="846" spans="1:23" ht="12.75" customHeight="1">
      <c r="A846" s="142"/>
      <c r="B846" s="205"/>
      <c r="C846" s="205"/>
      <c r="D846" s="205"/>
      <c r="E846" s="205"/>
      <c r="F846" s="205"/>
      <c r="G846" s="205"/>
      <c r="H846" s="205"/>
      <c r="I846" s="205"/>
      <c r="J846" s="205"/>
      <c r="K846" s="205"/>
      <c r="L846" s="205"/>
      <c r="M846" s="205"/>
      <c r="N846" s="205"/>
      <c r="O846" s="205"/>
      <c r="P846" s="205"/>
      <c r="Q846" s="205"/>
      <c r="R846" s="205"/>
      <c r="S846" s="205"/>
      <c r="T846" s="205"/>
      <c r="U846" s="205"/>
      <c r="V846" s="205"/>
      <c r="W846" s="205"/>
    </row>
    <row r="847" spans="1:23" ht="12.75" customHeight="1">
      <c r="A847" s="142"/>
      <c r="B847" s="205"/>
      <c r="C847" s="205"/>
      <c r="D847" s="205"/>
      <c r="E847" s="205"/>
      <c r="F847" s="205"/>
      <c r="G847" s="205"/>
      <c r="H847" s="205"/>
      <c r="I847" s="205"/>
      <c r="J847" s="205"/>
      <c r="K847" s="205"/>
      <c r="L847" s="205"/>
      <c r="M847" s="205"/>
      <c r="N847" s="205"/>
      <c r="O847" s="205"/>
      <c r="P847" s="205"/>
      <c r="Q847" s="205"/>
      <c r="R847" s="205"/>
      <c r="S847" s="205"/>
      <c r="T847" s="205"/>
      <c r="U847" s="205"/>
      <c r="V847" s="205"/>
      <c r="W847" s="205"/>
    </row>
    <row r="848" spans="1:23" ht="12.75" customHeight="1">
      <c r="A848" s="142"/>
      <c r="B848" s="205"/>
      <c r="C848" s="205"/>
      <c r="D848" s="205"/>
      <c r="E848" s="205"/>
      <c r="F848" s="205"/>
      <c r="G848" s="205"/>
      <c r="H848" s="205"/>
      <c r="I848" s="205"/>
      <c r="J848" s="205"/>
      <c r="K848" s="205"/>
      <c r="L848" s="205"/>
      <c r="M848" s="205"/>
      <c r="N848" s="205"/>
      <c r="O848" s="205"/>
      <c r="P848" s="205"/>
      <c r="Q848" s="205"/>
      <c r="R848" s="205"/>
      <c r="S848" s="205"/>
      <c r="T848" s="205"/>
      <c r="U848" s="205"/>
      <c r="V848" s="205"/>
      <c r="W848" s="205"/>
    </row>
    <row r="849" spans="1:23" ht="12.75" customHeight="1">
      <c r="A849" s="142"/>
      <c r="B849" s="205"/>
      <c r="C849" s="205"/>
      <c r="D849" s="205"/>
      <c r="E849" s="205"/>
      <c r="F849" s="205"/>
      <c r="G849" s="205"/>
      <c r="H849" s="205"/>
      <c r="I849" s="205"/>
      <c r="J849" s="205"/>
      <c r="K849" s="205"/>
      <c r="L849" s="205"/>
      <c r="M849" s="205"/>
      <c r="N849" s="205"/>
      <c r="O849" s="205"/>
      <c r="P849" s="205"/>
      <c r="Q849" s="205"/>
      <c r="R849" s="205"/>
      <c r="S849" s="205"/>
      <c r="T849" s="205"/>
      <c r="U849" s="205"/>
      <c r="V849" s="205"/>
      <c r="W849" s="205"/>
    </row>
    <row r="850" spans="1:23" ht="12.75" customHeight="1">
      <c r="A850" s="142"/>
      <c r="B850" s="205"/>
      <c r="C850" s="205"/>
      <c r="D850" s="205"/>
      <c r="E850" s="205"/>
      <c r="F850" s="205"/>
      <c r="G850" s="205"/>
      <c r="H850" s="205"/>
      <c r="I850" s="205"/>
      <c r="J850" s="205"/>
      <c r="K850" s="205"/>
      <c r="L850" s="205"/>
      <c r="M850" s="205"/>
      <c r="N850" s="205"/>
      <c r="O850" s="205"/>
      <c r="P850" s="205"/>
      <c r="Q850" s="205"/>
      <c r="R850" s="205"/>
      <c r="S850" s="205"/>
      <c r="T850" s="205"/>
      <c r="U850" s="205"/>
      <c r="V850" s="205"/>
      <c r="W850" s="205"/>
    </row>
    <row r="851" spans="1:23" ht="12.75" customHeight="1">
      <c r="A851" s="142"/>
      <c r="B851" s="205"/>
      <c r="C851" s="205"/>
      <c r="D851" s="205"/>
      <c r="E851" s="205"/>
      <c r="F851" s="205"/>
      <c r="G851" s="205"/>
      <c r="H851" s="205"/>
      <c r="I851" s="205"/>
      <c r="J851" s="205"/>
      <c r="K851" s="205"/>
      <c r="L851" s="205"/>
      <c r="M851" s="205"/>
      <c r="N851" s="205"/>
      <c r="O851" s="205"/>
      <c r="P851" s="205"/>
      <c r="Q851" s="205"/>
      <c r="R851" s="205"/>
      <c r="S851" s="205"/>
      <c r="T851" s="205"/>
      <c r="U851" s="205"/>
      <c r="V851" s="205"/>
      <c r="W851" s="205"/>
    </row>
    <row r="852" spans="1:23" ht="12.75" customHeight="1">
      <c r="A852" s="142"/>
      <c r="B852" s="205"/>
      <c r="C852" s="205"/>
      <c r="D852" s="205"/>
      <c r="E852" s="205"/>
      <c r="F852" s="205"/>
      <c r="G852" s="205"/>
      <c r="H852" s="205"/>
      <c r="I852" s="205"/>
      <c r="J852" s="205"/>
      <c r="K852" s="205"/>
      <c r="L852" s="205"/>
      <c r="M852" s="205"/>
      <c r="N852" s="205"/>
      <c r="O852" s="205"/>
      <c r="P852" s="205"/>
      <c r="Q852" s="205"/>
      <c r="R852" s="205"/>
      <c r="S852" s="205"/>
      <c r="T852" s="205"/>
      <c r="U852" s="205"/>
      <c r="V852" s="205"/>
      <c r="W852" s="205"/>
    </row>
    <row r="853" spans="1:23" ht="12.75" customHeight="1">
      <c r="A853" s="142"/>
      <c r="B853" s="205"/>
      <c r="C853" s="205"/>
      <c r="D853" s="205"/>
      <c r="E853" s="205"/>
      <c r="F853" s="205"/>
      <c r="G853" s="205"/>
      <c r="H853" s="205"/>
      <c r="I853" s="205"/>
      <c r="J853" s="205"/>
      <c r="K853" s="205"/>
      <c r="L853" s="205"/>
      <c r="M853" s="205"/>
      <c r="N853" s="205"/>
      <c r="O853" s="205"/>
      <c r="P853" s="205"/>
      <c r="Q853" s="205"/>
      <c r="R853" s="205"/>
      <c r="S853" s="205"/>
      <c r="T853" s="205"/>
      <c r="U853" s="205"/>
      <c r="V853" s="205"/>
      <c r="W853" s="205"/>
    </row>
    <row r="854" spans="1:23" ht="12.75" customHeight="1">
      <c r="A854" s="142"/>
      <c r="B854" s="205"/>
      <c r="C854" s="205"/>
      <c r="D854" s="205"/>
      <c r="E854" s="205"/>
      <c r="F854" s="205"/>
      <c r="G854" s="205"/>
      <c r="H854" s="205"/>
      <c r="I854" s="205"/>
      <c r="J854" s="205"/>
      <c r="K854" s="205"/>
      <c r="L854" s="205"/>
      <c r="M854" s="205"/>
      <c r="N854" s="205"/>
      <c r="O854" s="205"/>
      <c r="P854" s="205"/>
      <c r="Q854" s="205"/>
      <c r="R854" s="205"/>
      <c r="S854" s="205"/>
      <c r="T854" s="205"/>
      <c r="U854" s="205"/>
      <c r="V854" s="205"/>
      <c r="W854" s="205"/>
    </row>
    <row r="855" spans="1:23" ht="12.75" customHeight="1">
      <c r="A855" s="142"/>
      <c r="B855" s="205"/>
      <c r="C855" s="205"/>
      <c r="D855" s="205"/>
      <c r="E855" s="205"/>
      <c r="F855" s="205"/>
      <c r="G855" s="205"/>
      <c r="H855" s="205"/>
      <c r="I855" s="205"/>
      <c r="J855" s="205"/>
      <c r="K855" s="205"/>
      <c r="L855" s="205"/>
      <c r="M855" s="205"/>
      <c r="N855" s="205"/>
      <c r="O855" s="205"/>
      <c r="P855" s="205"/>
      <c r="Q855" s="205"/>
      <c r="R855" s="205"/>
      <c r="S855" s="205"/>
      <c r="T855" s="205"/>
      <c r="U855" s="205"/>
      <c r="V855" s="205"/>
      <c r="W855" s="205"/>
    </row>
    <row r="856" spans="1:23" ht="12.75" customHeight="1">
      <c r="A856" s="142"/>
      <c r="B856" s="205"/>
      <c r="C856" s="205"/>
      <c r="D856" s="205"/>
      <c r="E856" s="205"/>
      <c r="F856" s="205"/>
      <c r="G856" s="205"/>
      <c r="H856" s="205"/>
      <c r="I856" s="205"/>
      <c r="J856" s="205"/>
      <c r="K856" s="205"/>
      <c r="L856" s="205"/>
      <c r="M856" s="205"/>
      <c r="N856" s="205"/>
      <c r="O856" s="205"/>
      <c r="P856" s="205"/>
      <c r="Q856" s="205"/>
      <c r="R856" s="205"/>
      <c r="S856" s="205"/>
      <c r="T856" s="205"/>
      <c r="U856" s="205"/>
      <c r="V856" s="205"/>
      <c r="W856" s="205"/>
    </row>
    <row r="857" spans="1:23" ht="12.75" customHeight="1">
      <c r="A857" s="142"/>
      <c r="B857" s="205"/>
      <c r="C857" s="205"/>
      <c r="D857" s="205"/>
      <c r="E857" s="205"/>
      <c r="F857" s="205"/>
      <c r="G857" s="205"/>
      <c r="H857" s="205"/>
      <c r="I857" s="205"/>
      <c r="J857" s="205"/>
      <c r="K857" s="205"/>
      <c r="L857" s="205"/>
      <c r="M857" s="205"/>
      <c r="N857" s="205"/>
      <c r="O857" s="205"/>
      <c r="P857" s="205"/>
      <c r="Q857" s="205"/>
      <c r="R857" s="205"/>
      <c r="S857" s="205"/>
      <c r="T857" s="205"/>
      <c r="U857" s="205"/>
      <c r="V857" s="205"/>
      <c r="W857" s="205"/>
    </row>
    <row r="858" spans="1:23" ht="12.75" customHeight="1">
      <c r="A858" s="142"/>
      <c r="B858" s="205"/>
      <c r="C858" s="205"/>
      <c r="D858" s="205"/>
      <c r="E858" s="205"/>
      <c r="F858" s="205"/>
      <c r="G858" s="205"/>
      <c r="H858" s="205"/>
      <c r="I858" s="205"/>
      <c r="J858" s="205"/>
      <c r="K858" s="205"/>
      <c r="L858" s="205"/>
      <c r="M858" s="205"/>
      <c r="N858" s="205"/>
      <c r="O858" s="205"/>
      <c r="P858" s="205"/>
      <c r="Q858" s="205"/>
      <c r="R858" s="205"/>
      <c r="S858" s="205"/>
      <c r="T858" s="205"/>
      <c r="U858" s="205"/>
      <c r="V858" s="205"/>
      <c r="W858" s="205"/>
    </row>
    <row r="859" spans="1:23" ht="12.75" customHeight="1">
      <c r="A859" s="142"/>
      <c r="B859" s="205"/>
      <c r="C859" s="205"/>
      <c r="D859" s="205"/>
      <c r="E859" s="205"/>
      <c r="F859" s="205"/>
      <c r="G859" s="205"/>
      <c r="H859" s="205"/>
      <c r="I859" s="205"/>
      <c r="J859" s="205"/>
      <c r="K859" s="205"/>
      <c r="L859" s="205"/>
      <c r="M859" s="205"/>
      <c r="N859" s="205"/>
      <c r="O859" s="205"/>
      <c r="P859" s="205"/>
      <c r="Q859" s="205"/>
      <c r="R859" s="205"/>
      <c r="S859" s="205"/>
      <c r="T859" s="205"/>
      <c r="U859" s="205"/>
      <c r="V859" s="205"/>
      <c r="W859" s="205"/>
    </row>
    <row r="860" spans="1:23" ht="12.75" customHeight="1">
      <c r="A860" s="142"/>
      <c r="B860" s="205"/>
      <c r="C860" s="205"/>
      <c r="D860" s="205"/>
      <c r="E860" s="205"/>
      <c r="F860" s="205"/>
      <c r="G860" s="205"/>
      <c r="H860" s="205"/>
      <c r="I860" s="205"/>
      <c r="J860" s="205"/>
      <c r="K860" s="205"/>
      <c r="L860" s="205"/>
      <c r="M860" s="205"/>
      <c r="N860" s="205"/>
      <c r="O860" s="205"/>
      <c r="P860" s="205"/>
      <c r="Q860" s="205"/>
      <c r="R860" s="205"/>
      <c r="S860" s="205"/>
      <c r="T860" s="205"/>
      <c r="U860" s="205"/>
      <c r="V860" s="205"/>
      <c r="W860" s="205"/>
    </row>
    <row r="861" spans="1:23" ht="12.75" customHeight="1">
      <c r="A861" s="142"/>
      <c r="B861" s="205"/>
      <c r="C861" s="205"/>
      <c r="D861" s="205"/>
      <c r="E861" s="205"/>
      <c r="F861" s="205"/>
      <c r="G861" s="205"/>
      <c r="H861" s="205"/>
      <c r="I861" s="205"/>
      <c r="J861" s="205"/>
      <c r="K861" s="205"/>
      <c r="L861" s="205"/>
      <c r="M861" s="205"/>
      <c r="N861" s="205"/>
      <c r="O861" s="205"/>
      <c r="P861" s="205"/>
      <c r="Q861" s="205"/>
      <c r="R861" s="205"/>
      <c r="S861" s="205"/>
      <c r="T861" s="205"/>
      <c r="U861" s="205"/>
      <c r="V861" s="205"/>
      <c r="W861" s="205"/>
    </row>
    <row r="862" spans="1:23" ht="12.75" customHeight="1">
      <c r="A862" s="142"/>
      <c r="B862" s="205"/>
      <c r="C862" s="205"/>
      <c r="D862" s="205"/>
      <c r="E862" s="205"/>
      <c r="F862" s="205"/>
      <c r="G862" s="205"/>
      <c r="H862" s="205"/>
      <c r="I862" s="205"/>
      <c r="J862" s="205"/>
      <c r="K862" s="205"/>
      <c r="L862" s="205"/>
      <c r="M862" s="205"/>
      <c r="N862" s="205"/>
      <c r="O862" s="205"/>
      <c r="P862" s="205"/>
      <c r="Q862" s="205"/>
      <c r="R862" s="205"/>
      <c r="S862" s="205"/>
      <c r="T862" s="205"/>
      <c r="U862" s="205"/>
      <c r="V862" s="205"/>
      <c r="W862" s="205"/>
    </row>
    <row r="863" spans="1:23" ht="12.75" customHeight="1">
      <c r="A863" s="142"/>
      <c r="B863" s="205"/>
      <c r="C863" s="205"/>
      <c r="D863" s="205"/>
      <c r="E863" s="205"/>
      <c r="F863" s="205"/>
      <c r="G863" s="205"/>
      <c r="H863" s="205"/>
      <c r="I863" s="205"/>
      <c r="J863" s="205"/>
      <c r="K863" s="205"/>
      <c r="L863" s="205"/>
      <c r="M863" s="205"/>
      <c r="N863" s="205"/>
      <c r="O863" s="205"/>
      <c r="P863" s="205"/>
      <c r="Q863" s="205"/>
      <c r="R863" s="205"/>
      <c r="S863" s="205"/>
      <c r="T863" s="205"/>
      <c r="U863" s="205"/>
      <c r="V863" s="205"/>
      <c r="W863" s="205"/>
    </row>
    <row r="864" spans="1:23" ht="12.75" customHeight="1">
      <c r="A864" s="142"/>
      <c r="B864" s="205"/>
      <c r="C864" s="205"/>
      <c r="D864" s="205"/>
      <c r="E864" s="205"/>
      <c r="F864" s="205"/>
      <c r="G864" s="205"/>
      <c r="H864" s="205"/>
      <c r="I864" s="205"/>
      <c r="J864" s="205"/>
      <c r="K864" s="205"/>
      <c r="L864" s="205"/>
      <c r="M864" s="205"/>
      <c r="N864" s="205"/>
      <c r="O864" s="205"/>
      <c r="P864" s="205"/>
      <c r="Q864" s="205"/>
      <c r="R864" s="205"/>
      <c r="S864" s="205"/>
      <c r="T864" s="205"/>
      <c r="U864" s="205"/>
      <c r="V864" s="205"/>
      <c r="W864" s="205"/>
    </row>
    <row r="865" spans="1:23" ht="12.75" customHeight="1">
      <c r="A865" s="142"/>
      <c r="B865" s="205"/>
      <c r="C865" s="205"/>
      <c r="D865" s="205"/>
      <c r="E865" s="205"/>
      <c r="F865" s="205"/>
      <c r="G865" s="205"/>
      <c r="H865" s="205"/>
      <c r="I865" s="205"/>
      <c r="J865" s="205"/>
      <c r="K865" s="205"/>
      <c r="L865" s="205"/>
      <c r="M865" s="205"/>
      <c r="N865" s="205"/>
      <c r="O865" s="205"/>
      <c r="P865" s="205"/>
      <c r="Q865" s="205"/>
      <c r="R865" s="205"/>
      <c r="S865" s="205"/>
      <c r="T865" s="205"/>
      <c r="U865" s="205"/>
      <c r="V865" s="205"/>
      <c r="W865" s="205"/>
    </row>
    <row r="866" spans="1:23" ht="12.75" customHeight="1">
      <c r="A866" s="142"/>
      <c r="B866" s="205"/>
      <c r="C866" s="205"/>
      <c r="D866" s="205"/>
      <c r="E866" s="205"/>
      <c r="F866" s="205"/>
      <c r="G866" s="205"/>
      <c r="H866" s="205"/>
      <c r="I866" s="205"/>
      <c r="J866" s="205"/>
      <c r="K866" s="205"/>
      <c r="L866" s="205"/>
      <c r="M866" s="205"/>
      <c r="N866" s="205"/>
      <c r="O866" s="205"/>
      <c r="P866" s="205"/>
      <c r="Q866" s="205"/>
      <c r="R866" s="205"/>
      <c r="S866" s="205"/>
      <c r="T866" s="205"/>
      <c r="U866" s="205"/>
      <c r="V866" s="205"/>
      <c r="W866" s="205"/>
    </row>
    <row r="867" spans="1:23" ht="12.75" customHeight="1">
      <c r="A867" s="142"/>
      <c r="B867" s="205"/>
      <c r="C867" s="205"/>
      <c r="D867" s="205"/>
      <c r="E867" s="205"/>
      <c r="F867" s="205"/>
      <c r="G867" s="205"/>
      <c r="H867" s="205"/>
      <c r="I867" s="205"/>
      <c r="J867" s="205"/>
      <c r="K867" s="205"/>
      <c r="L867" s="205"/>
      <c r="M867" s="205"/>
      <c r="N867" s="205"/>
      <c r="O867" s="205"/>
      <c r="P867" s="205"/>
      <c r="Q867" s="205"/>
      <c r="R867" s="205"/>
      <c r="S867" s="205"/>
      <c r="T867" s="205"/>
      <c r="U867" s="205"/>
      <c r="V867" s="205"/>
      <c r="W867" s="205"/>
    </row>
    <row r="868" spans="1:23" ht="12.75" customHeight="1">
      <c r="A868" s="142"/>
      <c r="B868" s="205"/>
      <c r="C868" s="205"/>
      <c r="D868" s="205"/>
      <c r="E868" s="205"/>
      <c r="F868" s="205"/>
      <c r="G868" s="205"/>
      <c r="H868" s="205"/>
      <c r="I868" s="205"/>
      <c r="J868" s="205"/>
      <c r="K868" s="205"/>
      <c r="L868" s="205"/>
      <c r="M868" s="205"/>
      <c r="N868" s="205"/>
      <c r="O868" s="205"/>
      <c r="P868" s="205"/>
      <c r="Q868" s="205"/>
      <c r="R868" s="205"/>
      <c r="S868" s="205"/>
      <c r="T868" s="205"/>
      <c r="U868" s="205"/>
      <c r="V868" s="205"/>
      <c r="W868" s="205"/>
    </row>
    <row r="869" spans="1:23" ht="12.75" customHeight="1">
      <c r="A869" s="142"/>
      <c r="B869" s="205"/>
      <c r="C869" s="205"/>
      <c r="D869" s="205"/>
      <c r="E869" s="205"/>
      <c r="F869" s="205"/>
      <c r="G869" s="205"/>
      <c r="H869" s="205"/>
      <c r="I869" s="205"/>
      <c r="J869" s="205"/>
      <c r="K869" s="205"/>
      <c r="L869" s="205"/>
      <c r="M869" s="205"/>
      <c r="N869" s="205"/>
      <c r="O869" s="205"/>
      <c r="P869" s="205"/>
      <c r="Q869" s="205"/>
      <c r="R869" s="205"/>
      <c r="S869" s="205"/>
      <c r="T869" s="205"/>
      <c r="U869" s="205"/>
      <c r="V869" s="205"/>
      <c r="W869" s="205"/>
    </row>
    <row r="870" spans="1:23" ht="12.75" customHeight="1">
      <c r="A870" s="142"/>
      <c r="B870" s="205"/>
      <c r="C870" s="205"/>
      <c r="D870" s="205"/>
      <c r="E870" s="205"/>
      <c r="F870" s="205"/>
      <c r="G870" s="205"/>
      <c r="H870" s="205"/>
      <c r="I870" s="205"/>
      <c r="J870" s="205"/>
      <c r="K870" s="205"/>
      <c r="L870" s="205"/>
      <c r="M870" s="205"/>
      <c r="N870" s="205"/>
      <c r="O870" s="205"/>
      <c r="P870" s="205"/>
      <c r="Q870" s="205"/>
      <c r="R870" s="205"/>
      <c r="S870" s="205"/>
      <c r="T870" s="205"/>
      <c r="U870" s="205"/>
      <c r="V870" s="205"/>
      <c r="W870" s="205"/>
    </row>
    <row r="871" spans="1:23" ht="12.75" customHeight="1">
      <c r="A871" s="142"/>
      <c r="B871" s="205"/>
      <c r="C871" s="205"/>
      <c r="D871" s="205"/>
      <c r="E871" s="205"/>
      <c r="F871" s="205"/>
      <c r="G871" s="205"/>
      <c r="H871" s="205"/>
      <c r="I871" s="205"/>
      <c r="J871" s="205"/>
      <c r="K871" s="205"/>
      <c r="L871" s="205"/>
      <c r="M871" s="205"/>
      <c r="N871" s="205"/>
      <c r="O871" s="205"/>
      <c r="P871" s="205"/>
      <c r="Q871" s="205"/>
      <c r="R871" s="205"/>
      <c r="S871" s="205"/>
      <c r="T871" s="205"/>
      <c r="U871" s="205"/>
      <c r="V871" s="205"/>
      <c r="W871" s="205"/>
    </row>
    <row r="872" spans="1:23" ht="12.75" customHeight="1">
      <c r="A872" s="142"/>
      <c r="B872" s="205"/>
      <c r="C872" s="205"/>
      <c r="D872" s="205"/>
      <c r="E872" s="205"/>
      <c r="F872" s="205"/>
      <c r="G872" s="205"/>
      <c r="H872" s="205"/>
      <c r="I872" s="205"/>
      <c r="J872" s="205"/>
      <c r="K872" s="205"/>
      <c r="L872" s="205"/>
      <c r="M872" s="205"/>
      <c r="N872" s="205"/>
      <c r="O872" s="205"/>
      <c r="P872" s="205"/>
      <c r="Q872" s="205"/>
      <c r="R872" s="205"/>
      <c r="S872" s="205"/>
      <c r="T872" s="205"/>
      <c r="U872" s="205"/>
      <c r="V872" s="205"/>
      <c r="W872" s="205"/>
    </row>
    <row r="873" spans="1:23" ht="12.75" customHeight="1">
      <c r="A873" s="142"/>
      <c r="B873" s="205"/>
      <c r="C873" s="205"/>
      <c r="D873" s="205"/>
      <c r="E873" s="205"/>
      <c r="F873" s="205"/>
      <c r="G873" s="205"/>
      <c r="H873" s="205"/>
      <c r="I873" s="205"/>
      <c r="J873" s="205"/>
      <c r="K873" s="205"/>
      <c r="L873" s="205"/>
      <c r="M873" s="205"/>
      <c r="N873" s="205"/>
      <c r="O873" s="205"/>
      <c r="P873" s="205"/>
      <c r="Q873" s="205"/>
      <c r="R873" s="205"/>
      <c r="S873" s="205"/>
      <c r="T873" s="205"/>
      <c r="U873" s="205"/>
      <c r="V873" s="205"/>
      <c r="W873" s="205"/>
    </row>
    <row r="874" spans="1:23" ht="12.75" customHeight="1">
      <c r="A874" s="142"/>
      <c r="B874" s="205"/>
      <c r="C874" s="205"/>
      <c r="D874" s="205"/>
      <c r="E874" s="205"/>
      <c r="F874" s="205"/>
      <c r="G874" s="205"/>
      <c r="H874" s="205"/>
      <c r="I874" s="205"/>
      <c r="J874" s="205"/>
      <c r="K874" s="205"/>
      <c r="L874" s="205"/>
      <c r="M874" s="205"/>
      <c r="N874" s="205"/>
      <c r="O874" s="205"/>
      <c r="P874" s="205"/>
      <c r="Q874" s="205"/>
      <c r="R874" s="205"/>
      <c r="S874" s="205"/>
      <c r="T874" s="205"/>
      <c r="U874" s="205"/>
      <c r="V874" s="205"/>
      <c r="W874" s="205"/>
    </row>
    <row r="875" spans="1:23" ht="12.75" customHeight="1">
      <c r="A875" s="142"/>
      <c r="B875" s="205"/>
      <c r="C875" s="205"/>
      <c r="D875" s="205"/>
      <c r="E875" s="205"/>
      <c r="F875" s="205"/>
      <c r="G875" s="205"/>
      <c r="H875" s="205"/>
      <c r="I875" s="205"/>
      <c r="J875" s="205"/>
      <c r="K875" s="205"/>
      <c r="L875" s="205"/>
      <c r="M875" s="205"/>
      <c r="N875" s="205"/>
      <c r="O875" s="205"/>
      <c r="P875" s="205"/>
      <c r="Q875" s="205"/>
      <c r="R875" s="205"/>
      <c r="S875" s="205"/>
      <c r="T875" s="205"/>
      <c r="U875" s="205"/>
      <c r="V875" s="205"/>
      <c r="W875" s="205"/>
    </row>
    <row r="876" spans="1:23" ht="12.75" customHeight="1">
      <c r="A876" s="142"/>
      <c r="B876" s="205"/>
      <c r="C876" s="205"/>
      <c r="D876" s="205"/>
      <c r="E876" s="205"/>
      <c r="F876" s="205"/>
      <c r="G876" s="205"/>
      <c r="H876" s="205"/>
      <c r="I876" s="205"/>
      <c r="J876" s="205"/>
      <c r="K876" s="205"/>
      <c r="L876" s="205"/>
      <c r="M876" s="205"/>
      <c r="N876" s="205"/>
      <c r="O876" s="205"/>
      <c r="P876" s="205"/>
      <c r="Q876" s="205"/>
      <c r="R876" s="205"/>
      <c r="S876" s="205"/>
      <c r="T876" s="205"/>
      <c r="U876" s="205"/>
      <c r="V876" s="205"/>
      <c r="W876" s="205"/>
    </row>
    <row r="877" spans="1:23" ht="12.75" customHeight="1">
      <c r="A877" s="142"/>
      <c r="B877" s="205"/>
      <c r="C877" s="205"/>
      <c r="D877" s="205"/>
      <c r="E877" s="205"/>
      <c r="F877" s="205"/>
      <c r="G877" s="205"/>
      <c r="H877" s="205"/>
      <c r="I877" s="205"/>
      <c r="J877" s="205"/>
      <c r="K877" s="205"/>
      <c r="L877" s="205"/>
      <c r="M877" s="205"/>
      <c r="N877" s="205"/>
      <c r="O877" s="205"/>
      <c r="P877" s="205"/>
      <c r="Q877" s="205"/>
      <c r="R877" s="205"/>
      <c r="S877" s="205"/>
      <c r="T877" s="205"/>
      <c r="U877" s="205"/>
      <c r="V877" s="205"/>
      <c r="W877" s="205"/>
    </row>
    <row r="878" spans="1:23" ht="12.75" customHeight="1">
      <c r="A878" s="142"/>
      <c r="B878" s="205"/>
      <c r="C878" s="205"/>
      <c r="D878" s="205"/>
      <c r="E878" s="205"/>
      <c r="F878" s="205"/>
      <c r="G878" s="205"/>
      <c r="H878" s="205"/>
      <c r="I878" s="205"/>
      <c r="J878" s="205"/>
      <c r="K878" s="205"/>
      <c r="L878" s="205"/>
      <c r="M878" s="205"/>
      <c r="N878" s="205"/>
      <c r="O878" s="205"/>
      <c r="P878" s="205"/>
      <c r="Q878" s="205"/>
      <c r="R878" s="205"/>
      <c r="S878" s="205"/>
      <c r="T878" s="205"/>
      <c r="U878" s="205"/>
      <c r="V878" s="205"/>
      <c r="W878" s="205"/>
    </row>
    <row r="879" spans="1:23" ht="12.75" customHeight="1">
      <c r="A879" s="142"/>
      <c r="B879" s="205"/>
      <c r="C879" s="205"/>
      <c r="D879" s="205"/>
      <c r="E879" s="205"/>
      <c r="F879" s="205"/>
      <c r="G879" s="205"/>
      <c r="H879" s="205"/>
      <c r="I879" s="205"/>
      <c r="J879" s="205"/>
      <c r="K879" s="205"/>
      <c r="L879" s="205"/>
      <c r="M879" s="205"/>
      <c r="N879" s="205"/>
      <c r="O879" s="205"/>
      <c r="P879" s="205"/>
      <c r="Q879" s="205"/>
      <c r="R879" s="205"/>
      <c r="S879" s="205"/>
      <c r="T879" s="205"/>
      <c r="U879" s="205"/>
      <c r="V879" s="205"/>
      <c r="W879" s="205"/>
    </row>
    <row r="880" spans="1:23" ht="12.75" customHeight="1">
      <c r="A880" s="142"/>
      <c r="B880" s="205"/>
      <c r="C880" s="205"/>
      <c r="D880" s="205"/>
      <c r="E880" s="205"/>
      <c r="F880" s="205"/>
      <c r="G880" s="205"/>
      <c r="H880" s="205"/>
      <c r="I880" s="205"/>
      <c r="J880" s="205"/>
      <c r="K880" s="205"/>
      <c r="L880" s="205"/>
      <c r="M880" s="205"/>
      <c r="N880" s="205"/>
      <c r="O880" s="205"/>
      <c r="P880" s="205"/>
      <c r="Q880" s="205"/>
      <c r="R880" s="205"/>
      <c r="S880" s="205"/>
      <c r="T880" s="205"/>
      <c r="U880" s="205"/>
      <c r="V880" s="205"/>
      <c r="W880" s="205"/>
    </row>
    <row r="881" spans="1:23" ht="12.75" customHeight="1">
      <c r="A881" s="142"/>
      <c r="B881" s="205"/>
      <c r="C881" s="205"/>
      <c r="D881" s="205"/>
      <c r="E881" s="205"/>
      <c r="F881" s="205"/>
      <c r="G881" s="205"/>
      <c r="H881" s="205"/>
      <c r="I881" s="205"/>
      <c r="J881" s="205"/>
      <c r="K881" s="205"/>
      <c r="L881" s="205"/>
      <c r="M881" s="205"/>
      <c r="N881" s="205"/>
      <c r="O881" s="205"/>
      <c r="P881" s="205"/>
      <c r="Q881" s="205"/>
      <c r="R881" s="205"/>
      <c r="S881" s="205"/>
      <c r="T881" s="205"/>
      <c r="U881" s="205"/>
      <c r="V881" s="205"/>
      <c r="W881" s="205"/>
    </row>
    <row r="882" spans="1:23" ht="12.75" customHeight="1">
      <c r="A882" s="142"/>
      <c r="B882" s="205"/>
      <c r="C882" s="205"/>
      <c r="D882" s="205"/>
      <c r="E882" s="205"/>
      <c r="F882" s="205"/>
      <c r="G882" s="205"/>
      <c r="H882" s="205"/>
      <c r="I882" s="205"/>
      <c r="J882" s="205"/>
      <c r="K882" s="205"/>
      <c r="L882" s="205"/>
      <c r="M882" s="205"/>
      <c r="N882" s="205"/>
      <c r="O882" s="205"/>
      <c r="P882" s="205"/>
      <c r="Q882" s="205"/>
      <c r="R882" s="205"/>
      <c r="S882" s="205"/>
      <c r="T882" s="205"/>
      <c r="U882" s="205"/>
      <c r="V882" s="205"/>
      <c r="W882" s="205"/>
    </row>
    <row r="883" spans="1:23" ht="12.75" customHeight="1">
      <c r="A883" s="142"/>
      <c r="B883" s="205"/>
      <c r="C883" s="205"/>
      <c r="D883" s="205"/>
      <c r="E883" s="205"/>
      <c r="F883" s="205"/>
      <c r="G883" s="205"/>
      <c r="H883" s="205"/>
      <c r="I883" s="205"/>
      <c r="J883" s="205"/>
      <c r="K883" s="205"/>
      <c r="L883" s="205"/>
      <c r="M883" s="205"/>
      <c r="N883" s="205"/>
      <c r="O883" s="205"/>
      <c r="P883" s="205"/>
      <c r="Q883" s="205"/>
      <c r="R883" s="205"/>
      <c r="S883" s="205"/>
      <c r="T883" s="205"/>
      <c r="U883" s="205"/>
      <c r="V883" s="205"/>
      <c r="W883" s="205"/>
    </row>
    <row r="884" spans="1:23" ht="12.75" customHeight="1">
      <c r="A884" s="142"/>
      <c r="B884" s="205"/>
      <c r="C884" s="205"/>
      <c r="D884" s="205"/>
      <c r="E884" s="205"/>
      <c r="F884" s="205"/>
      <c r="G884" s="205"/>
      <c r="H884" s="205"/>
      <c r="I884" s="205"/>
      <c r="J884" s="205"/>
      <c r="K884" s="205"/>
      <c r="L884" s="205"/>
      <c r="M884" s="205"/>
      <c r="N884" s="205"/>
      <c r="O884" s="205"/>
      <c r="P884" s="205"/>
      <c r="Q884" s="205"/>
      <c r="R884" s="205"/>
      <c r="S884" s="205"/>
      <c r="T884" s="205"/>
      <c r="U884" s="205"/>
      <c r="V884" s="205"/>
      <c r="W884" s="205"/>
    </row>
    <row r="885" spans="1:23" ht="12.75" customHeight="1">
      <c r="A885" s="142"/>
      <c r="B885" s="205"/>
      <c r="C885" s="205"/>
      <c r="D885" s="205"/>
      <c r="E885" s="205"/>
      <c r="F885" s="205"/>
      <c r="G885" s="205"/>
      <c r="H885" s="205"/>
      <c r="I885" s="205"/>
      <c r="J885" s="205"/>
      <c r="K885" s="205"/>
      <c r="L885" s="205"/>
      <c r="M885" s="205"/>
      <c r="N885" s="205"/>
      <c r="O885" s="205"/>
      <c r="P885" s="205"/>
      <c r="Q885" s="205"/>
      <c r="R885" s="205"/>
      <c r="S885" s="205"/>
      <c r="T885" s="205"/>
      <c r="U885" s="205"/>
      <c r="V885" s="205"/>
      <c r="W885" s="205"/>
    </row>
    <row r="886" spans="1:23" ht="12.75" customHeight="1">
      <c r="A886" s="142"/>
      <c r="B886" s="205"/>
      <c r="C886" s="205"/>
      <c r="D886" s="205"/>
      <c r="E886" s="205"/>
      <c r="F886" s="205"/>
      <c r="G886" s="205"/>
      <c r="H886" s="205"/>
      <c r="I886" s="205"/>
      <c r="J886" s="205"/>
      <c r="K886" s="205"/>
      <c r="L886" s="205"/>
      <c r="M886" s="205"/>
      <c r="N886" s="205"/>
      <c r="O886" s="205"/>
      <c r="P886" s="205"/>
      <c r="Q886" s="205"/>
      <c r="R886" s="205"/>
      <c r="S886" s="205"/>
      <c r="T886" s="205"/>
      <c r="U886" s="205"/>
      <c r="V886" s="205"/>
      <c r="W886" s="205"/>
    </row>
    <row r="887" spans="1:23" ht="12.75" customHeight="1">
      <c r="A887" s="142"/>
      <c r="B887" s="205"/>
      <c r="C887" s="205"/>
      <c r="D887" s="205"/>
      <c r="E887" s="205"/>
      <c r="F887" s="205"/>
      <c r="G887" s="205"/>
      <c r="H887" s="205"/>
      <c r="I887" s="205"/>
      <c r="J887" s="205"/>
      <c r="K887" s="205"/>
      <c r="L887" s="205"/>
      <c r="M887" s="205"/>
      <c r="N887" s="205"/>
      <c r="O887" s="205"/>
      <c r="P887" s="205"/>
      <c r="Q887" s="205"/>
      <c r="R887" s="205"/>
      <c r="S887" s="205"/>
      <c r="T887" s="205"/>
      <c r="U887" s="205"/>
      <c r="V887" s="205"/>
      <c r="W887" s="205"/>
    </row>
    <row r="888" spans="1:23" ht="12.75" customHeight="1">
      <c r="A888" s="142"/>
      <c r="B888" s="205"/>
      <c r="C888" s="205"/>
      <c r="D888" s="205"/>
      <c r="E888" s="205"/>
      <c r="F888" s="205"/>
      <c r="G888" s="205"/>
      <c r="H888" s="205"/>
      <c r="I888" s="205"/>
      <c r="J888" s="205"/>
      <c r="K888" s="205"/>
      <c r="L888" s="205"/>
      <c r="M888" s="205"/>
      <c r="N888" s="205"/>
      <c r="O888" s="205"/>
      <c r="P888" s="205"/>
      <c r="Q888" s="205"/>
      <c r="R888" s="205"/>
      <c r="S888" s="205"/>
      <c r="T888" s="205"/>
      <c r="U888" s="205"/>
      <c r="V888" s="205"/>
      <c r="W888" s="205"/>
    </row>
    <row r="889" spans="1:23" ht="12.75" customHeight="1">
      <c r="A889" s="142"/>
      <c r="B889" s="205"/>
      <c r="C889" s="205"/>
      <c r="D889" s="205"/>
      <c r="E889" s="205"/>
      <c r="F889" s="205"/>
      <c r="G889" s="205"/>
      <c r="H889" s="205"/>
      <c r="I889" s="205"/>
      <c r="J889" s="205"/>
      <c r="K889" s="205"/>
      <c r="L889" s="205"/>
      <c r="M889" s="205"/>
      <c r="N889" s="205"/>
      <c r="O889" s="205"/>
      <c r="P889" s="205"/>
      <c r="Q889" s="205"/>
      <c r="R889" s="205"/>
      <c r="S889" s="205"/>
      <c r="T889" s="205"/>
      <c r="U889" s="205"/>
      <c r="V889" s="205"/>
      <c r="W889" s="205"/>
    </row>
    <row r="890" spans="1:23" ht="12.75" customHeight="1">
      <c r="A890" s="142"/>
      <c r="B890" s="205"/>
      <c r="C890" s="205"/>
      <c r="D890" s="205"/>
      <c r="E890" s="205"/>
      <c r="F890" s="205"/>
      <c r="G890" s="205"/>
      <c r="H890" s="205"/>
      <c r="I890" s="205"/>
      <c r="J890" s="205"/>
      <c r="K890" s="205"/>
      <c r="L890" s="205"/>
      <c r="M890" s="205"/>
      <c r="N890" s="205"/>
      <c r="O890" s="205"/>
      <c r="P890" s="205"/>
      <c r="Q890" s="205"/>
      <c r="R890" s="205"/>
      <c r="S890" s="205"/>
      <c r="T890" s="205"/>
      <c r="U890" s="205"/>
      <c r="V890" s="205"/>
      <c r="W890" s="205"/>
    </row>
    <row r="891" spans="1:23" ht="12.75" customHeight="1">
      <c r="A891" s="142"/>
      <c r="B891" s="205"/>
      <c r="C891" s="205"/>
      <c r="D891" s="205"/>
      <c r="E891" s="205"/>
      <c r="F891" s="205"/>
      <c r="G891" s="205"/>
      <c r="H891" s="205"/>
      <c r="I891" s="205"/>
      <c r="J891" s="205"/>
      <c r="K891" s="205"/>
      <c r="L891" s="205"/>
      <c r="M891" s="205"/>
      <c r="N891" s="205"/>
      <c r="O891" s="205"/>
      <c r="P891" s="205"/>
      <c r="Q891" s="205"/>
      <c r="R891" s="205"/>
      <c r="S891" s="205"/>
      <c r="T891" s="205"/>
      <c r="U891" s="205"/>
      <c r="V891" s="205"/>
      <c r="W891" s="205"/>
    </row>
    <row r="892" spans="1:23" ht="12.75" customHeight="1">
      <c r="A892" s="142"/>
      <c r="B892" s="205"/>
      <c r="C892" s="205"/>
      <c r="D892" s="205"/>
      <c r="E892" s="205"/>
      <c r="F892" s="205"/>
      <c r="G892" s="205"/>
      <c r="H892" s="205"/>
      <c r="I892" s="205"/>
      <c r="J892" s="205"/>
      <c r="K892" s="205"/>
      <c r="L892" s="205"/>
      <c r="M892" s="205"/>
      <c r="N892" s="205"/>
      <c r="O892" s="205"/>
      <c r="P892" s="205"/>
      <c r="Q892" s="205"/>
      <c r="R892" s="205"/>
      <c r="S892" s="205"/>
      <c r="T892" s="205"/>
      <c r="U892" s="205"/>
      <c r="V892" s="205"/>
      <c r="W892" s="205"/>
    </row>
    <row r="893" spans="1:23" ht="12.75" customHeight="1">
      <c r="A893" s="142"/>
      <c r="B893" s="205"/>
      <c r="C893" s="205"/>
      <c r="D893" s="205"/>
      <c r="E893" s="205"/>
      <c r="F893" s="205"/>
      <c r="G893" s="205"/>
      <c r="H893" s="205"/>
      <c r="I893" s="205"/>
      <c r="J893" s="205"/>
      <c r="K893" s="205"/>
      <c r="L893" s="205"/>
      <c r="M893" s="205"/>
      <c r="N893" s="205"/>
      <c r="O893" s="205"/>
      <c r="P893" s="205"/>
      <c r="Q893" s="205"/>
      <c r="R893" s="205"/>
      <c r="S893" s="205"/>
      <c r="T893" s="205"/>
      <c r="U893" s="205"/>
      <c r="V893" s="205"/>
      <c r="W893" s="205"/>
    </row>
    <row r="894" spans="1:23" ht="12.75" customHeight="1">
      <c r="A894" s="142"/>
      <c r="B894" s="205"/>
      <c r="C894" s="205"/>
      <c r="D894" s="205"/>
      <c r="E894" s="205"/>
      <c r="F894" s="205"/>
      <c r="G894" s="205"/>
      <c r="H894" s="205"/>
      <c r="I894" s="205"/>
      <c r="J894" s="205"/>
      <c r="K894" s="205"/>
      <c r="L894" s="205"/>
      <c r="M894" s="205"/>
      <c r="N894" s="205"/>
      <c r="O894" s="205"/>
      <c r="P894" s="205"/>
      <c r="Q894" s="205"/>
      <c r="R894" s="205"/>
      <c r="S894" s="205"/>
      <c r="T894" s="205"/>
      <c r="U894" s="205"/>
      <c r="V894" s="205"/>
      <c r="W894" s="205"/>
    </row>
    <row r="895" spans="1:23" ht="12.75" customHeight="1">
      <c r="A895" s="142"/>
      <c r="B895" s="205"/>
      <c r="C895" s="205"/>
      <c r="D895" s="205"/>
      <c r="E895" s="205"/>
      <c r="F895" s="205"/>
      <c r="G895" s="205"/>
      <c r="H895" s="205"/>
      <c r="I895" s="205"/>
      <c r="J895" s="205"/>
      <c r="K895" s="205"/>
      <c r="L895" s="205"/>
      <c r="M895" s="205"/>
      <c r="N895" s="205"/>
      <c r="O895" s="205"/>
      <c r="P895" s="205"/>
      <c r="Q895" s="205"/>
      <c r="R895" s="205"/>
      <c r="S895" s="205"/>
      <c r="T895" s="205"/>
      <c r="U895" s="205"/>
      <c r="V895" s="205"/>
      <c r="W895" s="205"/>
    </row>
    <row r="896" spans="1:23" ht="12.75" customHeight="1">
      <c r="A896" s="142"/>
      <c r="B896" s="205"/>
      <c r="C896" s="205"/>
      <c r="D896" s="205"/>
      <c r="E896" s="205"/>
      <c r="F896" s="205"/>
      <c r="G896" s="205"/>
      <c r="H896" s="205"/>
      <c r="I896" s="205"/>
      <c r="J896" s="205"/>
      <c r="K896" s="205"/>
      <c r="L896" s="205"/>
      <c r="M896" s="205"/>
      <c r="N896" s="205"/>
      <c r="O896" s="205"/>
      <c r="P896" s="205"/>
      <c r="Q896" s="205"/>
      <c r="R896" s="205"/>
      <c r="S896" s="205"/>
      <c r="T896" s="205"/>
      <c r="U896" s="205"/>
      <c r="V896" s="205"/>
      <c r="W896" s="205"/>
    </row>
    <row r="897" spans="1:23" ht="12.75" customHeight="1">
      <c r="A897" s="142"/>
      <c r="B897" s="205"/>
      <c r="C897" s="205"/>
      <c r="D897" s="205"/>
      <c r="E897" s="205"/>
      <c r="F897" s="205"/>
      <c r="G897" s="205"/>
      <c r="H897" s="205"/>
      <c r="I897" s="205"/>
      <c r="J897" s="205"/>
      <c r="K897" s="205"/>
      <c r="L897" s="205"/>
      <c r="M897" s="205"/>
      <c r="N897" s="205"/>
      <c r="O897" s="205"/>
      <c r="P897" s="205"/>
      <c r="Q897" s="205"/>
      <c r="R897" s="205"/>
      <c r="S897" s="205"/>
      <c r="T897" s="205"/>
      <c r="U897" s="205"/>
      <c r="V897" s="205"/>
      <c r="W897" s="205"/>
    </row>
    <row r="898" spans="1:23" ht="12.75" customHeight="1">
      <c r="A898" s="142"/>
      <c r="B898" s="205"/>
      <c r="C898" s="205"/>
      <c r="D898" s="205"/>
      <c r="E898" s="205"/>
      <c r="F898" s="205"/>
      <c r="G898" s="205"/>
      <c r="H898" s="205"/>
      <c r="I898" s="205"/>
      <c r="J898" s="205"/>
      <c r="K898" s="205"/>
      <c r="L898" s="205"/>
      <c r="M898" s="205"/>
      <c r="N898" s="205"/>
      <c r="O898" s="205"/>
      <c r="P898" s="205"/>
      <c r="Q898" s="205"/>
      <c r="R898" s="205"/>
      <c r="S898" s="205"/>
      <c r="T898" s="205"/>
      <c r="U898" s="205"/>
      <c r="V898" s="205"/>
      <c r="W898" s="205"/>
    </row>
    <row r="899" spans="1:23" ht="12.75" customHeight="1">
      <c r="A899" s="142"/>
      <c r="B899" s="205"/>
      <c r="C899" s="205"/>
      <c r="D899" s="205"/>
      <c r="E899" s="205"/>
      <c r="F899" s="205"/>
      <c r="G899" s="205"/>
      <c r="H899" s="205"/>
      <c r="I899" s="205"/>
      <c r="J899" s="205"/>
      <c r="K899" s="205"/>
      <c r="L899" s="205"/>
      <c r="M899" s="205"/>
      <c r="N899" s="205"/>
      <c r="O899" s="205"/>
      <c r="P899" s="205"/>
      <c r="Q899" s="205"/>
      <c r="R899" s="205"/>
      <c r="S899" s="205"/>
      <c r="T899" s="205"/>
      <c r="U899" s="205"/>
      <c r="V899" s="205"/>
      <c r="W899" s="205"/>
    </row>
    <row r="900" spans="1:23" ht="12.75" customHeight="1">
      <c r="A900" s="142"/>
      <c r="B900" s="205"/>
      <c r="C900" s="205"/>
      <c r="D900" s="205"/>
      <c r="E900" s="205"/>
      <c r="F900" s="205"/>
      <c r="G900" s="205"/>
      <c r="H900" s="205"/>
      <c r="I900" s="205"/>
      <c r="J900" s="205"/>
      <c r="K900" s="205"/>
      <c r="L900" s="205"/>
      <c r="M900" s="205"/>
      <c r="N900" s="205"/>
      <c r="O900" s="205"/>
      <c r="P900" s="205"/>
      <c r="Q900" s="205"/>
      <c r="R900" s="205"/>
      <c r="S900" s="205"/>
      <c r="T900" s="205"/>
      <c r="U900" s="205"/>
      <c r="V900" s="205"/>
      <c r="W900" s="205"/>
    </row>
    <row r="901" spans="1:23" ht="12.75" customHeight="1">
      <c r="A901" s="142"/>
      <c r="B901" s="205"/>
      <c r="C901" s="205"/>
      <c r="D901" s="205"/>
      <c r="E901" s="205"/>
      <c r="F901" s="205"/>
      <c r="G901" s="205"/>
      <c r="H901" s="205"/>
      <c r="I901" s="205"/>
      <c r="J901" s="205"/>
      <c r="K901" s="205"/>
      <c r="L901" s="205"/>
      <c r="M901" s="205"/>
      <c r="N901" s="205"/>
      <c r="O901" s="205"/>
      <c r="P901" s="205"/>
      <c r="Q901" s="205"/>
      <c r="R901" s="205"/>
      <c r="S901" s="205"/>
      <c r="T901" s="205"/>
      <c r="U901" s="205"/>
      <c r="V901" s="205"/>
      <c r="W901" s="205"/>
    </row>
    <row r="902" spans="1:23" ht="12.75" customHeight="1">
      <c r="A902" s="142"/>
      <c r="B902" s="205"/>
      <c r="C902" s="205"/>
      <c r="D902" s="205"/>
      <c r="E902" s="205"/>
      <c r="F902" s="205"/>
      <c r="G902" s="205"/>
      <c r="H902" s="205"/>
      <c r="I902" s="205"/>
      <c r="J902" s="205"/>
      <c r="K902" s="205"/>
      <c r="L902" s="205"/>
      <c r="M902" s="205"/>
      <c r="N902" s="205"/>
      <c r="O902" s="205"/>
      <c r="P902" s="205"/>
      <c r="Q902" s="205"/>
      <c r="R902" s="205"/>
      <c r="S902" s="205"/>
      <c r="T902" s="205"/>
      <c r="U902" s="205"/>
      <c r="V902" s="205"/>
      <c r="W902" s="205"/>
    </row>
    <row r="903" spans="1:23" ht="12.75" customHeight="1">
      <c r="A903" s="142"/>
      <c r="B903" s="205"/>
      <c r="C903" s="205"/>
      <c r="D903" s="205"/>
      <c r="E903" s="205"/>
      <c r="F903" s="205"/>
      <c r="G903" s="205"/>
      <c r="H903" s="205"/>
      <c r="I903" s="205"/>
      <c r="J903" s="205"/>
      <c r="K903" s="205"/>
      <c r="L903" s="205"/>
      <c r="M903" s="205"/>
      <c r="N903" s="205"/>
      <c r="O903" s="205"/>
      <c r="P903" s="205"/>
      <c r="Q903" s="205"/>
      <c r="R903" s="205"/>
      <c r="S903" s="205"/>
      <c r="T903" s="205"/>
      <c r="U903" s="205"/>
      <c r="V903" s="205"/>
      <c r="W903" s="205"/>
    </row>
    <row r="904" spans="1:23" ht="12.75" customHeight="1">
      <c r="A904" s="142"/>
      <c r="B904" s="205"/>
      <c r="C904" s="205"/>
      <c r="D904" s="205"/>
      <c r="E904" s="205"/>
      <c r="F904" s="205"/>
      <c r="G904" s="205"/>
      <c r="H904" s="205"/>
      <c r="I904" s="205"/>
      <c r="J904" s="205"/>
      <c r="K904" s="205"/>
      <c r="L904" s="205"/>
      <c r="M904" s="205"/>
      <c r="N904" s="205"/>
      <c r="O904" s="205"/>
      <c r="P904" s="205"/>
      <c r="Q904" s="205"/>
      <c r="R904" s="205"/>
      <c r="S904" s="205"/>
      <c r="T904" s="205"/>
      <c r="U904" s="205"/>
      <c r="V904" s="205"/>
      <c r="W904" s="205"/>
    </row>
    <row r="905" spans="1:23" ht="12.75" customHeight="1">
      <c r="A905" s="142"/>
      <c r="B905" s="205"/>
      <c r="C905" s="205"/>
      <c r="D905" s="205"/>
      <c r="E905" s="205"/>
      <c r="F905" s="205"/>
      <c r="G905" s="205"/>
      <c r="H905" s="205"/>
      <c r="I905" s="205"/>
      <c r="J905" s="205"/>
      <c r="K905" s="205"/>
      <c r="L905" s="205"/>
      <c r="M905" s="205"/>
      <c r="N905" s="205"/>
      <c r="O905" s="205"/>
      <c r="P905" s="205"/>
      <c r="Q905" s="205"/>
      <c r="R905" s="205"/>
      <c r="S905" s="205"/>
      <c r="T905" s="205"/>
      <c r="U905" s="205"/>
      <c r="V905" s="205"/>
      <c r="W905" s="205"/>
    </row>
    <row r="906" spans="1:23" ht="12.75" customHeight="1">
      <c r="A906" s="142"/>
      <c r="B906" s="205"/>
      <c r="C906" s="205"/>
      <c r="D906" s="205"/>
      <c r="E906" s="205"/>
      <c r="F906" s="205"/>
      <c r="G906" s="205"/>
      <c r="H906" s="205"/>
      <c r="I906" s="205"/>
      <c r="J906" s="205"/>
      <c r="K906" s="205"/>
      <c r="L906" s="205"/>
      <c r="M906" s="205"/>
      <c r="N906" s="205"/>
      <c r="O906" s="205"/>
      <c r="P906" s="205"/>
      <c r="Q906" s="205"/>
      <c r="R906" s="205"/>
      <c r="S906" s="205"/>
      <c r="T906" s="205"/>
      <c r="U906" s="205"/>
      <c r="V906" s="205"/>
      <c r="W906" s="205"/>
    </row>
    <row r="907" spans="1:23" ht="12.75" customHeight="1">
      <c r="A907" s="142"/>
      <c r="B907" s="205"/>
      <c r="C907" s="205"/>
      <c r="D907" s="205"/>
      <c r="E907" s="205"/>
      <c r="F907" s="205"/>
      <c r="G907" s="205"/>
      <c r="H907" s="205"/>
      <c r="I907" s="205"/>
      <c r="J907" s="205"/>
      <c r="K907" s="205"/>
      <c r="L907" s="205"/>
      <c r="M907" s="205"/>
      <c r="N907" s="205"/>
      <c r="O907" s="205"/>
      <c r="P907" s="205"/>
      <c r="Q907" s="205"/>
      <c r="R907" s="205"/>
      <c r="S907" s="205"/>
      <c r="T907" s="205"/>
      <c r="U907" s="205"/>
      <c r="V907" s="205"/>
      <c r="W907" s="205"/>
    </row>
    <row r="908" spans="1:23" ht="12.75" customHeight="1">
      <c r="A908" s="142"/>
      <c r="B908" s="205"/>
      <c r="C908" s="205"/>
      <c r="D908" s="205"/>
      <c r="E908" s="205"/>
      <c r="F908" s="205"/>
      <c r="G908" s="205"/>
      <c r="H908" s="205"/>
      <c r="I908" s="205"/>
      <c r="J908" s="205"/>
      <c r="K908" s="205"/>
      <c r="L908" s="205"/>
      <c r="M908" s="205"/>
      <c r="N908" s="205"/>
      <c r="O908" s="205"/>
      <c r="P908" s="205"/>
      <c r="Q908" s="205"/>
      <c r="R908" s="205"/>
      <c r="S908" s="205"/>
      <c r="T908" s="205"/>
      <c r="U908" s="205"/>
      <c r="V908" s="205"/>
      <c r="W908" s="205"/>
    </row>
    <row r="909" spans="1:23" ht="12.75" customHeight="1">
      <c r="A909" s="142"/>
      <c r="B909" s="205"/>
      <c r="C909" s="205"/>
      <c r="D909" s="205"/>
      <c r="E909" s="205"/>
      <c r="F909" s="205"/>
      <c r="G909" s="205"/>
      <c r="H909" s="205"/>
      <c r="I909" s="205"/>
      <c r="J909" s="205"/>
      <c r="K909" s="205"/>
      <c r="L909" s="205"/>
      <c r="M909" s="205"/>
      <c r="N909" s="205"/>
      <c r="O909" s="205"/>
      <c r="P909" s="205"/>
      <c r="Q909" s="205"/>
      <c r="R909" s="205"/>
      <c r="S909" s="205"/>
      <c r="T909" s="205"/>
      <c r="U909" s="205"/>
      <c r="V909" s="205"/>
      <c r="W909" s="205"/>
    </row>
    <row r="910" spans="1:23" ht="12.75" customHeight="1">
      <c r="A910" s="142"/>
      <c r="B910" s="205"/>
      <c r="C910" s="205"/>
      <c r="D910" s="205"/>
      <c r="E910" s="205"/>
      <c r="F910" s="205"/>
      <c r="G910" s="205"/>
      <c r="H910" s="205"/>
      <c r="I910" s="205"/>
      <c r="J910" s="205"/>
      <c r="K910" s="205"/>
      <c r="L910" s="205"/>
      <c r="M910" s="205"/>
      <c r="N910" s="205"/>
      <c r="O910" s="205"/>
      <c r="P910" s="205"/>
      <c r="Q910" s="205"/>
      <c r="R910" s="205"/>
      <c r="S910" s="205"/>
      <c r="T910" s="205"/>
      <c r="U910" s="205"/>
      <c r="V910" s="205"/>
      <c r="W910" s="205"/>
    </row>
    <row r="911" spans="1:23" ht="12.75" customHeight="1">
      <c r="A911" s="142"/>
      <c r="B911" s="205"/>
      <c r="C911" s="205"/>
      <c r="D911" s="205"/>
      <c r="E911" s="205"/>
      <c r="F911" s="205"/>
      <c r="G911" s="205"/>
      <c r="H911" s="205"/>
      <c r="I911" s="205"/>
      <c r="J911" s="205"/>
      <c r="K911" s="205"/>
      <c r="L911" s="205"/>
      <c r="M911" s="205"/>
      <c r="N911" s="205"/>
      <c r="O911" s="205"/>
      <c r="P911" s="205"/>
      <c r="Q911" s="205"/>
      <c r="R911" s="205"/>
      <c r="S911" s="205"/>
      <c r="T911" s="205"/>
      <c r="U911" s="205"/>
      <c r="V911" s="205"/>
      <c r="W911" s="205"/>
    </row>
    <row r="912" spans="1:23" ht="12.75" customHeight="1">
      <c r="A912" s="142"/>
      <c r="B912" s="205"/>
      <c r="C912" s="205"/>
      <c r="D912" s="205"/>
      <c r="E912" s="205"/>
      <c r="F912" s="205"/>
      <c r="G912" s="205"/>
      <c r="H912" s="205"/>
      <c r="I912" s="205"/>
      <c r="J912" s="205"/>
      <c r="K912" s="205"/>
      <c r="L912" s="205"/>
      <c r="M912" s="205"/>
      <c r="N912" s="205"/>
      <c r="O912" s="205"/>
      <c r="P912" s="205"/>
      <c r="Q912" s="205"/>
      <c r="R912" s="205"/>
      <c r="S912" s="205"/>
      <c r="T912" s="205"/>
      <c r="U912" s="205"/>
      <c r="V912" s="205"/>
      <c r="W912" s="205"/>
    </row>
    <row r="913" spans="1:23" ht="12.75" customHeight="1">
      <c r="A913" s="142"/>
      <c r="B913" s="205"/>
      <c r="C913" s="205"/>
      <c r="D913" s="205"/>
      <c r="E913" s="205"/>
      <c r="F913" s="205"/>
      <c r="G913" s="205"/>
      <c r="H913" s="205"/>
      <c r="I913" s="205"/>
      <c r="J913" s="205"/>
      <c r="K913" s="205"/>
      <c r="L913" s="205"/>
      <c r="M913" s="205"/>
      <c r="N913" s="205"/>
      <c r="O913" s="205"/>
      <c r="P913" s="205"/>
      <c r="Q913" s="205"/>
      <c r="R913" s="205"/>
      <c r="S913" s="205"/>
      <c r="T913" s="205"/>
      <c r="U913" s="205"/>
      <c r="V913" s="205"/>
      <c r="W913" s="205"/>
    </row>
    <row r="914" spans="1:23" ht="12.75" customHeight="1">
      <c r="A914" s="142"/>
      <c r="B914" s="205"/>
      <c r="C914" s="205"/>
      <c r="D914" s="205"/>
      <c r="E914" s="205"/>
      <c r="F914" s="205"/>
      <c r="G914" s="205"/>
      <c r="H914" s="205"/>
      <c r="I914" s="205"/>
      <c r="J914" s="205"/>
      <c r="K914" s="205"/>
      <c r="L914" s="205"/>
      <c r="M914" s="205"/>
      <c r="N914" s="205"/>
      <c r="O914" s="205"/>
      <c r="P914" s="205"/>
      <c r="Q914" s="205"/>
      <c r="R914" s="205"/>
      <c r="S914" s="205"/>
      <c r="T914" s="205"/>
      <c r="U914" s="205"/>
      <c r="V914" s="205"/>
      <c r="W914" s="205"/>
    </row>
    <row r="915" spans="1:23" ht="12.75" customHeight="1">
      <c r="A915" s="142"/>
      <c r="B915" s="205"/>
      <c r="C915" s="205"/>
      <c r="D915" s="205"/>
      <c r="E915" s="205"/>
      <c r="F915" s="205"/>
      <c r="G915" s="205"/>
      <c r="H915" s="205"/>
      <c r="I915" s="205"/>
      <c r="J915" s="205"/>
      <c r="K915" s="205"/>
      <c r="L915" s="205"/>
      <c r="M915" s="205"/>
      <c r="N915" s="205"/>
      <c r="O915" s="205"/>
      <c r="P915" s="205"/>
      <c r="Q915" s="205"/>
      <c r="R915" s="205"/>
      <c r="S915" s="205"/>
      <c r="T915" s="205"/>
      <c r="U915" s="205"/>
      <c r="V915" s="205"/>
      <c r="W915" s="205"/>
    </row>
    <row r="916" spans="1:23" ht="12.75" customHeight="1">
      <c r="A916" s="142"/>
      <c r="B916" s="205"/>
      <c r="C916" s="205"/>
      <c r="D916" s="205"/>
      <c r="E916" s="205"/>
      <c r="F916" s="205"/>
      <c r="G916" s="205"/>
      <c r="H916" s="205"/>
      <c r="I916" s="205"/>
      <c r="J916" s="205"/>
      <c r="K916" s="205"/>
      <c r="L916" s="205"/>
      <c r="M916" s="205"/>
      <c r="N916" s="205"/>
      <c r="O916" s="205"/>
      <c r="P916" s="205"/>
      <c r="Q916" s="205"/>
      <c r="R916" s="205"/>
      <c r="S916" s="205"/>
      <c r="T916" s="205"/>
      <c r="U916" s="205"/>
      <c r="V916" s="205"/>
      <c r="W916" s="205"/>
    </row>
    <row r="917" spans="1:23" ht="12.75" customHeight="1">
      <c r="A917" s="142"/>
      <c r="B917" s="205"/>
      <c r="C917" s="205"/>
      <c r="D917" s="205"/>
      <c r="E917" s="205"/>
      <c r="F917" s="205"/>
      <c r="G917" s="205"/>
      <c r="H917" s="205"/>
      <c r="I917" s="205"/>
      <c r="J917" s="205"/>
      <c r="K917" s="205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  <c r="V917" s="205"/>
      <c r="W917" s="205"/>
    </row>
    <row r="918" spans="1:23" ht="12.75" customHeight="1">
      <c r="A918" s="142"/>
      <c r="B918" s="205"/>
      <c r="C918" s="205"/>
      <c r="D918" s="205"/>
      <c r="E918" s="205"/>
      <c r="F918" s="205"/>
      <c r="G918" s="205"/>
      <c r="H918" s="205"/>
      <c r="I918" s="205"/>
      <c r="J918" s="205"/>
      <c r="K918" s="205"/>
      <c r="L918" s="205"/>
      <c r="M918" s="205"/>
      <c r="N918" s="205"/>
      <c r="O918" s="205"/>
      <c r="P918" s="205"/>
      <c r="Q918" s="205"/>
      <c r="R918" s="205"/>
      <c r="S918" s="205"/>
      <c r="T918" s="205"/>
      <c r="U918" s="205"/>
      <c r="V918" s="205"/>
      <c r="W918" s="205"/>
    </row>
    <row r="919" spans="1:23" ht="12.75" customHeight="1">
      <c r="A919" s="142"/>
      <c r="B919" s="205"/>
      <c r="C919" s="205"/>
      <c r="D919" s="205"/>
      <c r="E919" s="205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205"/>
      <c r="Q919" s="205"/>
      <c r="R919" s="205"/>
      <c r="S919" s="205"/>
      <c r="T919" s="205"/>
      <c r="U919" s="205"/>
      <c r="V919" s="205"/>
      <c r="W919" s="205"/>
    </row>
    <row r="920" spans="1:23" ht="12.75" customHeight="1">
      <c r="A920" s="142"/>
      <c r="B920" s="205"/>
      <c r="C920" s="205"/>
      <c r="D920" s="205"/>
      <c r="E920" s="205"/>
      <c r="F920" s="205"/>
      <c r="G920" s="205"/>
      <c r="H920" s="205"/>
      <c r="I920" s="205"/>
      <c r="J920" s="205"/>
      <c r="K920" s="205"/>
      <c r="L920" s="205"/>
      <c r="M920" s="205"/>
      <c r="N920" s="205"/>
      <c r="O920" s="205"/>
      <c r="P920" s="205"/>
      <c r="Q920" s="205"/>
      <c r="R920" s="205"/>
      <c r="S920" s="205"/>
      <c r="T920" s="205"/>
      <c r="U920" s="205"/>
      <c r="V920" s="205"/>
      <c r="W920" s="205"/>
    </row>
    <row r="921" spans="1:23" ht="12.75" customHeight="1">
      <c r="A921" s="142"/>
      <c r="B921" s="205"/>
      <c r="C921" s="205"/>
      <c r="D921" s="205"/>
      <c r="E921" s="205"/>
      <c r="F921" s="205"/>
      <c r="G921" s="205"/>
      <c r="H921" s="205"/>
      <c r="I921" s="205"/>
      <c r="J921" s="205"/>
      <c r="K921" s="205"/>
      <c r="L921" s="205"/>
      <c r="M921" s="205"/>
      <c r="N921" s="205"/>
      <c r="O921" s="205"/>
      <c r="P921" s="205"/>
      <c r="Q921" s="205"/>
      <c r="R921" s="205"/>
      <c r="S921" s="205"/>
      <c r="T921" s="205"/>
      <c r="U921" s="205"/>
      <c r="V921" s="205"/>
      <c r="W921" s="205"/>
    </row>
    <row r="922" spans="1:23" ht="12.75" customHeight="1">
      <c r="A922" s="142"/>
      <c r="B922" s="205"/>
      <c r="C922" s="205"/>
      <c r="D922" s="205"/>
      <c r="E922" s="205"/>
      <c r="F922" s="205"/>
      <c r="G922" s="205"/>
      <c r="H922" s="205"/>
      <c r="I922" s="205"/>
      <c r="J922" s="205"/>
      <c r="K922" s="205"/>
      <c r="L922" s="205"/>
      <c r="M922" s="205"/>
      <c r="N922" s="205"/>
      <c r="O922" s="205"/>
      <c r="P922" s="205"/>
      <c r="Q922" s="205"/>
      <c r="R922" s="205"/>
      <c r="S922" s="205"/>
      <c r="T922" s="205"/>
      <c r="U922" s="205"/>
      <c r="V922" s="205"/>
      <c r="W922" s="205"/>
    </row>
    <row r="923" spans="1:23" ht="12.75" customHeight="1">
      <c r="A923" s="142"/>
      <c r="B923" s="205"/>
      <c r="C923" s="205"/>
      <c r="D923" s="205"/>
      <c r="E923" s="205"/>
      <c r="F923" s="205"/>
      <c r="G923" s="205"/>
      <c r="H923" s="205"/>
      <c r="I923" s="205"/>
      <c r="J923" s="205"/>
      <c r="K923" s="205"/>
      <c r="L923" s="205"/>
      <c r="M923" s="205"/>
      <c r="N923" s="205"/>
      <c r="O923" s="205"/>
      <c r="P923" s="205"/>
      <c r="Q923" s="205"/>
      <c r="R923" s="205"/>
      <c r="S923" s="205"/>
      <c r="T923" s="205"/>
      <c r="U923" s="205"/>
      <c r="V923" s="205"/>
      <c r="W923" s="205"/>
    </row>
    <row r="924" spans="1:23" ht="12.75" customHeight="1">
      <c r="A924" s="142"/>
      <c r="B924" s="205"/>
      <c r="C924" s="205"/>
      <c r="D924" s="205"/>
      <c r="E924" s="205"/>
      <c r="F924" s="205"/>
      <c r="G924" s="205"/>
      <c r="H924" s="205"/>
      <c r="I924" s="205"/>
      <c r="J924" s="205"/>
      <c r="K924" s="205"/>
      <c r="L924" s="205"/>
      <c r="M924" s="205"/>
      <c r="N924" s="205"/>
      <c r="O924" s="205"/>
      <c r="P924" s="205"/>
      <c r="Q924" s="205"/>
      <c r="R924" s="205"/>
      <c r="S924" s="205"/>
      <c r="T924" s="205"/>
      <c r="U924" s="205"/>
      <c r="V924" s="205"/>
      <c r="W924" s="205"/>
    </row>
    <row r="925" spans="1:23" ht="12.75" customHeight="1">
      <c r="A925" s="142"/>
      <c r="B925" s="205"/>
      <c r="C925" s="205"/>
      <c r="D925" s="205"/>
      <c r="E925" s="205"/>
      <c r="F925" s="205"/>
      <c r="G925" s="205"/>
      <c r="H925" s="205"/>
      <c r="I925" s="205"/>
      <c r="J925" s="205"/>
      <c r="K925" s="205"/>
      <c r="L925" s="205"/>
      <c r="M925" s="205"/>
      <c r="N925" s="205"/>
      <c r="O925" s="205"/>
      <c r="P925" s="205"/>
      <c r="Q925" s="205"/>
      <c r="R925" s="205"/>
      <c r="S925" s="205"/>
      <c r="T925" s="205"/>
      <c r="U925" s="205"/>
      <c r="V925" s="205"/>
      <c r="W925" s="205"/>
    </row>
    <row r="926" spans="1:23" ht="12.75" customHeight="1">
      <c r="A926" s="142"/>
      <c r="B926" s="205"/>
      <c r="C926" s="205"/>
      <c r="D926" s="205"/>
      <c r="E926" s="205"/>
      <c r="F926" s="205"/>
      <c r="G926" s="205"/>
      <c r="H926" s="205"/>
      <c r="I926" s="205"/>
      <c r="J926" s="205"/>
      <c r="K926" s="205"/>
      <c r="L926" s="205"/>
      <c r="M926" s="205"/>
      <c r="N926" s="205"/>
      <c r="O926" s="205"/>
      <c r="P926" s="205"/>
      <c r="Q926" s="205"/>
      <c r="R926" s="205"/>
      <c r="S926" s="205"/>
      <c r="T926" s="205"/>
      <c r="U926" s="205"/>
      <c r="V926" s="205"/>
      <c r="W926" s="205"/>
    </row>
    <row r="927" spans="1:23" ht="12.75" customHeight="1">
      <c r="A927" s="142"/>
      <c r="B927" s="205"/>
      <c r="C927" s="205"/>
      <c r="D927" s="205"/>
      <c r="E927" s="205"/>
      <c r="F927" s="205"/>
      <c r="G927" s="205"/>
      <c r="H927" s="205"/>
      <c r="I927" s="205"/>
      <c r="J927" s="205"/>
      <c r="K927" s="205"/>
      <c r="L927" s="205"/>
      <c r="M927" s="205"/>
      <c r="N927" s="205"/>
      <c r="O927" s="205"/>
      <c r="P927" s="205"/>
      <c r="Q927" s="205"/>
      <c r="R927" s="205"/>
      <c r="S927" s="205"/>
      <c r="T927" s="205"/>
      <c r="U927" s="205"/>
      <c r="V927" s="205"/>
      <c r="W927" s="205"/>
    </row>
    <row r="928" spans="1:23" ht="12.75" customHeight="1">
      <c r="A928" s="142"/>
      <c r="B928" s="205"/>
      <c r="C928" s="205"/>
      <c r="D928" s="205"/>
      <c r="E928" s="205"/>
      <c r="F928" s="205"/>
      <c r="G928" s="205"/>
      <c r="H928" s="205"/>
      <c r="I928" s="205"/>
      <c r="J928" s="205"/>
      <c r="K928" s="205"/>
      <c r="L928" s="205"/>
      <c r="M928" s="205"/>
      <c r="N928" s="205"/>
      <c r="O928" s="205"/>
      <c r="P928" s="205"/>
      <c r="Q928" s="205"/>
      <c r="R928" s="205"/>
      <c r="S928" s="205"/>
      <c r="T928" s="205"/>
      <c r="U928" s="205"/>
      <c r="V928" s="205"/>
      <c r="W928" s="205"/>
    </row>
    <row r="929" spans="1:23" ht="12.75" customHeight="1">
      <c r="A929" s="142"/>
      <c r="B929" s="205"/>
      <c r="C929" s="205"/>
      <c r="D929" s="205"/>
      <c r="E929" s="205"/>
      <c r="F929" s="205"/>
      <c r="G929" s="205"/>
      <c r="H929" s="205"/>
      <c r="I929" s="205"/>
      <c r="J929" s="205"/>
      <c r="K929" s="205"/>
      <c r="L929" s="205"/>
      <c r="M929" s="205"/>
      <c r="N929" s="205"/>
      <c r="O929" s="205"/>
      <c r="P929" s="205"/>
      <c r="Q929" s="205"/>
      <c r="R929" s="205"/>
      <c r="S929" s="205"/>
      <c r="T929" s="205"/>
      <c r="U929" s="205"/>
      <c r="V929" s="205"/>
      <c r="W929" s="205"/>
    </row>
    <row r="930" spans="1:23" ht="12.75" customHeight="1">
      <c r="A930" s="142"/>
      <c r="B930" s="205"/>
      <c r="C930" s="205"/>
      <c r="D930" s="205"/>
      <c r="E930" s="205"/>
      <c r="F930" s="205"/>
      <c r="G930" s="205"/>
      <c r="H930" s="205"/>
      <c r="I930" s="205"/>
      <c r="J930" s="205"/>
      <c r="K930" s="205"/>
      <c r="L930" s="205"/>
      <c r="M930" s="205"/>
      <c r="N930" s="205"/>
      <c r="O930" s="205"/>
      <c r="P930" s="205"/>
      <c r="Q930" s="205"/>
      <c r="R930" s="205"/>
      <c r="S930" s="205"/>
      <c r="T930" s="205"/>
      <c r="U930" s="205"/>
      <c r="V930" s="205"/>
      <c r="W930" s="205"/>
    </row>
    <row r="931" spans="1:23" ht="12.75" customHeight="1">
      <c r="A931" s="142"/>
      <c r="B931" s="205"/>
      <c r="C931" s="205"/>
      <c r="D931" s="205"/>
      <c r="E931" s="205"/>
      <c r="F931" s="205"/>
      <c r="G931" s="205"/>
      <c r="H931" s="205"/>
      <c r="I931" s="205"/>
      <c r="J931" s="205"/>
      <c r="K931" s="205"/>
      <c r="L931" s="205"/>
      <c r="M931" s="205"/>
      <c r="N931" s="205"/>
      <c r="O931" s="205"/>
      <c r="P931" s="205"/>
      <c r="Q931" s="205"/>
      <c r="R931" s="205"/>
      <c r="S931" s="205"/>
      <c r="T931" s="205"/>
      <c r="U931" s="205"/>
      <c r="V931" s="205"/>
      <c r="W931" s="205"/>
    </row>
    <row r="932" spans="1:23" ht="12.75" customHeight="1">
      <c r="A932" s="142"/>
      <c r="B932" s="205"/>
      <c r="C932" s="205"/>
      <c r="D932" s="205"/>
      <c r="E932" s="205"/>
      <c r="F932" s="205"/>
      <c r="G932" s="205"/>
      <c r="H932" s="205"/>
      <c r="I932" s="205"/>
      <c r="J932" s="205"/>
      <c r="K932" s="205"/>
      <c r="L932" s="205"/>
      <c r="M932" s="205"/>
      <c r="N932" s="205"/>
      <c r="O932" s="205"/>
      <c r="P932" s="205"/>
      <c r="Q932" s="205"/>
      <c r="R932" s="205"/>
      <c r="S932" s="205"/>
      <c r="T932" s="205"/>
      <c r="U932" s="205"/>
      <c r="V932" s="205"/>
      <c r="W932" s="205"/>
    </row>
    <row r="933" spans="1:23" ht="12.75" customHeight="1">
      <c r="A933" s="142"/>
      <c r="B933" s="205"/>
      <c r="C933" s="205"/>
      <c r="D933" s="205"/>
      <c r="E933" s="205"/>
      <c r="F933" s="205"/>
      <c r="G933" s="205"/>
      <c r="H933" s="205"/>
      <c r="I933" s="205"/>
      <c r="J933" s="205"/>
      <c r="K933" s="205"/>
      <c r="L933" s="205"/>
      <c r="M933" s="205"/>
      <c r="N933" s="205"/>
      <c r="O933" s="205"/>
      <c r="P933" s="205"/>
      <c r="Q933" s="205"/>
      <c r="R933" s="205"/>
      <c r="S933" s="205"/>
      <c r="T933" s="205"/>
      <c r="U933" s="205"/>
      <c r="V933" s="205"/>
      <c r="W933" s="205"/>
    </row>
    <row r="934" spans="1:23" ht="12.75" customHeight="1">
      <c r="A934" s="142"/>
      <c r="B934" s="205"/>
      <c r="C934" s="205"/>
      <c r="D934" s="205"/>
      <c r="E934" s="205"/>
      <c r="F934" s="205"/>
      <c r="G934" s="205"/>
      <c r="H934" s="205"/>
      <c r="I934" s="205"/>
      <c r="J934" s="205"/>
      <c r="K934" s="205"/>
      <c r="L934" s="205"/>
      <c r="M934" s="205"/>
      <c r="N934" s="205"/>
      <c r="O934" s="205"/>
      <c r="P934" s="205"/>
      <c r="Q934" s="205"/>
      <c r="R934" s="205"/>
      <c r="S934" s="205"/>
      <c r="T934" s="205"/>
      <c r="U934" s="205"/>
      <c r="V934" s="205"/>
      <c r="W934" s="205"/>
    </row>
    <row r="935" spans="1:23" ht="12.75" customHeight="1">
      <c r="A935" s="142"/>
      <c r="B935" s="205"/>
      <c r="C935" s="205"/>
      <c r="D935" s="205"/>
      <c r="E935" s="205"/>
      <c r="F935" s="205"/>
      <c r="G935" s="205"/>
      <c r="H935" s="205"/>
      <c r="I935" s="205"/>
      <c r="J935" s="205"/>
      <c r="K935" s="205"/>
      <c r="L935" s="205"/>
      <c r="M935" s="205"/>
      <c r="N935" s="205"/>
      <c r="O935" s="205"/>
      <c r="P935" s="205"/>
      <c r="Q935" s="205"/>
      <c r="R935" s="205"/>
      <c r="S935" s="205"/>
      <c r="T935" s="205"/>
      <c r="U935" s="205"/>
      <c r="V935" s="205"/>
      <c r="W935" s="205"/>
    </row>
    <row r="936" spans="1:23" ht="12.75" customHeight="1">
      <c r="A936" s="142"/>
      <c r="B936" s="205"/>
      <c r="C936" s="205"/>
      <c r="D936" s="205"/>
      <c r="E936" s="205"/>
      <c r="F936" s="205"/>
      <c r="G936" s="205"/>
      <c r="H936" s="205"/>
      <c r="I936" s="205"/>
      <c r="J936" s="205"/>
      <c r="K936" s="205"/>
      <c r="L936" s="205"/>
      <c r="M936" s="205"/>
      <c r="N936" s="205"/>
      <c r="O936" s="205"/>
      <c r="P936" s="205"/>
      <c r="Q936" s="205"/>
      <c r="R936" s="205"/>
      <c r="S936" s="205"/>
      <c r="T936" s="205"/>
      <c r="U936" s="205"/>
      <c r="V936" s="205"/>
      <c r="W936" s="205"/>
    </row>
    <row r="937" spans="1:23" ht="12.75" customHeight="1">
      <c r="A937" s="142"/>
      <c r="B937" s="205"/>
      <c r="C937" s="205"/>
      <c r="D937" s="205"/>
      <c r="E937" s="205"/>
      <c r="F937" s="205"/>
      <c r="G937" s="205"/>
      <c r="H937" s="205"/>
      <c r="I937" s="205"/>
      <c r="J937" s="205"/>
      <c r="K937" s="205"/>
      <c r="L937" s="205"/>
      <c r="M937" s="205"/>
      <c r="N937" s="205"/>
      <c r="O937" s="205"/>
      <c r="P937" s="205"/>
      <c r="Q937" s="205"/>
      <c r="R937" s="205"/>
      <c r="S937" s="205"/>
      <c r="T937" s="205"/>
      <c r="U937" s="205"/>
      <c r="V937" s="205"/>
      <c r="W937" s="205"/>
    </row>
    <row r="938" spans="1:23" ht="12.75" customHeight="1">
      <c r="A938" s="142"/>
      <c r="B938" s="205"/>
      <c r="C938" s="205"/>
      <c r="D938" s="205"/>
      <c r="E938" s="205"/>
      <c r="F938" s="205"/>
      <c r="G938" s="205"/>
      <c r="H938" s="205"/>
      <c r="I938" s="205"/>
      <c r="J938" s="205"/>
      <c r="K938" s="205"/>
      <c r="L938" s="205"/>
      <c r="M938" s="205"/>
      <c r="N938" s="205"/>
      <c r="O938" s="205"/>
      <c r="P938" s="205"/>
      <c r="Q938" s="205"/>
      <c r="R938" s="205"/>
      <c r="S938" s="205"/>
      <c r="T938" s="205"/>
      <c r="U938" s="205"/>
      <c r="V938" s="205"/>
      <c r="W938" s="205"/>
    </row>
    <row r="939" spans="1:23" ht="12.75" customHeight="1">
      <c r="A939" s="142"/>
      <c r="B939" s="205"/>
      <c r="C939" s="205"/>
      <c r="D939" s="205"/>
      <c r="E939" s="205"/>
      <c r="F939" s="205"/>
      <c r="G939" s="205"/>
      <c r="H939" s="205"/>
      <c r="I939" s="205"/>
      <c r="J939" s="205"/>
      <c r="K939" s="205"/>
      <c r="L939" s="205"/>
      <c r="M939" s="205"/>
      <c r="N939" s="205"/>
      <c r="O939" s="205"/>
      <c r="P939" s="205"/>
      <c r="Q939" s="205"/>
      <c r="R939" s="205"/>
      <c r="S939" s="205"/>
      <c r="T939" s="205"/>
      <c r="U939" s="205"/>
      <c r="V939" s="205"/>
      <c r="W939" s="205"/>
    </row>
    <row r="940" spans="1:23" ht="12.75" customHeight="1">
      <c r="A940" s="142"/>
      <c r="B940" s="205"/>
      <c r="C940" s="205"/>
      <c r="D940" s="205"/>
      <c r="E940" s="205"/>
      <c r="F940" s="205"/>
      <c r="G940" s="205"/>
      <c r="H940" s="205"/>
      <c r="I940" s="205"/>
      <c r="J940" s="205"/>
      <c r="K940" s="205"/>
      <c r="L940" s="205"/>
      <c r="M940" s="205"/>
      <c r="N940" s="205"/>
      <c r="O940" s="205"/>
      <c r="P940" s="205"/>
      <c r="Q940" s="205"/>
      <c r="R940" s="205"/>
      <c r="S940" s="205"/>
      <c r="T940" s="205"/>
      <c r="U940" s="205"/>
      <c r="V940" s="205"/>
      <c r="W940" s="205"/>
    </row>
    <row r="941" spans="1:23" ht="12.75" customHeight="1">
      <c r="A941" s="142"/>
      <c r="B941" s="205"/>
      <c r="C941" s="205"/>
      <c r="D941" s="205"/>
      <c r="E941" s="205"/>
      <c r="F941" s="205"/>
      <c r="G941" s="205"/>
      <c r="H941" s="205"/>
      <c r="I941" s="205"/>
      <c r="J941" s="205"/>
      <c r="K941" s="205"/>
      <c r="L941" s="205"/>
      <c r="M941" s="205"/>
      <c r="N941" s="205"/>
      <c r="O941" s="205"/>
      <c r="P941" s="205"/>
      <c r="Q941" s="205"/>
      <c r="R941" s="205"/>
      <c r="S941" s="205"/>
      <c r="T941" s="205"/>
      <c r="U941" s="205"/>
      <c r="V941" s="205"/>
      <c r="W941" s="205"/>
    </row>
    <row r="942" spans="1:23" ht="12.75" customHeight="1">
      <c r="A942" s="142"/>
      <c r="B942" s="205"/>
      <c r="C942" s="205"/>
      <c r="D942" s="205"/>
      <c r="E942" s="205"/>
      <c r="F942" s="205"/>
      <c r="G942" s="205"/>
      <c r="H942" s="205"/>
      <c r="I942" s="205"/>
      <c r="J942" s="205"/>
      <c r="K942" s="205"/>
      <c r="L942" s="205"/>
      <c r="M942" s="205"/>
      <c r="N942" s="205"/>
      <c r="O942" s="205"/>
      <c r="P942" s="205"/>
      <c r="Q942" s="205"/>
      <c r="R942" s="205"/>
      <c r="S942" s="205"/>
      <c r="T942" s="205"/>
      <c r="U942" s="205"/>
      <c r="V942" s="205"/>
      <c r="W942" s="205"/>
    </row>
    <row r="943" spans="1:23" ht="12.75" customHeight="1">
      <c r="A943" s="142"/>
      <c r="B943" s="205"/>
      <c r="C943" s="205"/>
      <c r="D943" s="205"/>
      <c r="E943" s="205"/>
      <c r="F943" s="205"/>
      <c r="G943" s="205"/>
      <c r="H943" s="205"/>
      <c r="I943" s="205"/>
      <c r="J943" s="205"/>
      <c r="K943" s="205"/>
      <c r="L943" s="205"/>
      <c r="M943" s="205"/>
      <c r="N943" s="205"/>
      <c r="O943" s="205"/>
      <c r="P943" s="205"/>
      <c r="Q943" s="205"/>
      <c r="R943" s="205"/>
      <c r="S943" s="205"/>
      <c r="T943" s="205"/>
      <c r="U943" s="205"/>
      <c r="V943" s="205"/>
      <c r="W943" s="205"/>
    </row>
    <row r="944" spans="1:23" ht="12.75" customHeight="1">
      <c r="A944" s="142"/>
      <c r="B944" s="205"/>
      <c r="C944" s="205"/>
      <c r="D944" s="205"/>
      <c r="E944" s="205"/>
      <c r="F944" s="205"/>
      <c r="G944" s="205"/>
      <c r="H944" s="205"/>
      <c r="I944" s="205"/>
      <c r="J944" s="205"/>
      <c r="K944" s="205"/>
      <c r="L944" s="205"/>
      <c r="M944" s="205"/>
      <c r="N944" s="205"/>
      <c r="O944" s="205"/>
      <c r="P944" s="205"/>
      <c r="Q944" s="205"/>
      <c r="R944" s="205"/>
      <c r="S944" s="205"/>
      <c r="T944" s="205"/>
      <c r="U944" s="205"/>
      <c r="V944" s="205"/>
      <c r="W944" s="205"/>
    </row>
    <row r="945" spans="1:23" ht="12.75" customHeight="1">
      <c r="A945" s="142"/>
      <c r="B945" s="205"/>
      <c r="C945" s="205"/>
      <c r="D945" s="205"/>
      <c r="E945" s="205"/>
      <c r="F945" s="205"/>
      <c r="G945" s="205"/>
      <c r="H945" s="205"/>
      <c r="I945" s="205"/>
      <c r="J945" s="205"/>
      <c r="K945" s="205"/>
      <c r="L945" s="205"/>
      <c r="M945" s="205"/>
      <c r="N945" s="205"/>
      <c r="O945" s="205"/>
      <c r="P945" s="205"/>
      <c r="Q945" s="205"/>
      <c r="R945" s="205"/>
      <c r="S945" s="205"/>
      <c r="T945" s="205"/>
      <c r="U945" s="205"/>
      <c r="V945" s="205"/>
      <c r="W945" s="205"/>
    </row>
    <row r="946" spans="1:23" ht="12.75" customHeight="1">
      <c r="A946" s="142"/>
      <c r="B946" s="205"/>
      <c r="C946" s="205"/>
      <c r="D946" s="205"/>
      <c r="E946" s="205"/>
      <c r="F946" s="205"/>
      <c r="G946" s="205"/>
      <c r="H946" s="205"/>
      <c r="I946" s="205"/>
      <c r="J946" s="205"/>
      <c r="K946" s="205"/>
      <c r="L946" s="205"/>
      <c r="M946" s="205"/>
      <c r="N946" s="205"/>
      <c r="O946" s="205"/>
      <c r="P946" s="205"/>
      <c r="Q946" s="205"/>
      <c r="R946" s="205"/>
      <c r="S946" s="205"/>
      <c r="T946" s="205"/>
      <c r="U946" s="205"/>
      <c r="V946" s="205"/>
      <c r="W946" s="205"/>
    </row>
    <row r="947" spans="1:23" ht="12.75" customHeight="1">
      <c r="A947" s="142"/>
      <c r="B947" s="205"/>
      <c r="C947" s="205"/>
      <c r="D947" s="205"/>
      <c r="E947" s="205"/>
      <c r="F947" s="205"/>
      <c r="G947" s="205"/>
      <c r="H947" s="205"/>
      <c r="I947" s="205"/>
      <c r="J947" s="205"/>
      <c r="K947" s="205"/>
      <c r="L947" s="205"/>
      <c r="M947" s="205"/>
      <c r="N947" s="205"/>
      <c r="O947" s="205"/>
      <c r="P947" s="205"/>
      <c r="Q947" s="205"/>
      <c r="R947" s="205"/>
      <c r="S947" s="205"/>
      <c r="T947" s="205"/>
      <c r="U947" s="205"/>
      <c r="V947" s="205"/>
      <c r="W947" s="205"/>
    </row>
    <row r="948" spans="1:23" ht="12.75" customHeight="1">
      <c r="A948" s="142"/>
      <c r="B948" s="205"/>
      <c r="C948" s="205"/>
      <c r="D948" s="205"/>
      <c r="E948" s="205"/>
      <c r="F948" s="205"/>
      <c r="G948" s="205"/>
      <c r="H948" s="205"/>
      <c r="I948" s="205"/>
      <c r="J948" s="205"/>
      <c r="K948" s="205"/>
      <c r="L948" s="205"/>
      <c r="M948" s="205"/>
      <c r="N948" s="205"/>
      <c r="O948" s="205"/>
      <c r="P948" s="205"/>
      <c r="Q948" s="205"/>
      <c r="R948" s="205"/>
      <c r="S948" s="205"/>
      <c r="T948" s="205"/>
      <c r="U948" s="205"/>
      <c r="V948" s="205"/>
      <c r="W948" s="205"/>
    </row>
    <row r="949" spans="1:23" ht="12.75" customHeight="1">
      <c r="A949" s="142"/>
      <c r="B949" s="205"/>
      <c r="C949" s="205"/>
      <c r="D949" s="205"/>
      <c r="E949" s="205"/>
      <c r="F949" s="205"/>
      <c r="G949" s="205"/>
      <c r="H949" s="205"/>
      <c r="I949" s="205"/>
      <c r="J949" s="205"/>
      <c r="K949" s="205"/>
      <c r="L949" s="205"/>
      <c r="M949" s="205"/>
      <c r="N949" s="205"/>
      <c r="O949" s="205"/>
      <c r="P949" s="205"/>
      <c r="Q949" s="205"/>
      <c r="R949" s="205"/>
      <c r="S949" s="205"/>
      <c r="T949" s="205"/>
      <c r="U949" s="205"/>
      <c r="V949" s="205"/>
      <c r="W949" s="205"/>
    </row>
    <row r="950" spans="1:23" ht="12.75" customHeight="1">
      <c r="A950" s="142"/>
      <c r="B950" s="205"/>
      <c r="C950" s="205"/>
      <c r="D950" s="205"/>
      <c r="E950" s="205"/>
      <c r="F950" s="205"/>
      <c r="G950" s="205"/>
      <c r="H950" s="205"/>
      <c r="I950" s="205"/>
      <c r="J950" s="205"/>
      <c r="K950" s="205"/>
      <c r="L950" s="205"/>
      <c r="M950" s="205"/>
      <c r="N950" s="205"/>
      <c r="O950" s="205"/>
      <c r="P950" s="205"/>
      <c r="Q950" s="205"/>
      <c r="R950" s="205"/>
      <c r="S950" s="205"/>
      <c r="T950" s="205"/>
      <c r="U950" s="205"/>
      <c r="V950" s="205"/>
      <c r="W950" s="205"/>
    </row>
    <row r="951" spans="1:23" ht="12.75" customHeight="1">
      <c r="A951" s="142"/>
      <c r="B951" s="205"/>
      <c r="C951" s="205"/>
      <c r="D951" s="205"/>
      <c r="E951" s="205"/>
      <c r="F951" s="205"/>
      <c r="G951" s="205"/>
      <c r="H951" s="205"/>
      <c r="I951" s="205"/>
      <c r="J951" s="205"/>
      <c r="K951" s="205"/>
      <c r="L951" s="205"/>
      <c r="M951" s="205"/>
      <c r="N951" s="205"/>
      <c r="O951" s="205"/>
      <c r="P951" s="205"/>
      <c r="Q951" s="205"/>
      <c r="R951" s="205"/>
      <c r="S951" s="205"/>
      <c r="T951" s="205"/>
      <c r="U951" s="205"/>
      <c r="V951" s="205"/>
      <c r="W951" s="205"/>
    </row>
    <row r="952" spans="1:23" ht="12.75" customHeight="1">
      <c r="A952" s="142"/>
      <c r="B952" s="205"/>
      <c r="C952" s="205"/>
      <c r="D952" s="205"/>
      <c r="E952" s="205"/>
      <c r="F952" s="205"/>
      <c r="G952" s="205"/>
      <c r="H952" s="205"/>
      <c r="I952" s="205"/>
      <c r="J952" s="205"/>
      <c r="K952" s="205"/>
      <c r="L952" s="205"/>
      <c r="M952" s="205"/>
      <c r="N952" s="205"/>
      <c r="O952" s="205"/>
      <c r="P952" s="205"/>
      <c r="Q952" s="205"/>
      <c r="R952" s="205"/>
      <c r="S952" s="205"/>
      <c r="T952" s="205"/>
      <c r="U952" s="205"/>
      <c r="V952" s="205"/>
      <c r="W952" s="205"/>
    </row>
    <row r="953" spans="1:23" ht="12.75" customHeight="1">
      <c r="A953" s="142"/>
      <c r="B953" s="205"/>
      <c r="C953" s="205"/>
      <c r="D953" s="205"/>
      <c r="E953" s="205"/>
      <c r="F953" s="205"/>
      <c r="G953" s="205"/>
      <c r="H953" s="205"/>
      <c r="I953" s="205"/>
      <c r="J953" s="205"/>
      <c r="K953" s="205"/>
      <c r="L953" s="205"/>
      <c r="M953" s="205"/>
      <c r="N953" s="205"/>
      <c r="O953" s="205"/>
      <c r="P953" s="205"/>
      <c r="Q953" s="205"/>
      <c r="R953" s="205"/>
      <c r="S953" s="205"/>
      <c r="T953" s="205"/>
      <c r="U953" s="205"/>
      <c r="V953" s="205"/>
      <c r="W953" s="205"/>
    </row>
    <row r="954" spans="1:23" ht="12.75" customHeight="1">
      <c r="A954" s="142"/>
      <c r="B954" s="205"/>
      <c r="C954" s="205"/>
      <c r="D954" s="205"/>
      <c r="E954" s="205"/>
      <c r="F954" s="205"/>
      <c r="G954" s="205"/>
      <c r="H954" s="205"/>
      <c r="I954" s="205"/>
      <c r="J954" s="205"/>
      <c r="K954" s="205"/>
      <c r="L954" s="205"/>
      <c r="M954" s="205"/>
      <c r="N954" s="205"/>
      <c r="O954" s="205"/>
      <c r="P954" s="205"/>
      <c r="Q954" s="205"/>
      <c r="R954" s="205"/>
      <c r="S954" s="205"/>
      <c r="T954" s="205"/>
      <c r="U954" s="205"/>
      <c r="V954" s="205"/>
      <c r="W954" s="205"/>
    </row>
    <row r="955" spans="1:23" ht="12.75" customHeight="1">
      <c r="A955" s="142"/>
      <c r="B955" s="205"/>
      <c r="C955" s="205"/>
      <c r="D955" s="205"/>
      <c r="E955" s="205"/>
      <c r="F955" s="205"/>
      <c r="G955" s="205"/>
      <c r="H955" s="205"/>
      <c r="I955" s="205"/>
      <c r="J955" s="205"/>
      <c r="K955" s="205"/>
      <c r="L955" s="205"/>
      <c r="M955" s="205"/>
      <c r="N955" s="205"/>
      <c r="O955" s="205"/>
      <c r="P955" s="205"/>
      <c r="Q955" s="205"/>
      <c r="R955" s="205"/>
      <c r="S955" s="205"/>
      <c r="T955" s="205"/>
      <c r="U955" s="205"/>
      <c r="V955" s="205"/>
      <c r="W955" s="205"/>
    </row>
    <row r="956" spans="1:23" ht="12.75" customHeight="1">
      <c r="A956" s="142"/>
      <c r="B956" s="205"/>
      <c r="C956" s="205"/>
      <c r="D956" s="205"/>
      <c r="E956" s="205"/>
      <c r="F956" s="205"/>
      <c r="G956" s="205"/>
      <c r="H956" s="205"/>
      <c r="I956" s="205"/>
      <c r="J956" s="205"/>
      <c r="K956" s="205"/>
      <c r="L956" s="205"/>
      <c r="M956" s="205"/>
      <c r="N956" s="205"/>
      <c r="O956" s="205"/>
      <c r="P956" s="205"/>
      <c r="Q956" s="205"/>
      <c r="R956" s="205"/>
      <c r="S956" s="205"/>
      <c r="T956" s="205"/>
      <c r="U956" s="205"/>
      <c r="V956" s="205"/>
      <c r="W956" s="205"/>
    </row>
    <row r="957" spans="1:23" ht="12.75" customHeight="1">
      <c r="A957" s="142"/>
      <c r="B957" s="205"/>
      <c r="C957" s="205"/>
      <c r="D957" s="205"/>
      <c r="E957" s="205"/>
      <c r="F957" s="205"/>
      <c r="G957" s="205"/>
      <c r="H957" s="205"/>
      <c r="I957" s="205"/>
      <c r="J957" s="205"/>
      <c r="K957" s="205"/>
      <c r="L957" s="205"/>
      <c r="M957" s="205"/>
      <c r="N957" s="205"/>
      <c r="O957" s="205"/>
      <c r="P957" s="205"/>
      <c r="Q957" s="205"/>
      <c r="R957" s="205"/>
      <c r="S957" s="205"/>
      <c r="T957" s="205"/>
      <c r="U957" s="205"/>
      <c r="V957" s="205"/>
      <c r="W957" s="205"/>
    </row>
    <row r="958" spans="1:23" ht="12.75" customHeight="1">
      <c r="A958" s="142"/>
      <c r="B958" s="205"/>
      <c r="C958" s="205"/>
      <c r="D958" s="205"/>
      <c r="E958" s="205"/>
      <c r="F958" s="205"/>
      <c r="G958" s="205"/>
      <c r="H958" s="205"/>
      <c r="I958" s="205"/>
      <c r="J958" s="205"/>
      <c r="K958" s="205"/>
      <c r="L958" s="205"/>
      <c r="M958" s="205"/>
      <c r="N958" s="205"/>
      <c r="O958" s="205"/>
      <c r="P958" s="205"/>
      <c r="Q958" s="205"/>
      <c r="R958" s="205"/>
      <c r="S958" s="205"/>
      <c r="T958" s="205"/>
      <c r="U958" s="205"/>
      <c r="V958" s="205"/>
      <c r="W958" s="205"/>
    </row>
    <row r="959" spans="1:23" ht="12.75" customHeight="1">
      <c r="A959" s="142"/>
      <c r="B959" s="205"/>
      <c r="C959" s="205"/>
      <c r="D959" s="205"/>
      <c r="E959" s="205"/>
      <c r="F959" s="205"/>
      <c r="G959" s="205"/>
      <c r="H959" s="205"/>
      <c r="I959" s="205"/>
      <c r="J959" s="205"/>
      <c r="K959" s="205"/>
      <c r="L959" s="205"/>
      <c r="M959" s="205"/>
      <c r="N959" s="205"/>
      <c r="O959" s="205"/>
      <c r="P959" s="205"/>
      <c r="Q959" s="205"/>
      <c r="R959" s="205"/>
      <c r="S959" s="205"/>
      <c r="T959" s="205"/>
      <c r="U959" s="205"/>
      <c r="V959" s="205"/>
      <c r="W959" s="205"/>
    </row>
    <row r="960" spans="1:23" ht="12.75" customHeight="1">
      <c r="A960" s="142"/>
      <c r="B960" s="205"/>
      <c r="C960" s="205"/>
      <c r="D960" s="205"/>
      <c r="E960" s="205"/>
      <c r="F960" s="205"/>
      <c r="G960" s="205"/>
      <c r="H960" s="205"/>
      <c r="I960" s="205"/>
      <c r="J960" s="205"/>
      <c r="K960" s="205"/>
      <c r="L960" s="205"/>
      <c r="M960" s="205"/>
      <c r="N960" s="205"/>
      <c r="O960" s="205"/>
      <c r="P960" s="205"/>
      <c r="Q960" s="205"/>
      <c r="R960" s="205"/>
      <c r="S960" s="205"/>
      <c r="T960" s="205"/>
      <c r="U960" s="205"/>
      <c r="V960" s="205"/>
      <c r="W960" s="205"/>
    </row>
    <row r="961" spans="1:23" ht="12.75" customHeight="1">
      <c r="A961" s="142"/>
      <c r="B961" s="205"/>
      <c r="C961" s="205"/>
      <c r="D961" s="205"/>
      <c r="E961" s="205"/>
      <c r="F961" s="205"/>
      <c r="G961" s="205"/>
      <c r="H961" s="205"/>
      <c r="I961" s="205"/>
      <c r="J961" s="205"/>
      <c r="K961" s="205"/>
      <c r="L961" s="205"/>
      <c r="M961" s="205"/>
      <c r="N961" s="205"/>
      <c r="O961" s="205"/>
      <c r="P961" s="205"/>
      <c r="Q961" s="205"/>
      <c r="R961" s="205"/>
      <c r="S961" s="205"/>
      <c r="T961" s="205"/>
      <c r="U961" s="205"/>
      <c r="V961" s="205"/>
      <c r="W961" s="205"/>
    </row>
    <row r="962" spans="1:23" ht="12.75" customHeight="1">
      <c r="A962" s="142"/>
      <c r="B962" s="205"/>
      <c r="C962" s="205"/>
      <c r="D962" s="205"/>
      <c r="E962" s="205"/>
      <c r="F962" s="205"/>
      <c r="G962" s="205"/>
      <c r="H962" s="205"/>
      <c r="I962" s="205"/>
      <c r="J962" s="205"/>
      <c r="K962" s="205"/>
      <c r="L962" s="205"/>
      <c r="M962" s="205"/>
      <c r="N962" s="205"/>
      <c r="O962" s="205"/>
      <c r="P962" s="205"/>
      <c r="Q962" s="205"/>
      <c r="R962" s="205"/>
      <c r="S962" s="205"/>
      <c r="T962" s="205"/>
      <c r="U962" s="205"/>
      <c r="V962" s="205"/>
      <c r="W962" s="205"/>
    </row>
    <row r="963" spans="1:23" ht="12.75" customHeight="1">
      <c r="A963" s="142"/>
      <c r="B963" s="205"/>
      <c r="C963" s="205"/>
      <c r="D963" s="205"/>
      <c r="E963" s="205"/>
      <c r="F963" s="205"/>
      <c r="G963" s="205"/>
      <c r="H963" s="205"/>
      <c r="I963" s="205"/>
      <c r="J963" s="205"/>
      <c r="K963" s="205"/>
      <c r="L963" s="205"/>
      <c r="M963" s="205"/>
      <c r="N963" s="205"/>
      <c r="O963" s="205"/>
      <c r="P963" s="205"/>
      <c r="Q963" s="205"/>
      <c r="R963" s="205"/>
      <c r="S963" s="205"/>
      <c r="T963" s="205"/>
      <c r="U963" s="205"/>
      <c r="V963" s="205"/>
      <c r="W963" s="205"/>
    </row>
    <row r="964" spans="1:23" ht="12.75" customHeight="1">
      <c r="A964" s="142"/>
      <c r="B964" s="205"/>
      <c r="C964" s="205"/>
      <c r="D964" s="205"/>
      <c r="E964" s="205"/>
      <c r="F964" s="205"/>
      <c r="G964" s="205"/>
      <c r="H964" s="205"/>
      <c r="I964" s="205"/>
      <c r="J964" s="205"/>
      <c r="K964" s="205"/>
      <c r="L964" s="205"/>
      <c r="M964" s="205"/>
      <c r="N964" s="205"/>
      <c r="O964" s="205"/>
      <c r="P964" s="205"/>
      <c r="Q964" s="205"/>
      <c r="R964" s="205"/>
      <c r="S964" s="205"/>
      <c r="T964" s="205"/>
      <c r="U964" s="205"/>
      <c r="V964" s="205"/>
      <c r="W964" s="205"/>
    </row>
    <row r="965" spans="1:23" ht="12.75" customHeight="1">
      <c r="A965" s="142"/>
      <c r="B965" s="205"/>
      <c r="C965" s="205"/>
      <c r="D965" s="205"/>
      <c r="E965" s="205"/>
      <c r="F965" s="205"/>
      <c r="G965" s="205"/>
      <c r="H965" s="205"/>
      <c r="I965" s="205"/>
      <c r="J965" s="205"/>
      <c r="K965" s="205"/>
      <c r="L965" s="205"/>
      <c r="M965" s="205"/>
      <c r="N965" s="205"/>
      <c r="O965" s="205"/>
      <c r="P965" s="205"/>
      <c r="Q965" s="205"/>
      <c r="R965" s="205"/>
      <c r="S965" s="205"/>
      <c r="T965" s="205"/>
      <c r="U965" s="205"/>
      <c r="V965" s="205"/>
      <c r="W965" s="205"/>
    </row>
    <row r="966" spans="1:23" ht="12.75" customHeight="1">
      <c r="A966" s="142"/>
      <c r="B966" s="205"/>
      <c r="C966" s="205"/>
      <c r="D966" s="205"/>
      <c r="E966" s="205"/>
      <c r="F966" s="205"/>
      <c r="G966" s="205"/>
      <c r="H966" s="205"/>
      <c r="I966" s="205"/>
      <c r="J966" s="205"/>
      <c r="K966" s="205"/>
      <c r="L966" s="205"/>
      <c r="M966" s="205"/>
      <c r="N966" s="205"/>
      <c r="O966" s="205"/>
      <c r="P966" s="205"/>
      <c r="Q966" s="205"/>
      <c r="R966" s="205"/>
      <c r="S966" s="205"/>
      <c r="T966" s="205"/>
      <c r="U966" s="205"/>
      <c r="V966" s="205"/>
      <c r="W966" s="205"/>
    </row>
    <row r="967" spans="1:23" ht="12.75" customHeight="1">
      <c r="A967" s="142"/>
      <c r="B967" s="205"/>
      <c r="C967" s="205"/>
      <c r="D967" s="205"/>
      <c r="E967" s="205"/>
      <c r="F967" s="205"/>
      <c r="G967" s="205"/>
      <c r="H967" s="205"/>
      <c r="I967" s="205"/>
      <c r="J967" s="205"/>
      <c r="K967" s="205"/>
      <c r="L967" s="205"/>
      <c r="M967" s="205"/>
      <c r="N967" s="205"/>
      <c r="O967" s="205"/>
      <c r="P967" s="205"/>
      <c r="Q967" s="205"/>
      <c r="R967" s="205"/>
      <c r="S967" s="205"/>
      <c r="T967" s="205"/>
      <c r="U967" s="205"/>
      <c r="V967" s="205"/>
      <c r="W967" s="205"/>
    </row>
    <row r="968" spans="1:23" ht="12.75" customHeight="1">
      <c r="A968" s="142"/>
      <c r="B968" s="205"/>
      <c r="C968" s="205"/>
      <c r="D968" s="205"/>
      <c r="E968" s="205"/>
      <c r="F968" s="205"/>
      <c r="G968" s="205"/>
      <c r="H968" s="205"/>
      <c r="I968" s="205"/>
      <c r="J968" s="205"/>
      <c r="K968" s="205"/>
      <c r="L968" s="205"/>
      <c r="M968" s="205"/>
      <c r="N968" s="205"/>
      <c r="O968" s="205"/>
      <c r="P968" s="205"/>
      <c r="Q968" s="205"/>
      <c r="R968" s="205"/>
      <c r="S968" s="205"/>
      <c r="T968" s="205"/>
      <c r="U968" s="205"/>
      <c r="V968" s="205"/>
      <c r="W968" s="205"/>
    </row>
    <row r="969" spans="1:23" ht="12.75" customHeight="1">
      <c r="A969" s="142"/>
      <c r="B969" s="205"/>
      <c r="C969" s="205"/>
      <c r="D969" s="205"/>
      <c r="E969" s="205"/>
      <c r="F969" s="205"/>
      <c r="G969" s="205"/>
      <c r="H969" s="205"/>
      <c r="I969" s="205"/>
      <c r="J969" s="205"/>
      <c r="K969" s="205"/>
      <c r="L969" s="205"/>
      <c r="M969" s="205"/>
      <c r="N969" s="205"/>
      <c r="O969" s="205"/>
      <c r="P969" s="205"/>
      <c r="Q969" s="205"/>
      <c r="R969" s="205"/>
      <c r="S969" s="205"/>
      <c r="T969" s="205"/>
      <c r="U969" s="205"/>
      <c r="V969" s="205"/>
      <c r="W969" s="205"/>
    </row>
    <row r="970" spans="1:23" ht="12.75" customHeight="1">
      <c r="A970" s="142"/>
      <c r="B970" s="205"/>
      <c r="C970" s="205"/>
      <c r="D970" s="205"/>
      <c r="E970" s="205"/>
      <c r="F970" s="205"/>
      <c r="G970" s="205"/>
      <c r="H970" s="205"/>
      <c r="I970" s="205"/>
      <c r="J970" s="205"/>
      <c r="K970" s="205"/>
      <c r="L970" s="205"/>
      <c r="M970" s="205"/>
      <c r="N970" s="205"/>
      <c r="O970" s="205"/>
      <c r="P970" s="205"/>
      <c r="Q970" s="205"/>
      <c r="R970" s="205"/>
      <c r="S970" s="205"/>
      <c r="T970" s="205"/>
      <c r="U970" s="205"/>
      <c r="V970" s="205"/>
      <c r="W970" s="205"/>
    </row>
    <row r="971" spans="1:23" ht="12.75" customHeight="1">
      <c r="A971" s="142"/>
      <c r="B971" s="205"/>
      <c r="C971" s="205"/>
      <c r="D971" s="205"/>
      <c r="E971" s="205"/>
      <c r="F971" s="205"/>
      <c r="G971" s="205"/>
      <c r="H971" s="205"/>
      <c r="I971" s="205"/>
      <c r="J971" s="205"/>
      <c r="K971" s="205"/>
      <c r="L971" s="205"/>
      <c r="M971" s="205"/>
      <c r="N971" s="205"/>
      <c r="O971" s="205"/>
      <c r="P971" s="205"/>
      <c r="Q971" s="205"/>
      <c r="R971" s="205"/>
      <c r="S971" s="205"/>
      <c r="T971" s="205"/>
      <c r="U971" s="205"/>
      <c r="V971" s="205"/>
      <c r="W971" s="205"/>
    </row>
    <row r="972" spans="1:23" ht="12.75" customHeight="1">
      <c r="A972" s="142"/>
      <c r="B972" s="205"/>
      <c r="C972" s="205"/>
      <c r="D972" s="205"/>
      <c r="E972" s="205"/>
      <c r="F972" s="205"/>
      <c r="G972" s="205"/>
      <c r="H972" s="205"/>
      <c r="I972" s="205"/>
      <c r="J972" s="205"/>
      <c r="K972" s="205"/>
      <c r="L972" s="205"/>
      <c r="M972" s="205"/>
      <c r="N972" s="205"/>
      <c r="O972" s="205"/>
      <c r="P972" s="205"/>
      <c r="Q972" s="205"/>
      <c r="R972" s="205"/>
      <c r="S972" s="205"/>
      <c r="T972" s="205"/>
      <c r="U972" s="205"/>
      <c r="V972" s="205"/>
      <c r="W972" s="205"/>
    </row>
    <row r="973" spans="1:23" ht="12.75" customHeight="1">
      <c r="A973" s="142"/>
      <c r="B973" s="205"/>
      <c r="C973" s="205"/>
      <c r="D973" s="205"/>
      <c r="E973" s="205"/>
      <c r="F973" s="205"/>
      <c r="G973" s="205"/>
      <c r="H973" s="205"/>
      <c r="I973" s="205"/>
      <c r="J973" s="205"/>
      <c r="K973" s="205"/>
      <c r="L973" s="205"/>
      <c r="M973" s="205"/>
      <c r="N973" s="205"/>
      <c r="O973" s="205"/>
      <c r="P973" s="205"/>
      <c r="Q973" s="205"/>
      <c r="R973" s="205"/>
      <c r="S973" s="205"/>
      <c r="T973" s="205"/>
      <c r="U973" s="205"/>
      <c r="V973" s="205"/>
      <c r="W973" s="205"/>
    </row>
    <row r="974" spans="1:23" ht="12.75" customHeight="1">
      <c r="A974" s="142"/>
      <c r="B974" s="205"/>
      <c r="C974" s="205"/>
      <c r="D974" s="205"/>
      <c r="E974" s="205"/>
      <c r="F974" s="205"/>
      <c r="G974" s="205"/>
      <c r="H974" s="205"/>
      <c r="I974" s="205"/>
      <c r="J974" s="205"/>
      <c r="K974" s="205"/>
      <c r="L974" s="205"/>
      <c r="M974" s="205"/>
      <c r="N974" s="205"/>
      <c r="O974" s="205"/>
      <c r="P974" s="205"/>
      <c r="Q974" s="205"/>
      <c r="R974" s="205"/>
      <c r="S974" s="205"/>
      <c r="T974" s="205"/>
      <c r="U974" s="205"/>
      <c r="V974" s="205"/>
      <c r="W974" s="205"/>
    </row>
    <row r="975" spans="1:23" ht="12.75" customHeight="1">
      <c r="A975" s="142"/>
      <c r="B975" s="205"/>
      <c r="C975" s="205"/>
      <c r="D975" s="205"/>
      <c r="E975" s="205"/>
      <c r="F975" s="205"/>
      <c r="G975" s="205"/>
      <c r="H975" s="205"/>
      <c r="I975" s="205"/>
      <c r="J975" s="205"/>
      <c r="K975" s="205"/>
      <c r="L975" s="205"/>
      <c r="M975" s="205"/>
      <c r="N975" s="205"/>
      <c r="O975" s="205"/>
      <c r="P975" s="205"/>
      <c r="Q975" s="205"/>
      <c r="R975" s="205"/>
      <c r="S975" s="205"/>
      <c r="T975" s="205"/>
      <c r="U975" s="205"/>
      <c r="V975" s="205"/>
      <c r="W975" s="205"/>
    </row>
    <row r="976" spans="1:23" ht="12.75" customHeight="1">
      <c r="A976" s="142"/>
      <c r="B976" s="205"/>
      <c r="C976" s="205"/>
      <c r="D976" s="205"/>
      <c r="E976" s="205"/>
      <c r="F976" s="205"/>
      <c r="G976" s="205"/>
      <c r="H976" s="205"/>
      <c r="I976" s="205"/>
      <c r="J976" s="205"/>
      <c r="K976" s="205"/>
      <c r="L976" s="205"/>
      <c r="M976" s="205"/>
      <c r="N976" s="205"/>
      <c r="O976" s="205"/>
      <c r="P976" s="205"/>
      <c r="Q976" s="205"/>
      <c r="R976" s="205"/>
      <c r="S976" s="205"/>
      <c r="T976" s="205"/>
      <c r="U976" s="205"/>
      <c r="V976" s="205"/>
      <c r="W976" s="205"/>
    </row>
    <row r="977" spans="1:23" ht="12.75" customHeight="1">
      <c r="A977" s="142"/>
      <c r="B977" s="205"/>
      <c r="C977" s="205"/>
      <c r="D977" s="205"/>
      <c r="E977" s="205"/>
      <c r="F977" s="205"/>
      <c r="G977" s="205"/>
      <c r="H977" s="205"/>
      <c r="I977" s="205"/>
      <c r="J977" s="205"/>
      <c r="K977" s="205"/>
      <c r="L977" s="205"/>
      <c r="M977" s="205"/>
      <c r="N977" s="205"/>
      <c r="O977" s="205"/>
      <c r="P977" s="205"/>
      <c r="Q977" s="205"/>
      <c r="R977" s="205"/>
      <c r="S977" s="205"/>
      <c r="T977" s="205"/>
      <c r="U977" s="205"/>
      <c r="V977" s="205"/>
      <c r="W977" s="205"/>
    </row>
    <row r="978" spans="1:23" ht="12.75" customHeight="1">
      <c r="A978" s="142"/>
      <c r="B978" s="205"/>
      <c r="C978" s="205"/>
      <c r="D978" s="205"/>
      <c r="E978" s="205"/>
      <c r="F978" s="205"/>
      <c r="G978" s="205"/>
      <c r="H978" s="205"/>
      <c r="I978" s="205"/>
      <c r="J978" s="205"/>
      <c r="K978" s="205"/>
      <c r="L978" s="205"/>
      <c r="M978" s="205"/>
      <c r="N978" s="205"/>
      <c r="O978" s="205"/>
      <c r="P978" s="205"/>
      <c r="Q978" s="205"/>
      <c r="R978" s="205"/>
      <c r="S978" s="205"/>
      <c r="T978" s="205"/>
      <c r="U978" s="205"/>
      <c r="V978" s="205"/>
      <c r="W978" s="205"/>
    </row>
    <row r="979" spans="1:23" ht="12.75" customHeight="1">
      <c r="A979" s="142"/>
      <c r="B979" s="205"/>
      <c r="C979" s="205"/>
      <c r="D979" s="205"/>
      <c r="E979" s="205"/>
      <c r="F979" s="205"/>
      <c r="G979" s="205"/>
      <c r="H979" s="205"/>
      <c r="I979" s="205"/>
      <c r="J979" s="205"/>
      <c r="K979" s="205"/>
      <c r="L979" s="205"/>
      <c r="M979" s="205"/>
      <c r="N979" s="205"/>
      <c r="O979" s="205"/>
      <c r="P979" s="205"/>
      <c r="Q979" s="205"/>
      <c r="R979" s="205"/>
      <c r="S979" s="205"/>
      <c r="T979" s="205"/>
      <c r="U979" s="205"/>
      <c r="V979" s="205"/>
      <c r="W979" s="205"/>
    </row>
    <row r="980" spans="1:23" ht="12.75" customHeight="1">
      <c r="A980" s="142"/>
      <c r="B980" s="205"/>
      <c r="C980" s="205"/>
      <c r="D980" s="205"/>
      <c r="E980" s="205"/>
      <c r="F980" s="205"/>
      <c r="G980" s="205"/>
      <c r="H980" s="205"/>
      <c r="I980" s="205"/>
      <c r="J980" s="205"/>
      <c r="K980" s="205"/>
      <c r="L980" s="205"/>
      <c r="M980" s="205"/>
      <c r="N980" s="205"/>
      <c r="O980" s="205"/>
      <c r="P980" s="205"/>
      <c r="Q980" s="205"/>
      <c r="R980" s="205"/>
      <c r="S980" s="205"/>
      <c r="T980" s="205"/>
      <c r="U980" s="205"/>
      <c r="V980" s="205"/>
      <c r="W980" s="205"/>
    </row>
    <row r="981" spans="1:23" ht="12.75" customHeight="1">
      <c r="A981" s="142"/>
      <c r="B981" s="205"/>
      <c r="C981" s="205"/>
      <c r="D981" s="205"/>
      <c r="E981" s="205"/>
      <c r="F981" s="205"/>
      <c r="G981" s="205"/>
      <c r="H981" s="205"/>
      <c r="I981" s="205"/>
      <c r="J981" s="205"/>
      <c r="K981" s="205"/>
      <c r="L981" s="205"/>
      <c r="M981" s="205"/>
      <c r="N981" s="205"/>
      <c r="O981" s="205"/>
      <c r="P981" s="205"/>
      <c r="Q981" s="205"/>
      <c r="R981" s="205"/>
      <c r="S981" s="205"/>
      <c r="T981" s="205"/>
      <c r="U981" s="205"/>
      <c r="V981" s="205"/>
      <c r="W981" s="205"/>
    </row>
    <row r="982" spans="1:23" ht="12.75" customHeight="1">
      <c r="A982" s="142"/>
      <c r="B982" s="205"/>
      <c r="C982" s="205"/>
      <c r="D982" s="205"/>
      <c r="E982" s="205"/>
      <c r="F982" s="205"/>
      <c r="G982" s="205"/>
      <c r="H982" s="205"/>
      <c r="I982" s="205"/>
      <c r="J982" s="205"/>
      <c r="K982" s="205"/>
      <c r="L982" s="205"/>
      <c r="M982" s="205"/>
      <c r="N982" s="205"/>
      <c r="O982" s="205"/>
      <c r="P982" s="205"/>
      <c r="Q982" s="205"/>
      <c r="R982" s="205"/>
      <c r="S982" s="205"/>
      <c r="T982" s="205"/>
      <c r="U982" s="205"/>
      <c r="V982" s="205"/>
      <c r="W982" s="205"/>
    </row>
    <row r="983" spans="1:23" ht="12.75" customHeight="1">
      <c r="A983" s="142"/>
      <c r="B983" s="205"/>
      <c r="C983" s="205"/>
      <c r="D983" s="205"/>
      <c r="E983" s="205"/>
      <c r="F983" s="205"/>
      <c r="G983" s="205"/>
      <c r="H983" s="205"/>
      <c r="I983" s="205"/>
      <c r="J983" s="205"/>
      <c r="K983" s="205"/>
      <c r="L983" s="205"/>
      <c r="M983" s="205"/>
      <c r="N983" s="205"/>
      <c r="O983" s="205"/>
      <c r="P983" s="205"/>
      <c r="Q983" s="205"/>
      <c r="R983" s="205"/>
      <c r="S983" s="205"/>
      <c r="T983" s="205"/>
      <c r="U983" s="205"/>
      <c r="V983" s="205"/>
      <c r="W983" s="205"/>
    </row>
    <row r="984" spans="1:23" ht="12.75" customHeight="1">
      <c r="A984" s="142"/>
      <c r="B984" s="205"/>
      <c r="C984" s="205"/>
      <c r="D984" s="205"/>
      <c r="E984" s="205"/>
      <c r="F984" s="205"/>
      <c r="G984" s="205"/>
      <c r="H984" s="205"/>
      <c r="I984" s="205"/>
      <c r="J984" s="205"/>
      <c r="K984" s="205"/>
      <c r="L984" s="205"/>
      <c r="M984" s="205"/>
      <c r="N984" s="205"/>
      <c r="O984" s="205"/>
      <c r="P984" s="205"/>
      <c r="Q984" s="205"/>
      <c r="R984" s="205"/>
      <c r="S984" s="205"/>
      <c r="T984" s="205"/>
      <c r="U984" s="205"/>
      <c r="V984" s="205"/>
      <c r="W984" s="205"/>
    </row>
    <row r="985" spans="1:23" ht="12.75" customHeight="1">
      <c r="A985" s="142"/>
      <c r="B985" s="205"/>
      <c r="C985" s="205"/>
      <c r="D985" s="205"/>
      <c r="E985" s="205"/>
      <c r="F985" s="205"/>
      <c r="G985" s="205"/>
      <c r="H985" s="205"/>
      <c r="I985" s="205"/>
      <c r="J985" s="205"/>
      <c r="K985" s="205"/>
      <c r="L985" s="205"/>
      <c r="M985" s="205"/>
      <c r="N985" s="205"/>
      <c r="O985" s="205"/>
      <c r="P985" s="205"/>
      <c r="Q985" s="205"/>
      <c r="R985" s="205"/>
      <c r="S985" s="205"/>
      <c r="T985" s="205"/>
      <c r="U985" s="205"/>
      <c r="V985" s="205"/>
      <c r="W985" s="205"/>
    </row>
    <row r="986" spans="1:23" ht="12.75" customHeight="1">
      <c r="A986" s="142"/>
      <c r="B986" s="205"/>
      <c r="C986" s="205"/>
      <c r="D986" s="205"/>
      <c r="E986" s="205"/>
      <c r="F986" s="205"/>
      <c r="G986" s="205"/>
      <c r="H986" s="205"/>
      <c r="I986" s="205"/>
      <c r="J986" s="205"/>
      <c r="K986" s="205"/>
      <c r="L986" s="205"/>
      <c r="M986" s="205"/>
      <c r="N986" s="205"/>
      <c r="O986" s="205"/>
      <c r="P986" s="205"/>
      <c r="Q986" s="205"/>
      <c r="R986" s="205"/>
      <c r="S986" s="205"/>
      <c r="T986" s="205"/>
      <c r="U986" s="205"/>
      <c r="V986" s="205"/>
      <c r="W986" s="205"/>
    </row>
    <row r="987" spans="1:23" ht="12.75" customHeight="1">
      <c r="A987" s="142"/>
      <c r="B987" s="205"/>
      <c r="C987" s="205"/>
      <c r="D987" s="205"/>
      <c r="E987" s="205"/>
      <c r="F987" s="205"/>
      <c r="G987" s="205"/>
      <c r="H987" s="205"/>
      <c r="I987" s="205"/>
      <c r="J987" s="205"/>
      <c r="K987" s="205"/>
      <c r="L987" s="205"/>
      <c r="M987" s="205"/>
      <c r="N987" s="205"/>
      <c r="O987" s="205"/>
      <c r="P987" s="205"/>
      <c r="Q987" s="205"/>
      <c r="R987" s="205"/>
      <c r="S987" s="205"/>
      <c r="T987" s="205"/>
      <c r="U987" s="205"/>
      <c r="V987" s="205"/>
      <c r="W987" s="205"/>
    </row>
    <row r="988" spans="1:23" ht="12.75" customHeight="1">
      <c r="A988" s="142"/>
      <c r="B988" s="205"/>
      <c r="C988" s="205"/>
      <c r="D988" s="205"/>
      <c r="E988" s="205"/>
      <c r="F988" s="205"/>
      <c r="G988" s="205"/>
      <c r="H988" s="205"/>
      <c r="I988" s="205"/>
      <c r="J988" s="205"/>
      <c r="K988" s="205"/>
      <c r="L988" s="205"/>
      <c r="M988" s="205"/>
      <c r="N988" s="205"/>
      <c r="O988" s="205"/>
      <c r="P988" s="205"/>
      <c r="Q988" s="205"/>
      <c r="R988" s="205"/>
      <c r="S988" s="205"/>
      <c r="T988" s="205"/>
      <c r="U988" s="205"/>
      <c r="V988" s="205"/>
      <c r="W988" s="205"/>
    </row>
    <row r="989" spans="1:23" ht="12.75" customHeight="1">
      <c r="A989" s="142"/>
      <c r="B989" s="205"/>
      <c r="C989" s="205"/>
      <c r="D989" s="205"/>
      <c r="E989" s="205"/>
      <c r="F989" s="205"/>
      <c r="G989" s="205"/>
      <c r="H989" s="205"/>
      <c r="I989" s="205"/>
      <c r="J989" s="205"/>
      <c r="K989" s="205"/>
      <c r="L989" s="205"/>
      <c r="M989" s="205"/>
      <c r="N989" s="205"/>
      <c r="O989" s="205"/>
      <c r="P989" s="205"/>
      <c r="Q989" s="205"/>
      <c r="R989" s="205"/>
      <c r="S989" s="205"/>
      <c r="T989" s="205"/>
      <c r="U989" s="205"/>
      <c r="V989" s="205"/>
      <c r="W989" s="205"/>
    </row>
    <row r="990" spans="1:23" ht="12.75" customHeight="1">
      <c r="A990" s="142"/>
      <c r="B990" s="205"/>
      <c r="C990" s="205"/>
      <c r="D990" s="205"/>
      <c r="E990" s="205"/>
      <c r="F990" s="205"/>
      <c r="G990" s="205"/>
      <c r="H990" s="205"/>
      <c r="I990" s="205"/>
      <c r="J990" s="205"/>
      <c r="K990" s="205"/>
      <c r="L990" s="205"/>
      <c r="M990" s="205"/>
      <c r="N990" s="205"/>
      <c r="O990" s="205"/>
      <c r="P990" s="205"/>
      <c r="Q990" s="205"/>
      <c r="R990" s="205"/>
      <c r="S990" s="205"/>
      <c r="T990" s="205"/>
      <c r="U990" s="205"/>
      <c r="V990" s="205"/>
      <c r="W990" s="205"/>
    </row>
    <row r="991" spans="1:23" ht="12.75" customHeight="1">
      <c r="A991" s="142"/>
      <c r="B991" s="205"/>
      <c r="C991" s="205"/>
      <c r="D991" s="205"/>
      <c r="E991" s="205"/>
      <c r="F991" s="205"/>
      <c r="G991" s="205"/>
      <c r="H991" s="205"/>
      <c r="I991" s="205"/>
      <c r="J991" s="205"/>
      <c r="K991" s="205"/>
      <c r="L991" s="205"/>
      <c r="M991" s="205"/>
      <c r="N991" s="205"/>
      <c r="O991" s="205"/>
      <c r="P991" s="205"/>
      <c r="Q991" s="205"/>
      <c r="R991" s="205"/>
      <c r="S991" s="205"/>
      <c r="T991" s="205"/>
      <c r="U991" s="205"/>
      <c r="V991" s="205"/>
      <c r="W991" s="205"/>
    </row>
    <row r="992" spans="1:23" ht="12.75" customHeight="1">
      <c r="A992" s="142"/>
      <c r="B992" s="205"/>
      <c r="C992" s="205"/>
      <c r="D992" s="205"/>
      <c r="E992" s="205"/>
      <c r="F992" s="205"/>
      <c r="G992" s="205"/>
      <c r="H992" s="205"/>
      <c r="I992" s="205"/>
      <c r="J992" s="205"/>
      <c r="K992" s="205"/>
      <c r="L992" s="205"/>
      <c r="M992" s="205"/>
      <c r="N992" s="205"/>
      <c r="O992" s="205"/>
      <c r="P992" s="205"/>
      <c r="Q992" s="205"/>
      <c r="R992" s="205"/>
      <c r="S992" s="205"/>
      <c r="T992" s="205"/>
      <c r="U992" s="205"/>
      <c r="V992" s="205"/>
      <c r="W992" s="205"/>
    </row>
    <row r="993" spans="1:23" ht="12.75" customHeight="1">
      <c r="A993" s="142"/>
      <c r="B993" s="205"/>
      <c r="C993" s="205"/>
      <c r="D993" s="205"/>
      <c r="E993" s="205"/>
      <c r="F993" s="205"/>
      <c r="G993" s="205"/>
      <c r="H993" s="205"/>
      <c r="I993" s="205"/>
      <c r="J993" s="205"/>
      <c r="K993" s="205"/>
      <c r="L993" s="205"/>
      <c r="M993" s="205"/>
      <c r="N993" s="205"/>
      <c r="O993" s="205"/>
      <c r="P993" s="205"/>
      <c r="Q993" s="205"/>
      <c r="R993" s="205"/>
      <c r="S993" s="205"/>
      <c r="T993" s="205"/>
      <c r="U993" s="205"/>
      <c r="V993" s="205"/>
      <c r="W993" s="205"/>
    </row>
    <row r="994" spans="1:23" ht="12.75" customHeight="1">
      <c r="A994" s="142"/>
      <c r="B994" s="205"/>
      <c r="C994" s="205"/>
      <c r="D994" s="205"/>
      <c r="E994" s="205"/>
      <c r="F994" s="205"/>
      <c r="G994" s="205"/>
      <c r="H994" s="205"/>
      <c r="I994" s="205"/>
      <c r="J994" s="205"/>
      <c r="K994" s="205"/>
      <c r="L994" s="205"/>
      <c r="M994" s="205"/>
      <c r="N994" s="205"/>
      <c r="O994" s="205"/>
      <c r="P994" s="205"/>
      <c r="Q994" s="205"/>
      <c r="R994" s="205"/>
      <c r="S994" s="205"/>
      <c r="T994" s="205"/>
      <c r="U994" s="205"/>
      <c r="V994" s="205"/>
      <c r="W994" s="205"/>
    </row>
    <row r="995" spans="1:23" ht="12.75" customHeight="1">
      <c r="A995" s="142"/>
      <c r="B995" s="205"/>
      <c r="C995" s="205"/>
      <c r="D995" s="205"/>
      <c r="E995" s="205"/>
      <c r="F995" s="205"/>
      <c r="G995" s="205"/>
      <c r="H995" s="205"/>
      <c r="I995" s="205"/>
      <c r="J995" s="205"/>
      <c r="K995" s="205"/>
      <c r="L995" s="205"/>
      <c r="M995" s="205"/>
      <c r="N995" s="205"/>
      <c r="O995" s="205"/>
      <c r="P995" s="205"/>
      <c r="Q995" s="205"/>
      <c r="R995" s="205"/>
      <c r="S995" s="205"/>
      <c r="T995" s="205"/>
      <c r="U995" s="205"/>
      <c r="V995" s="205"/>
      <c r="W995" s="205"/>
    </row>
    <row r="996" spans="1:23" ht="12.75" customHeight="1">
      <c r="A996" s="142"/>
      <c r="B996" s="205"/>
      <c r="C996" s="205"/>
      <c r="D996" s="205"/>
      <c r="E996" s="205"/>
      <c r="F996" s="205"/>
      <c r="G996" s="205"/>
      <c r="H996" s="205"/>
      <c r="I996" s="205"/>
      <c r="J996" s="205"/>
      <c r="K996" s="205"/>
      <c r="L996" s="205"/>
      <c r="M996" s="205"/>
      <c r="N996" s="205"/>
      <c r="O996" s="205"/>
      <c r="P996" s="205"/>
      <c r="Q996" s="205"/>
      <c r="R996" s="205"/>
      <c r="S996" s="205"/>
      <c r="T996" s="205"/>
      <c r="U996" s="205"/>
      <c r="V996" s="205"/>
      <c r="W996" s="205"/>
    </row>
    <row r="997" spans="1:23" ht="12.75" customHeight="1">
      <c r="A997" s="142"/>
      <c r="B997" s="205"/>
      <c r="C997" s="205"/>
      <c r="D997" s="205"/>
      <c r="E997" s="205"/>
      <c r="F997" s="205"/>
      <c r="G997" s="205"/>
      <c r="H997" s="205"/>
      <c r="I997" s="205"/>
      <c r="J997" s="205"/>
      <c r="K997" s="205"/>
      <c r="L997" s="205"/>
      <c r="M997" s="205"/>
      <c r="N997" s="205"/>
      <c r="O997" s="205"/>
      <c r="P997" s="205"/>
      <c r="Q997" s="205"/>
      <c r="R997" s="205"/>
      <c r="S997" s="205"/>
      <c r="T997" s="205"/>
      <c r="U997" s="205"/>
      <c r="V997" s="205"/>
      <c r="W997" s="205"/>
    </row>
    <row r="998" spans="1:23" ht="12.75" customHeight="1">
      <c r="A998" s="142"/>
      <c r="B998" s="205"/>
      <c r="C998" s="205"/>
      <c r="D998" s="205"/>
      <c r="E998" s="205"/>
      <c r="F998" s="205"/>
      <c r="G998" s="205"/>
      <c r="H998" s="205"/>
      <c r="I998" s="205"/>
      <c r="J998" s="205"/>
      <c r="K998" s="205"/>
      <c r="L998" s="205"/>
      <c r="M998" s="205"/>
      <c r="N998" s="205"/>
      <c r="O998" s="205"/>
      <c r="P998" s="205"/>
      <c r="Q998" s="205"/>
      <c r="R998" s="205"/>
      <c r="S998" s="205"/>
      <c r="T998" s="205"/>
      <c r="U998" s="205"/>
      <c r="V998" s="205"/>
      <c r="W998" s="205"/>
    </row>
    <row r="999" spans="1:23" ht="12.75" customHeight="1">
      <c r="A999" s="142"/>
      <c r="B999" s="205"/>
      <c r="C999" s="205"/>
      <c r="D999" s="205"/>
      <c r="E999" s="205"/>
      <c r="F999" s="205"/>
      <c r="G999" s="205"/>
      <c r="H999" s="205"/>
      <c r="I999" s="205"/>
      <c r="J999" s="205"/>
      <c r="K999" s="205"/>
      <c r="L999" s="205"/>
      <c r="M999" s="205"/>
      <c r="N999" s="205"/>
      <c r="O999" s="205"/>
      <c r="P999" s="205"/>
      <c r="Q999" s="205"/>
      <c r="R999" s="205"/>
      <c r="S999" s="205"/>
      <c r="T999" s="205"/>
      <c r="U999" s="205"/>
      <c r="V999" s="205"/>
      <c r="W999" s="205"/>
    </row>
    <row r="1000" spans="1:23" ht="12.75" customHeight="1">
      <c r="A1000" s="142"/>
      <c r="B1000" s="205"/>
      <c r="C1000" s="205"/>
      <c r="D1000" s="205"/>
      <c r="E1000" s="205"/>
      <c r="F1000" s="205"/>
      <c r="G1000" s="205"/>
      <c r="H1000" s="205"/>
      <c r="I1000" s="205"/>
      <c r="J1000" s="205"/>
      <c r="K1000" s="205"/>
      <c r="L1000" s="205"/>
      <c r="M1000" s="205"/>
      <c r="N1000" s="205"/>
      <c r="O1000" s="205"/>
      <c r="P1000" s="205"/>
      <c r="Q1000" s="205"/>
      <c r="R1000" s="205"/>
      <c r="S1000" s="205"/>
      <c r="T1000" s="205"/>
      <c r="U1000" s="205"/>
      <c r="V1000" s="205"/>
      <c r="W1000" s="205"/>
    </row>
  </sheetData>
  <mergeCells count="17">
    <mergeCell ref="A6:U6"/>
    <mergeCell ref="B8:C10"/>
    <mergeCell ref="N8:O10"/>
    <mergeCell ref="P8:Q10"/>
    <mergeCell ref="R8:S10"/>
    <mergeCell ref="T8:U10"/>
    <mergeCell ref="V1:AP1"/>
    <mergeCell ref="A2:U2"/>
    <mergeCell ref="A3:U3"/>
    <mergeCell ref="B4:U4"/>
    <mergeCell ref="A5:U5"/>
    <mergeCell ref="V8:W10"/>
    <mergeCell ref="D8:E10"/>
    <mergeCell ref="F8:G10"/>
    <mergeCell ref="H8:I10"/>
    <mergeCell ref="J8:K10"/>
    <mergeCell ref="L8:M1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33"/>
  <sheetViews>
    <sheetView workbookViewId="0">
      <pane ySplit="11" topLeftCell="A72" activePane="bottomLeft" state="frozen"/>
      <selection pane="bottomLeft" activeCell="J11" sqref="J11"/>
    </sheetView>
  </sheetViews>
  <sheetFormatPr defaultColWidth="14.42578125" defaultRowHeight="15.75" customHeight="1"/>
  <cols>
    <col min="1" max="1" width="27.7109375" style="278" customWidth="1"/>
    <col min="2" max="2" width="6.42578125" style="278" customWidth="1"/>
    <col min="3" max="3" width="11.28515625" style="278" customWidth="1"/>
    <col min="4" max="4" width="9.5703125" style="278" customWidth="1"/>
    <col min="5" max="5" width="10.42578125" style="278" customWidth="1"/>
    <col min="6" max="6" width="7.5703125" style="278" customWidth="1"/>
    <col min="7" max="7" width="8.42578125" style="278" customWidth="1"/>
    <col min="8" max="8" width="7.5703125" style="278" customWidth="1"/>
    <col min="9" max="9" width="8" style="278" customWidth="1"/>
    <col min="10" max="10" width="5.85546875" style="278" customWidth="1"/>
    <col min="11" max="11" width="8.140625" style="278" customWidth="1"/>
    <col min="12" max="12" width="5.28515625" style="278" customWidth="1"/>
    <col min="13" max="13" width="6.7109375" style="278" customWidth="1"/>
    <col min="14" max="14" width="5.42578125" style="278" customWidth="1"/>
    <col min="15" max="15" width="7.85546875" style="278" customWidth="1"/>
    <col min="16" max="16" width="7.140625" style="278" customWidth="1"/>
    <col min="17" max="17" width="8.85546875" style="278" customWidth="1"/>
    <col min="18" max="18" width="8" style="278" customWidth="1"/>
    <col min="19" max="19" width="8.140625" style="278" customWidth="1"/>
    <col min="20" max="20" width="9.140625" style="278" customWidth="1"/>
    <col min="21" max="21" width="7.85546875" style="278" bestFit="1" customWidth="1"/>
    <col min="22" max="22" width="6.140625" style="278" customWidth="1"/>
    <col min="23" max="23" width="10" style="278" customWidth="1"/>
    <col min="24" max="24" width="9.140625" style="278" customWidth="1"/>
    <col min="25" max="25" width="8.7109375" style="278" bestFit="1" customWidth="1"/>
    <col min="26" max="16384" width="14.42578125" style="278"/>
  </cols>
  <sheetData>
    <row r="1" spans="1:27" ht="12.75" customHeight="1">
      <c r="A1" s="1"/>
      <c r="B1" s="291" t="s">
        <v>175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27" ht="12.75" customHeight="1">
      <c r="A2" s="277"/>
      <c r="B2" s="291" t="s">
        <v>172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</row>
    <row r="3" spans="1:27" ht="12.75" customHeight="1">
      <c r="A3" s="277"/>
      <c r="B3" s="291" t="s">
        <v>1</v>
      </c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</row>
    <row r="4" spans="1:27" ht="12.75">
      <c r="A4" s="1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</row>
    <row r="5" spans="1:27" ht="12.75" customHeight="1">
      <c r="A5" s="277"/>
      <c r="B5" s="291" t="s">
        <v>170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</row>
    <row r="6" spans="1:27" ht="12.75" customHeight="1">
      <c r="A6" s="9"/>
      <c r="B6" s="293" t="s">
        <v>171</v>
      </c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</row>
    <row r="7" spans="1:27" ht="12.75" customHeight="1">
      <c r="A7" s="295"/>
      <c r="B7" s="285" t="s">
        <v>4</v>
      </c>
      <c r="C7" s="286"/>
      <c r="D7" s="294" t="s">
        <v>5</v>
      </c>
      <c r="E7" s="286"/>
      <c r="F7" s="285" t="s">
        <v>6</v>
      </c>
      <c r="G7" s="286"/>
      <c r="H7" s="294" t="s">
        <v>7</v>
      </c>
      <c r="I7" s="286"/>
      <c r="J7" s="285" t="s">
        <v>8</v>
      </c>
      <c r="K7" s="286"/>
      <c r="L7" s="294" t="s">
        <v>9</v>
      </c>
      <c r="M7" s="286"/>
      <c r="N7" s="285" t="s">
        <v>10</v>
      </c>
      <c r="O7" s="286"/>
      <c r="P7" s="294" t="s">
        <v>11</v>
      </c>
      <c r="Q7" s="286"/>
      <c r="R7" s="285" t="s">
        <v>12</v>
      </c>
      <c r="S7" s="286"/>
      <c r="T7" s="294" t="s">
        <v>13</v>
      </c>
      <c r="U7" s="286"/>
      <c r="V7" s="285" t="s">
        <v>169</v>
      </c>
      <c r="W7" s="286"/>
      <c r="X7" s="294" t="s">
        <v>14</v>
      </c>
      <c r="Y7" s="286"/>
    </row>
    <row r="8" spans="1:27" ht="12.75">
      <c r="A8" s="296"/>
      <c r="B8" s="287"/>
      <c r="C8" s="288"/>
      <c r="D8" s="287"/>
      <c r="E8" s="288"/>
      <c r="F8" s="287"/>
      <c r="G8" s="288"/>
      <c r="H8" s="287"/>
      <c r="I8" s="288"/>
      <c r="J8" s="287"/>
      <c r="K8" s="288"/>
      <c r="L8" s="287"/>
      <c r="M8" s="288"/>
      <c r="N8" s="287"/>
      <c r="O8" s="288"/>
      <c r="P8" s="287"/>
      <c r="Q8" s="288"/>
      <c r="R8" s="287"/>
      <c r="S8" s="288"/>
      <c r="T8" s="287"/>
      <c r="U8" s="288"/>
      <c r="V8" s="287"/>
      <c r="W8" s="288"/>
      <c r="X8" s="287"/>
      <c r="Y8" s="288"/>
    </row>
    <row r="9" spans="1:27" ht="12.75">
      <c r="A9" s="296"/>
      <c r="B9" s="289"/>
      <c r="C9" s="290"/>
      <c r="D9" s="289"/>
      <c r="E9" s="290"/>
      <c r="F9" s="289"/>
      <c r="G9" s="290"/>
      <c r="H9" s="289"/>
      <c r="I9" s="290"/>
      <c r="J9" s="289"/>
      <c r="K9" s="290"/>
      <c r="L9" s="289"/>
      <c r="M9" s="290"/>
      <c r="N9" s="289"/>
      <c r="O9" s="290"/>
      <c r="P9" s="289"/>
      <c r="Q9" s="290"/>
      <c r="R9" s="289"/>
      <c r="S9" s="290"/>
      <c r="T9" s="289"/>
      <c r="U9" s="290"/>
      <c r="V9" s="289"/>
      <c r="W9" s="290"/>
      <c r="X9" s="289"/>
      <c r="Y9" s="290"/>
    </row>
    <row r="10" spans="1:27" ht="12.75">
      <c r="A10" s="297"/>
      <c r="B10" s="13" t="s">
        <v>15</v>
      </c>
      <c r="C10" s="13" t="s">
        <v>16</v>
      </c>
      <c r="D10" s="14" t="s">
        <v>15</v>
      </c>
      <c r="E10" s="14" t="s">
        <v>16</v>
      </c>
      <c r="F10" s="13" t="s">
        <v>15</v>
      </c>
      <c r="G10" s="13" t="s">
        <v>16</v>
      </c>
      <c r="H10" s="14" t="s">
        <v>15</v>
      </c>
      <c r="I10" s="14" t="s">
        <v>16</v>
      </c>
      <c r="J10" s="13" t="s">
        <v>15</v>
      </c>
      <c r="K10" s="15" t="s">
        <v>16</v>
      </c>
      <c r="L10" s="14" t="s">
        <v>15</v>
      </c>
      <c r="M10" s="14" t="s">
        <v>16</v>
      </c>
      <c r="N10" s="13" t="s">
        <v>15</v>
      </c>
      <c r="O10" s="13" t="s">
        <v>16</v>
      </c>
      <c r="P10" s="14" t="s">
        <v>15</v>
      </c>
      <c r="Q10" s="14" t="s">
        <v>16</v>
      </c>
      <c r="R10" s="13" t="s">
        <v>15</v>
      </c>
      <c r="S10" s="13" t="s">
        <v>16</v>
      </c>
      <c r="T10" s="14" t="s">
        <v>15</v>
      </c>
      <c r="U10" s="14" t="s">
        <v>16</v>
      </c>
      <c r="V10" s="13" t="s">
        <v>15</v>
      </c>
      <c r="W10" s="13" t="s">
        <v>16</v>
      </c>
      <c r="X10" s="14" t="s">
        <v>15</v>
      </c>
      <c r="Y10" s="14" t="s">
        <v>16</v>
      </c>
    </row>
    <row r="11" spans="1:27" ht="12.7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6"/>
      <c r="W11" s="16"/>
      <c r="X11" s="12"/>
      <c r="Y11" s="12"/>
    </row>
    <row r="12" spans="1:27" ht="12.75">
      <c r="A12" s="17" t="s">
        <v>17</v>
      </c>
      <c r="B12" s="16"/>
      <c r="C12" s="16"/>
      <c r="D12" s="12"/>
      <c r="E12" s="12"/>
      <c r="F12" s="16"/>
      <c r="G12" s="16"/>
      <c r="H12" s="12"/>
      <c r="I12" s="12"/>
      <c r="J12" s="16"/>
      <c r="K12" s="18"/>
      <c r="L12" s="12"/>
      <c r="M12" s="12"/>
      <c r="N12" s="18"/>
      <c r="O12" s="18"/>
      <c r="P12" s="12"/>
      <c r="Q12" s="12"/>
      <c r="R12" s="18"/>
      <c r="S12" s="18"/>
      <c r="T12" s="12"/>
      <c r="U12" s="12"/>
      <c r="V12" s="16"/>
      <c r="W12" s="16"/>
      <c r="X12" s="12"/>
      <c r="Y12" s="12"/>
    </row>
    <row r="13" spans="1:27" ht="12.75">
      <c r="A13" s="27" t="s">
        <v>18</v>
      </c>
      <c r="B13" s="20">
        <v>0</v>
      </c>
      <c r="C13" s="20">
        <v>0</v>
      </c>
      <c r="D13" s="21">
        <v>0</v>
      </c>
      <c r="E13" s="21">
        <v>0</v>
      </c>
      <c r="F13" s="20">
        <v>0</v>
      </c>
      <c r="G13" s="20">
        <v>0</v>
      </c>
      <c r="H13" s="21">
        <v>127</v>
      </c>
      <c r="I13" s="21">
        <v>562182</v>
      </c>
      <c r="J13" s="20">
        <v>287</v>
      </c>
      <c r="K13" s="20">
        <v>2073171</v>
      </c>
      <c r="L13" s="21">
        <v>1</v>
      </c>
      <c r="M13" s="21">
        <v>2634</v>
      </c>
      <c r="N13" s="20">
        <v>9</v>
      </c>
      <c r="O13" s="20">
        <v>37500</v>
      </c>
      <c r="P13" s="21">
        <v>0</v>
      </c>
      <c r="Q13" s="21">
        <v>0</v>
      </c>
      <c r="R13" s="20">
        <v>3</v>
      </c>
      <c r="S13" s="20">
        <v>9000</v>
      </c>
      <c r="T13" s="21">
        <v>320</v>
      </c>
      <c r="U13" s="21">
        <v>849736</v>
      </c>
      <c r="V13" s="22">
        <v>1577</v>
      </c>
      <c r="W13" s="22">
        <v>3036394</v>
      </c>
      <c r="X13" s="21">
        <f>V13+B13+D13+F13+H13+J13+L13+R13+T13+N13+P13</f>
        <v>2324</v>
      </c>
      <c r="Y13" s="21">
        <f>W13+C13+E13+G13+I13+K13+M13+S13+U13+O13+Q13</f>
        <v>6570617</v>
      </c>
    </row>
    <row r="14" spans="1:27" ht="12.75">
      <c r="A14" s="27" t="s">
        <v>19</v>
      </c>
      <c r="B14" s="20">
        <v>0</v>
      </c>
      <c r="C14" s="20">
        <v>0</v>
      </c>
      <c r="D14" s="21">
        <v>0</v>
      </c>
      <c r="E14" s="21">
        <v>0</v>
      </c>
      <c r="F14" s="20">
        <v>0</v>
      </c>
      <c r="G14" s="20">
        <v>0</v>
      </c>
      <c r="H14" s="21">
        <v>93</v>
      </c>
      <c r="I14" s="21">
        <v>457236</v>
      </c>
      <c r="J14" s="20">
        <v>170</v>
      </c>
      <c r="K14" s="20">
        <v>1195040</v>
      </c>
      <c r="L14" s="21">
        <v>1</v>
      </c>
      <c r="M14" s="21">
        <v>2634</v>
      </c>
      <c r="N14" s="20">
        <v>6</v>
      </c>
      <c r="O14" s="20">
        <v>24375</v>
      </c>
      <c r="P14" s="21">
        <v>0</v>
      </c>
      <c r="Q14" s="21">
        <v>0</v>
      </c>
      <c r="R14" s="20">
        <v>13</v>
      </c>
      <c r="S14" s="20">
        <v>31125</v>
      </c>
      <c r="T14" s="21">
        <v>270</v>
      </c>
      <c r="U14" s="21">
        <v>715700</v>
      </c>
      <c r="V14" s="22">
        <v>968</v>
      </c>
      <c r="W14" s="22">
        <v>1856217</v>
      </c>
      <c r="X14" s="21">
        <f>V14+B14+D14+F14+H14+J14+L14+R14+T14+N14+P14</f>
        <v>1521</v>
      </c>
      <c r="Y14" s="21">
        <f t="shared" ref="Y14:Y15" si="0">W14+C14+E14+G14+I14+K14+M14+S14+U14+O14+Q14</f>
        <v>4282327</v>
      </c>
    </row>
    <row r="15" spans="1:27" ht="12.75">
      <c r="A15" s="23" t="s">
        <v>20</v>
      </c>
      <c r="B15" s="24">
        <v>0</v>
      </c>
      <c r="C15" s="24">
        <v>0</v>
      </c>
      <c r="D15" s="25">
        <v>0</v>
      </c>
      <c r="E15" s="25">
        <v>0</v>
      </c>
      <c r="F15" s="24">
        <v>0</v>
      </c>
      <c r="G15" s="24">
        <v>0</v>
      </c>
      <c r="H15" s="25">
        <v>86</v>
      </c>
      <c r="I15" s="25">
        <v>422954</v>
      </c>
      <c r="J15" s="24">
        <v>84</v>
      </c>
      <c r="K15" s="24">
        <v>570029</v>
      </c>
      <c r="L15" s="25">
        <v>0</v>
      </c>
      <c r="M15" s="25">
        <v>0</v>
      </c>
      <c r="N15" s="24">
        <v>3</v>
      </c>
      <c r="O15" s="24">
        <v>15000</v>
      </c>
      <c r="P15" s="25">
        <v>0</v>
      </c>
      <c r="Q15" s="25">
        <v>0</v>
      </c>
      <c r="R15" s="24">
        <v>13</v>
      </c>
      <c r="S15" s="24">
        <v>41250</v>
      </c>
      <c r="T15" s="25">
        <v>124</v>
      </c>
      <c r="U15" s="25">
        <v>331821</v>
      </c>
      <c r="V15" s="24">
        <v>848</v>
      </c>
      <c r="W15" s="24">
        <v>1727011</v>
      </c>
      <c r="X15" s="25">
        <f>V15+B15+D15+F15+H15+J15+L15+R15+T15+N15+P15</f>
        <v>1158</v>
      </c>
      <c r="Y15" s="25">
        <f t="shared" si="0"/>
        <v>3108065</v>
      </c>
      <c r="Z15" s="26"/>
      <c r="AA15" s="26"/>
    </row>
    <row r="16" spans="1:27" ht="12.75">
      <c r="A16" s="27"/>
      <c r="B16" s="28"/>
      <c r="C16" s="28"/>
      <c r="D16" s="29"/>
      <c r="E16" s="29"/>
      <c r="F16" s="28"/>
      <c r="G16" s="28"/>
      <c r="H16" s="29"/>
      <c r="I16" s="29"/>
      <c r="J16" s="28"/>
      <c r="K16" s="28"/>
      <c r="L16" s="27"/>
      <c r="M16" s="27"/>
      <c r="N16" s="20"/>
      <c r="O16" s="20"/>
      <c r="P16" s="27"/>
      <c r="Q16" s="27"/>
      <c r="R16" s="20"/>
      <c r="S16" s="20"/>
      <c r="T16" s="27"/>
      <c r="U16" s="27"/>
      <c r="V16" s="20"/>
      <c r="W16" s="20"/>
      <c r="X16" s="27"/>
      <c r="Y16" s="27"/>
    </row>
    <row r="17" spans="1:25" ht="12.75">
      <c r="A17" s="30" t="s">
        <v>21</v>
      </c>
      <c r="B17" s="31">
        <v>0</v>
      </c>
      <c r="C17" s="31">
        <v>0</v>
      </c>
      <c r="D17" s="32">
        <v>0</v>
      </c>
      <c r="E17" s="32">
        <v>0</v>
      </c>
      <c r="F17" s="31">
        <v>0</v>
      </c>
      <c r="G17" s="31">
        <v>0</v>
      </c>
      <c r="H17" s="32">
        <f t="shared" ref="H17:I17" si="1">SUM(H13:H16)</f>
        <v>306</v>
      </c>
      <c r="I17" s="32">
        <f t="shared" si="1"/>
        <v>1442372</v>
      </c>
      <c r="J17" s="31">
        <f t="shared" ref="J17:U17" si="2">SUM(J13:J15)</f>
        <v>541</v>
      </c>
      <c r="K17" s="31">
        <f t="shared" si="2"/>
        <v>3838240</v>
      </c>
      <c r="L17" s="32">
        <f t="shared" si="2"/>
        <v>2</v>
      </c>
      <c r="M17" s="32">
        <f t="shared" si="2"/>
        <v>5268</v>
      </c>
      <c r="N17" s="31">
        <f t="shared" si="2"/>
        <v>18</v>
      </c>
      <c r="O17" s="31">
        <f t="shared" si="2"/>
        <v>76875</v>
      </c>
      <c r="P17" s="32">
        <f t="shared" si="2"/>
        <v>0</v>
      </c>
      <c r="Q17" s="32">
        <f t="shared" si="2"/>
        <v>0</v>
      </c>
      <c r="R17" s="31">
        <f t="shared" si="2"/>
        <v>29</v>
      </c>
      <c r="S17" s="31">
        <f t="shared" si="2"/>
        <v>81375</v>
      </c>
      <c r="T17" s="32">
        <f t="shared" si="2"/>
        <v>714</v>
      </c>
      <c r="U17" s="32">
        <f t="shared" si="2"/>
        <v>1897257</v>
      </c>
      <c r="V17" s="22">
        <f t="shared" ref="V17:W17" si="3">SUM(V13:V15)</f>
        <v>3393</v>
      </c>
      <c r="W17" s="22">
        <f t="shared" si="3"/>
        <v>6619622</v>
      </c>
      <c r="X17" s="32">
        <f>V17+B17+D17+F17+H17+J17+L17+R17+T17+N17+P17</f>
        <v>5003</v>
      </c>
      <c r="Y17" s="32">
        <f>W17+C17+E17+G17+I17+K17+M17+S17+U17+O17+Q17</f>
        <v>13961009</v>
      </c>
    </row>
    <row r="18" spans="1:25" ht="12.75">
      <c r="A18" s="27"/>
      <c r="B18" s="33"/>
      <c r="C18" s="33"/>
      <c r="D18" s="27"/>
      <c r="E18" s="27"/>
      <c r="F18" s="34"/>
      <c r="G18" s="34"/>
      <c r="H18" s="35"/>
      <c r="I18" s="35"/>
      <c r="J18" s="33"/>
      <c r="K18" s="20"/>
      <c r="L18" s="27"/>
      <c r="M18" s="27"/>
      <c r="N18" s="20"/>
      <c r="O18" s="20"/>
      <c r="P18" s="27"/>
      <c r="Q18" s="27"/>
      <c r="R18" s="20"/>
      <c r="S18" s="20"/>
      <c r="T18" s="27"/>
      <c r="U18" s="27"/>
      <c r="V18" s="20"/>
      <c r="W18" s="20"/>
      <c r="X18" s="27"/>
      <c r="Y18" s="27"/>
    </row>
    <row r="19" spans="1:25" ht="25.5">
      <c r="A19" s="17" t="s">
        <v>22</v>
      </c>
      <c r="B19" s="33"/>
      <c r="C19" s="33"/>
      <c r="D19" s="27"/>
      <c r="E19" s="27"/>
      <c r="F19" s="34"/>
      <c r="G19" s="34"/>
      <c r="H19" s="35"/>
      <c r="I19" s="35"/>
      <c r="J19" s="33"/>
      <c r="K19" s="20"/>
      <c r="L19" s="27"/>
      <c r="M19" s="27"/>
      <c r="N19" s="20"/>
      <c r="O19" s="20"/>
      <c r="P19" s="27"/>
      <c r="Q19" s="27"/>
      <c r="R19" s="20"/>
      <c r="S19" s="20"/>
      <c r="T19" s="27"/>
      <c r="U19" s="27"/>
      <c r="V19" s="20"/>
      <c r="W19" s="20"/>
      <c r="X19" s="27"/>
      <c r="Y19" s="27"/>
    </row>
    <row r="20" spans="1:25" ht="12.75">
      <c r="A20" s="27" t="s">
        <v>23</v>
      </c>
      <c r="B20" s="20">
        <v>123</v>
      </c>
      <c r="C20" s="20">
        <v>774692</v>
      </c>
      <c r="D20" s="21">
        <v>0</v>
      </c>
      <c r="E20" s="21">
        <v>0</v>
      </c>
      <c r="F20" s="20">
        <v>0</v>
      </c>
      <c r="G20" s="20">
        <v>0</v>
      </c>
      <c r="H20" s="21">
        <v>2</v>
      </c>
      <c r="I20" s="21">
        <v>5199</v>
      </c>
      <c r="J20" s="20">
        <v>4</v>
      </c>
      <c r="K20" s="20">
        <v>29694</v>
      </c>
      <c r="L20" s="21">
        <v>0</v>
      </c>
      <c r="M20" s="21">
        <v>0</v>
      </c>
      <c r="N20" s="20">
        <v>0</v>
      </c>
      <c r="O20" s="20">
        <v>0</v>
      </c>
      <c r="P20" s="21">
        <v>18</v>
      </c>
      <c r="Q20" s="21">
        <v>19017</v>
      </c>
      <c r="R20" s="20">
        <v>1</v>
      </c>
      <c r="S20" s="20">
        <v>3000</v>
      </c>
      <c r="T20" s="21">
        <v>2</v>
      </c>
      <c r="U20" s="21">
        <v>3100</v>
      </c>
      <c r="V20" s="20">
        <v>0</v>
      </c>
      <c r="W20" s="20">
        <v>0</v>
      </c>
      <c r="X20" s="21">
        <f>V20+B20+D20+F20+H20+J20+L20+R20+T20+N20+P20</f>
        <v>150</v>
      </c>
      <c r="Y20" s="21">
        <f>W20+C20+E20+G20+I20+K20+M20+S20+U20+O20+Q20</f>
        <v>834702</v>
      </c>
    </row>
    <row r="21" spans="1:25" ht="12.75">
      <c r="A21" s="27" t="s">
        <v>24</v>
      </c>
      <c r="B21" s="20">
        <v>152</v>
      </c>
      <c r="C21" s="20">
        <v>875318</v>
      </c>
      <c r="D21" s="21">
        <v>0</v>
      </c>
      <c r="E21" s="21">
        <v>0</v>
      </c>
      <c r="F21" s="20">
        <v>0</v>
      </c>
      <c r="G21" s="20">
        <v>0</v>
      </c>
      <c r="H21" s="21">
        <v>7</v>
      </c>
      <c r="I21" s="21">
        <v>36386</v>
      </c>
      <c r="J21" s="20">
        <v>4</v>
      </c>
      <c r="K21" s="20">
        <v>26761</v>
      </c>
      <c r="L21" s="21">
        <v>0</v>
      </c>
      <c r="M21" s="21">
        <v>0</v>
      </c>
      <c r="N21" s="20">
        <v>1</v>
      </c>
      <c r="O21" s="20">
        <v>5000</v>
      </c>
      <c r="P21" s="21">
        <v>0</v>
      </c>
      <c r="Q21" s="21">
        <v>0</v>
      </c>
      <c r="R21" s="20">
        <v>5</v>
      </c>
      <c r="S21" s="20">
        <v>8250</v>
      </c>
      <c r="T21" s="21">
        <v>13</v>
      </c>
      <c r="U21" s="21">
        <v>33050</v>
      </c>
      <c r="V21" s="20">
        <v>0</v>
      </c>
      <c r="W21" s="20">
        <v>0</v>
      </c>
      <c r="X21" s="21">
        <f t="shared" ref="X21:X49" si="4">V21+B21+D21+F21+H21+J21+L21+R21+T21+N21+P21</f>
        <v>182</v>
      </c>
      <c r="Y21" s="21">
        <f t="shared" ref="Y21:Y49" si="5">W21+C21+E21+G21+I21+K21+M21+S21+U21+O21+Q21</f>
        <v>984765</v>
      </c>
    </row>
    <row r="22" spans="1:25" ht="12.75">
      <c r="A22" s="27" t="s">
        <v>25</v>
      </c>
      <c r="B22" s="20">
        <v>776</v>
      </c>
      <c r="C22" s="20">
        <v>3336442</v>
      </c>
      <c r="D22" s="21">
        <v>0</v>
      </c>
      <c r="E22" s="21">
        <v>0</v>
      </c>
      <c r="F22" s="20">
        <v>0</v>
      </c>
      <c r="G22" s="20">
        <v>0</v>
      </c>
      <c r="H22" s="21">
        <v>8</v>
      </c>
      <c r="I22" s="21">
        <v>37036</v>
      </c>
      <c r="J22" s="20">
        <v>12</v>
      </c>
      <c r="K22" s="20">
        <v>73303</v>
      </c>
      <c r="L22" s="21">
        <v>0</v>
      </c>
      <c r="M22" s="21">
        <v>0</v>
      </c>
      <c r="N22" s="20">
        <v>2</v>
      </c>
      <c r="O22" s="20">
        <v>7500</v>
      </c>
      <c r="P22" s="21">
        <v>0</v>
      </c>
      <c r="Q22" s="21">
        <v>0</v>
      </c>
      <c r="R22" s="20">
        <v>11</v>
      </c>
      <c r="S22" s="20">
        <v>31875</v>
      </c>
      <c r="T22" s="21">
        <v>37</v>
      </c>
      <c r="U22" s="21">
        <v>97050</v>
      </c>
      <c r="V22" s="20">
        <v>0</v>
      </c>
      <c r="W22" s="20">
        <v>0</v>
      </c>
      <c r="X22" s="21">
        <f t="shared" si="4"/>
        <v>846</v>
      </c>
      <c r="Y22" s="21">
        <f t="shared" si="5"/>
        <v>3583206</v>
      </c>
    </row>
    <row r="23" spans="1:25" ht="12.75">
      <c r="A23" s="27" t="s">
        <v>26</v>
      </c>
      <c r="B23" s="20">
        <v>358</v>
      </c>
      <c r="C23" s="20">
        <v>2509503</v>
      </c>
      <c r="D23" s="21">
        <v>0</v>
      </c>
      <c r="E23" s="21">
        <v>0</v>
      </c>
      <c r="F23" s="20">
        <v>0</v>
      </c>
      <c r="G23" s="20">
        <v>0</v>
      </c>
      <c r="H23" s="21">
        <v>5</v>
      </c>
      <c r="I23" s="21">
        <v>25990</v>
      </c>
      <c r="J23" s="20">
        <v>0</v>
      </c>
      <c r="K23" s="20">
        <v>0</v>
      </c>
      <c r="L23" s="21">
        <v>0</v>
      </c>
      <c r="M23" s="21">
        <v>0</v>
      </c>
      <c r="N23" s="20">
        <v>1</v>
      </c>
      <c r="O23" s="20">
        <v>5000</v>
      </c>
      <c r="P23" s="21">
        <v>0</v>
      </c>
      <c r="Q23" s="21">
        <v>0</v>
      </c>
      <c r="R23" s="20">
        <v>0</v>
      </c>
      <c r="S23" s="20">
        <v>0</v>
      </c>
      <c r="T23" s="21">
        <v>12</v>
      </c>
      <c r="U23" s="21">
        <v>32860</v>
      </c>
      <c r="V23" s="20">
        <v>0</v>
      </c>
      <c r="W23" s="20">
        <v>0</v>
      </c>
      <c r="X23" s="21">
        <f t="shared" si="4"/>
        <v>376</v>
      </c>
      <c r="Y23" s="21">
        <f t="shared" si="5"/>
        <v>2573353</v>
      </c>
    </row>
    <row r="24" spans="1:25" ht="12.75">
      <c r="A24" s="27" t="s">
        <v>27</v>
      </c>
      <c r="B24" s="20">
        <v>173</v>
      </c>
      <c r="C24" s="20">
        <v>1140123</v>
      </c>
      <c r="D24" s="21">
        <v>0</v>
      </c>
      <c r="E24" s="21">
        <v>0</v>
      </c>
      <c r="F24" s="20">
        <v>0</v>
      </c>
      <c r="G24" s="20">
        <v>0</v>
      </c>
      <c r="H24" s="21">
        <v>1</v>
      </c>
      <c r="I24" s="21">
        <v>5198</v>
      </c>
      <c r="J24" s="20">
        <v>0</v>
      </c>
      <c r="K24" s="20">
        <v>0</v>
      </c>
      <c r="L24" s="21">
        <v>0</v>
      </c>
      <c r="M24" s="21">
        <v>0</v>
      </c>
      <c r="N24" s="20">
        <v>0</v>
      </c>
      <c r="O24" s="20">
        <v>0</v>
      </c>
      <c r="P24" s="21">
        <v>0</v>
      </c>
      <c r="Q24" s="21">
        <v>0</v>
      </c>
      <c r="R24" s="20">
        <v>0</v>
      </c>
      <c r="S24" s="20">
        <v>0</v>
      </c>
      <c r="T24" s="21">
        <v>2</v>
      </c>
      <c r="U24" s="21">
        <v>4200</v>
      </c>
      <c r="V24" s="20">
        <v>0</v>
      </c>
      <c r="W24" s="20">
        <v>0</v>
      </c>
      <c r="X24" s="21">
        <f t="shared" si="4"/>
        <v>176</v>
      </c>
      <c r="Y24" s="21">
        <f t="shared" si="5"/>
        <v>1149521</v>
      </c>
    </row>
    <row r="25" spans="1:25" ht="12.75">
      <c r="A25" s="27" t="s">
        <v>28</v>
      </c>
      <c r="B25" s="20">
        <v>281</v>
      </c>
      <c r="C25" s="20">
        <v>1934589</v>
      </c>
      <c r="D25" s="21">
        <v>0</v>
      </c>
      <c r="E25" s="21">
        <v>0</v>
      </c>
      <c r="F25" s="20">
        <v>0</v>
      </c>
      <c r="G25" s="20">
        <v>0</v>
      </c>
      <c r="H25" s="21">
        <v>5</v>
      </c>
      <c r="I25" s="21">
        <v>25990</v>
      </c>
      <c r="J25" s="20">
        <v>3</v>
      </c>
      <c r="K25" s="20">
        <v>21995</v>
      </c>
      <c r="L25" s="21">
        <v>0</v>
      </c>
      <c r="M25" s="21">
        <v>0</v>
      </c>
      <c r="N25" s="20">
        <v>1</v>
      </c>
      <c r="O25" s="20">
        <v>5000</v>
      </c>
      <c r="P25" s="21">
        <v>0</v>
      </c>
      <c r="Q25" s="21">
        <v>0</v>
      </c>
      <c r="R25" s="20">
        <v>0</v>
      </c>
      <c r="S25" s="20">
        <v>0</v>
      </c>
      <c r="T25" s="21">
        <v>23</v>
      </c>
      <c r="U25" s="21">
        <v>60200</v>
      </c>
      <c r="V25" s="20">
        <v>0</v>
      </c>
      <c r="W25" s="20">
        <v>0</v>
      </c>
      <c r="X25" s="21">
        <f t="shared" si="4"/>
        <v>313</v>
      </c>
      <c r="Y25" s="21">
        <f t="shared" si="5"/>
        <v>2047774</v>
      </c>
    </row>
    <row r="26" spans="1:25" ht="12.75">
      <c r="A26" s="27" t="s">
        <v>29</v>
      </c>
      <c r="B26" s="20">
        <v>176</v>
      </c>
      <c r="C26" s="20">
        <v>1245624</v>
      </c>
      <c r="D26" s="21">
        <v>0</v>
      </c>
      <c r="E26" s="21">
        <v>0</v>
      </c>
      <c r="F26" s="20">
        <v>0</v>
      </c>
      <c r="G26" s="20">
        <v>0</v>
      </c>
      <c r="H26" s="21">
        <v>4</v>
      </c>
      <c r="I26" s="21">
        <v>20792</v>
      </c>
      <c r="J26" s="20">
        <v>1</v>
      </c>
      <c r="K26" s="20">
        <v>8798</v>
      </c>
      <c r="L26" s="21">
        <v>0</v>
      </c>
      <c r="M26" s="21">
        <v>0</v>
      </c>
      <c r="N26" s="20">
        <v>1</v>
      </c>
      <c r="O26" s="20">
        <v>5000</v>
      </c>
      <c r="P26" s="21">
        <v>0</v>
      </c>
      <c r="Q26" s="21">
        <v>0</v>
      </c>
      <c r="R26" s="20">
        <v>0</v>
      </c>
      <c r="S26" s="20">
        <v>0</v>
      </c>
      <c r="T26" s="21">
        <v>9</v>
      </c>
      <c r="U26" s="21">
        <v>23800</v>
      </c>
      <c r="V26" s="20">
        <v>0</v>
      </c>
      <c r="W26" s="20">
        <v>0</v>
      </c>
      <c r="X26" s="21">
        <f t="shared" si="4"/>
        <v>191</v>
      </c>
      <c r="Y26" s="21">
        <f t="shared" si="5"/>
        <v>1304014</v>
      </c>
    </row>
    <row r="27" spans="1:25" ht="12.75">
      <c r="A27" s="27" t="s">
        <v>30</v>
      </c>
      <c r="B27" s="20">
        <v>0</v>
      </c>
      <c r="C27" s="20">
        <v>0</v>
      </c>
      <c r="D27" s="21">
        <v>0</v>
      </c>
      <c r="E27" s="21">
        <v>0</v>
      </c>
      <c r="F27" s="20">
        <v>0</v>
      </c>
      <c r="G27" s="20">
        <v>0</v>
      </c>
      <c r="H27" s="21">
        <v>0</v>
      </c>
      <c r="I27" s="21">
        <v>0</v>
      </c>
      <c r="J27" s="20">
        <v>0</v>
      </c>
      <c r="K27" s="20">
        <v>0</v>
      </c>
      <c r="L27" s="21">
        <v>0</v>
      </c>
      <c r="M27" s="21">
        <v>0</v>
      </c>
      <c r="N27" s="20">
        <v>0</v>
      </c>
      <c r="O27" s="20">
        <v>0</v>
      </c>
      <c r="P27" s="21">
        <v>0</v>
      </c>
      <c r="Q27" s="21">
        <v>0</v>
      </c>
      <c r="R27" s="20">
        <v>0</v>
      </c>
      <c r="S27" s="20">
        <v>0</v>
      </c>
      <c r="T27" s="21">
        <v>0</v>
      </c>
      <c r="U27" s="21">
        <v>0</v>
      </c>
      <c r="V27" s="20">
        <v>0</v>
      </c>
      <c r="W27" s="20">
        <v>0</v>
      </c>
      <c r="X27" s="21">
        <f t="shared" si="4"/>
        <v>0</v>
      </c>
      <c r="Y27" s="21">
        <f t="shared" si="5"/>
        <v>0</v>
      </c>
    </row>
    <row r="28" spans="1:25" ht="12.75">
      <c r="A28" s="27" t="s">
        <v>31</v>
      </c>
      <c r="B28" s="20">
        <v>257</v>
      </c>
      <c r="C28" s="20">
        <v>1844062</v>
      </c>
      <c r="D28" s="21">
        <v>0</v>
      </c>
      <c r="E28" s="21">
        <v>0</v>
      </c>
      <c r="F28" s="20">
        <v>0</v>
      </c>
      <c r="G28" s="20">
        <v>0</v>
      </c>
      <c r="H28" s="21">
        <v>0</v>
      </c>
      <c r="I28" s="21">
        <v>0</v>
      </c>
      <c r="J28" s="20">
        <v>5</v>
      </c>
      <c r="K28" s="20">
        <v>35192</v>
      </c>
      <c r="L28" s="21">
        <v>0</v>
      </c>
      <c r="M28" s="21">
        <v>0</v>
      </c>
      <c r="N28" s="20">
        <v>0</v>
      </c>
      <c r="O28" s="20">
        <v>0</v>
      </c>
      <c r="P28" s="21">
        <v>0</v>
      </c>
      <c r="Q28" s="21">
        <v>0</v>
      </c>
      <c r="R28" s="20">
        <v>0</v>
      </c>
      <c r="S28" s="20">
        <v>0</v>
      </c>
      <c r="T28" s="21">
        <v>2</v>
      </c>
      <c r="U28" s="21">
        <v>5600</v>
      </c>
      <c r="V28" s="20">
        <v>0</v>
      </c>
      <c r="W28" s="20">
        <v>0</v>
      </c>
      <c r="X28" s="21">
        <f t="shared" si="4"/>
        <v>264</v>
      </c>
      <c r="Y28" s="21">
        <f t="shared" si="5"/>
        <v>1884854</v>
      </c>
    </row>
    <row r="29" spans="1:25" ht="12.75">
      <c r="A29" s="27" t="s">
        <v>32</v>
      </c>
      <c r="B29" s="20">
        <v>519</v>
      </c>
      <c r="C29" s="20">
        <v>3597820</v>
      </c>
      <c r="D29" s="21">
        <v>0</v>
      </c>
      <c r="E29" s="21">
        <v>0</v>
      </c>
      <c r="F29" s="20">
        <v>0</v>
      </c>
      <c r="G29" s="20">
        <v>0</v>
      </c>
      <c r="H29" s="21">
        <v>14</v>
      </c>
      <c r="I29" s="21">
        <v>72772</v>
      </c>
      <c r="J29" s="20">
        <v>4</v>
      </c>
      <c r="K29" s="20">
        <v>26394</v>
      </c>
      <c r="L29" s="21">
        <v>0</v>
      </c>
      <c r="M29" s="21">
        <v>0</v>
      </c>
      <c r="N29" s="20">
        <v>1</v>
      </c>
      <c r="O29" s="20">
        <v>5000</v>
      </c>
      <c r="P29" s="21">
        <v>0</v>
      </c>
      <c r="Q29" s="21">
        <v>0</v>
      </c>
      <c r="R29" s="20">
        <v>2</v>
      </c>
      <c r="S29" s="20">
        <v>5250</v>
      </c>
      <c r="T29" s="21">
        <v>31</v>
      </c>
      <c r="U29" s="21">
        <v>85700</v>
      </c>
      <c r="V29" s="20">
        <v>0</v>
      </c>
      <c r="W29" s="20">
        <v>0</v>
      </c>
      <c r="X29" s="21">
        <f t="shared" si="4"/>
        <v>571</v>
      </c>
      <c r="Y29" s="21">
        <f t="shared" si="5"/>
        <v>3792936</v>
      </c>
    </row>
    <row r="30" spans="1:25" ht="12.75">
      <c r="A30" s="27" t="s">
        <v>33</v>
      </c>
      <c r="B30" s="20">
        <v>42</v>
      </c>
      <c r="C30" s="20">
        <v>287812</v>
      </c>
      <c r="D30" s="21">
        <v>0</v>
      </c>
      <c r="E30" s="21">
        <v>0</v>
      </c>
      <c r="F30" s="20">
        <v>0</v>
      </c>
      <c r="G30" s="20">
        <v>0</v>
      </c>
      <c r="H30" s="21">
        <v>3</v>
      </c>
      <c r="I30" s="21">
        <v>12995</v>
      </c>
      <c r="J30" s="20">
        <v>0</v>
      </c>
      <c r="K30" s="20">
        <v>0</v>
      </c>
      <c r="L30" s="21">
        <v>0</v>
      </c>
      <c r="M30" s="21">
        <v>0</v>
      </c>
      <c r="N30" s="20">
        <v>1</v>
      </c>
      <c r="O30" s="20">
        <v>2500</v>
      </c>
      <c r="P30" s="21">
        <v>0</v>
      </c>
      <c r="Q30" s="21">
        <v>0</v>
      </c>
      <c r="R30" s="20">
        <v>0</v>
      </c>
      <c r="S30" s="20">
        <v>0</v>
      </c>
      <c r="T30" s="21">
        <v>0</v>
      </c>
      <c r="U30" s="21">
        <v>0</v>
      </c>
      <c r="V30" s="20">
        <v>0</v>
      </c>
      <c r="W30" s="20">
        <v>0</v>
      </c>
      <c r="X30" s="21">
        <f t="shared" si="4"/>
        <v>46</v>
      </c>
      <c r="Y30" s="21">
        <f t="shared" si="5"/>
        <v>303307</v>
      </c>
    </row>
    <row r="31" spans="1:25" ht="12.75">
      <c r="A31" s="27" t="s">
        <v>34</v>
      </c>
      <c r="B31" s="20">
        <v>93</v>
      </c>
      <c r="C31" s="20">
        <v>624229</v>
      </c>
      <c r="D31" s="21">
        <v>0</v>
      </c>
      <c r="E31" s="21">
        <v>0</v>
      </c>
      <c r="F31" s="20">
        <v>0</v>
      </c>
      <c r="G31" s="20">
        <v>0</v>
      </c>
      <c r="H31" s="21">
        <v>2</v>
      </c>
      <c r="I31" s="21">
        <v>10396</v>
      </c>
      <c r="J31" s="20">
        <v>1</v>
      </c>
      <c r="K31" s="20">
        <v>8798</v>
      </c>
      <c r="L31" s="21">
        <v>0</v>
      </c>
      <c r="M31" s="21">
        <v>0</v>
      </c>
      <c r="N31" s="20">
        <v>0</v>
      </c>
      <c r="O31" s="20">
        <v>0</v>
      </c>
      <c r="P31" s="21">
        <v>0</v>
      </c>
      <c r="Q31" s="21">
        <v>0</v>
      </c>
      <c r="R31" s="20">
        <v>0</v>
      </c>
      <c r="S31" s="20">
        <v>0</v>
      </c>
      <c r="T31" s="21">
        <v>0</v>
      </c>
      <c r="U31" s="21">
        <v>0</v>
      </c>
      <c r="V31" s="20">
        <v>0</v>
      </c>
      <c r="W31" s="20">
        <v>0</v>
      </c>
      <c r="X31" s="21">
        <f t="shared" si="4"/>
        <v>96</v>
      </c>
      <c r="Y31" s="21">
        <f t="shared" si="5"/>
        <v>643423</v>
      </c>
    </row>
    <row r="32" spans="1:25" ht="12.75">
      <c r="A32" s="27" t="s">
        <v>35</v>
      </c>
      <c r="B32" s="20">
        <v>107</v>
      </c>
      <c r="C32" s="20">
        <v>710338</v>
      </c>
      <c r="D32" s="21">
        <v>0</v>
      </c>
      <c r="E32" s="21">
        <v>0</v>
      </c>
      <c r="F32" s="20">
        <v>0</v>
      </c>
      <c r="G32" s="20">
        <v>0</v>
      </c>
      <c r="H32" s="21">
        <v>11</v>
      </c>
      <c r="I32" s="21">
        <v>47458</v>
      </c>
      <c r="J32" s="20">
        <v>0</v>
      </c>
      <c r="K32" s="20">
        <v>0</v>
      </c>
      <c r="L32" s="21">
        <v>0</v>
      </c>
      <c r="M32" s="21">
        <v>0</v>
      </c>
      <c r="N32" s="20">
        <v>0</v>
      </c>
      <c r="O32" s="20">
        <v>0</v>
      </c>
      <c r="P32" s="21">
        <v>0</v>
      </c>
      <c r="Q32" s="21">
        <v>0</v>
      </c>
      <c r="R32" s="20">
        <v>0</v>
      </c>
      <c r="S32" s="20">
        <v>0</v>
      </c>
      <c r="T32" s="21">
        <v>4</v>
      </c>
      <c r="U32" s="21">
        <v>9800</v>
      </c>
      <c r="V32" s="20">
        <v>0</v>
      </c>
      <c r="W32" s="20">
        <v>0</v>
      </c>
      <c r="X32" s="21">
        <f t="shared" si="4"/>
        <v>122</v>
      </c>
      <c r="Y32" s="21">
        <f t="shared" si="5"/>
        <v>767596</v>
      </c>
    </row>
    <row r="33" spans="1:25" ht="12.75">
      <c r="A33" s="27" t="s">
        <v>36</v>
      </c>
      <c r="B33" s="20">
        <v>739</v>
      </c>
      <c r="C33" s="20">
        <v>4404121</v>
      </c>
      <c r="D33" s="21">
        <v>0</v>
      </c>
      <c r="E33" s="21">
        <v>0</v>
      </c>
      <c r="F33" s="20">
        <v>0</v>
      </c>
      <c r="G33" s="20">
        <v>0</v>
      </c>
      <c r="H33" s="21">
        <v>20</v>
      </c>
      <c r="I33" s="21">
        <v>94507</v>
      </c>
      <c r="J33" s="20">
        <v>11</v>
      </c>
      <c r="K33" s="20">
        <v>76250</v>
      </c>
      <c r="L33" s="21">
        <v>0</v>
      </c>
      <c r="M33" s="21">
        <v>0</v>
      </c>
      <c r="N33" s="20">
        <v>5</v>
      </c>
      <c r="O33" s="20">
        <v>10558</v>
      </c>
      <c r="P33" s="21">
        <v>0</v>
      </c>
      <c r="Q33" s="21">
        <v>0</v>
      </c>
      <c r="R33" s="20">
        <v>9</v>
      </c>
      <c r="S33" s="20">
        <v>21000</v>
      </c>
      <c r="T33" s="21">
        <v>40</v>
      </c>
      <c r="U33" s="21">
        <v>109395</v>
      </c>
      <c r="V33" s="20">
        <v>0</v>
      </c>
      <c r="W33" s="20">
        <v>0</v>
      </c>
      <c r="X33" s="21">
        <f t="shared" si="4"/>
        <v>824</v>
      </c>
      <c r="Y33" s="21">
        <f t="shared" si="5"/>
        <v>4715831</v>
      </c>
    </row>
    <row r="34" spans="1:25" ht="12.75">
      <c r="A34" s="27" t="s">
        <v>37</v>
      </c>
      <c r="B34" s="20">
        <v>42</v>
      </c>
      <c r="C34" s="20">
        <v>303477</v>
      </c>
      <c r="D34" s="21">
        <v>0</v>
      </c>
      <c r="E34" s="21">
        <v>0</v>
      </c>
      <c r="F34" s="20">
        <v>0</v>
      </c>
      <c r="G34" s="20">
        <v>0</v>
      </c>
      <c r="H34" s="21">
        <v>1</v>
      </c>
      <c r="I34" s="21">
        <v>2599</v>
      </c>
      <c r="J34" s="20">
        <v>1</v>
      </c>
      <c r="K34" s="20">
        <v>4399</v>
      </c>
      <c r="L34" s="21">
        <v>0</v>
      </c>
      <c r="M34" s="21">
        <v>0</v>
      </c>
      <c r="N34" s="20">
        <v>0</v>
      </c>
      <c r="O34" s="20">
        <v>0</v>
      </c>
      <c r="P34" s="21">
        <v>0</v>
      </c>
      <c r="Q34" s="21">
        <v>0</v>
      </c>
      <c r="R34" s="20">
        <v>0</v>
      </c>
      <c r="S34" s="20">
        <v>0</v>
      </c>
      <c r="T34" s="21">
        <v>6</v>
      </c>
      <c r="U34" s="21">
        <v>16800</v>
      </c>
      <c r="V34" s="20">
        <v>0</v>
      </c>
      <c r="W34" s="20">
        <v>0</v>
      </c>
      <c r="X34" s="21">
        <f t="shared" si="4"/>
        <v>50</v>
      </c>
      <c r="Y34" s="21">
        <f t="shared" si="5"/>
        <v>327275</v>
      </c>
    </row>
    <row r="35" spans="1:25" ht="12.75">
      <c r="A35" s="27" t="s">
        <v>39</v>
      </c>
      <c r="B35" s="20">
        <v>183</v>
      </c>
      <c r="C35" s="20">
        <v>1293749</v>
      </c>
      <c r="D35" s="21">
        <v>0</v>
      </c>
      <c r="E35" s="21">
        <v>0</v>
      </c>
      <c r="F35" s="20">
        <v>0</v>
      </c>
      <c r="G35" s="20">
        <v>0</v>
      </c>
      <c r="H35" s="21">
        <v>2</v>
      </c>
      <c r="I35" s="21">
        <v>10396</v>
      </c>
      <c r="J35" s="20">
        <v>1</v>
      </c>
      <c r="K35" s="20">
        <v>8798</v>
      </c>
      <c r="L35" s="21">
        <v>0</v>
      </c>
      <c r="M35" s="21">
        <v>0</v>
      </c>
      <c r="N35" s="20">
        <v>0</v>
      </c>
      <c r="O35" s="20">
        <v>0</v>
      </c>
      <c r="P35" s="21">
        <v>0</v>
      </c>
      <c r="Q35" s="21">
        <v>0</v>
      </c>
      <c r="R35" s="20">
        <v>0</v>
      </c>
      <c r="S35" s="20">
        <v>0</v>
      </c>
      <c r="T35" s="21">
        <v>8</v>
      </c>
      <c r="U35" s="21">
        <v>18200</v>
      </c>
      <c r="V35" s="20">
        <v>0</v>
      </c>
      <c r="W35" s="20">
        <v>0</v>
      </c>
      <c r="X35" s="21">
        <f t="shared" si="4"/>
        <v>194</v>
      </c>
      <c r="Y35" s="21">
        <f t="shared" si="5"/>
        <v>1331143</v>
      </c>
    </row>
    <row r="36" spans="1:25" ht="12.75">
      <c r="A36" s="27" t="s">
        <v>40</v>
      </c>
      <c r="B36" s="20">
        <v>170</v>
      </c>
      <c r="C36" s="20">
        <v>1186461</v>
      </c>
      <c r="D36" s="21">
        <v>0</v>
      </c>
      <c r="E36" s="21">
        <v>0</v>
      </c>
      <c r="F36" s="20">
        <v>0</v>
      </c>
      <c r="G36" s="20">
        <v>0</v>
      </c>
      <c r="H36" s="21">
        <v>0</v>
      </c>
      <c r="I36" s="21">
        <v>0</v>
      </c>
      <c r="J36" s="20">
        <v>0</v>
      </c>
      <c r="K36" s="20">
        <v>0</v>
      </c>
      <c r="L36" s="21">
        <v>0</v>
      </c>
      <c r="M36" s="21">
        <v>0</v>
      </c>
      <c r="N36" s="20">
        <v>0</v>
      </c>
      <c r="O36" s="20">
        <v>0</v>
      </c>
      <c r="P36" s="21">
        <v>0</v>
      </c>
      <c r="Q36" s="21">
        <v>0</v>
      </c>
      <c r="R36" s="20">
        <v>0</v>
      </c>
      <c r="S36" s="20">
        <v>0</v>
      </c>
      <c r="T36" s="21">
        <v>7</v>
      </c>
      <c r="U36" s="21">
        <v>18200</v>
      </c>
      <c r="V36" s="20">
        <v>0</v>
      </c>
      <c r="W36" s="20">
        <v>0</v>
      </c>
      <c r="X36" s="21">
        <f t="shared" si="4"/>
        <v>177</v>
      </c>
      <c r="Y36" s="21">
        <f t="shared" si="5"/>
        <v>1204661</v>
      </c>
    </row>
    <row r="37" spans="1:25" ht="12.75">
      <c r="A37" s="27" t="s">
        <v>41</v>
      </c>
      <c r="B37" s="20">
        <v>0</v>
      </c>
      <c r="C37" s="20">
        <v>0</v>
      </c>
      <c r="D37" s="21">
        <v>0</v>
      </c>
      <c r="E37" s="21">
        <v>0</v>
      </c>
      <c r="F37" s="20">
        <v>0</v>
      </c>
      <c r="G37" s="20">
        <v>0</v>
      </c>
      <c r="H37" s="21">
        <v>0</v>
      </c>
      <c r="I37" s="21">
        <v>0</v>
      </c>
      <c r="J37" s="20">
        <v>0</v>
      </c>
      <c r="K37" s="20">
        <v>0</v>
      </c>
      <c r="L37" s="21">
        <v>0</v>
      </c>
      <c r="M37" s="21">
        <v>0</v>
      </c>
      <c r="N37" s="20">
        <v>0</v>
      </c>
      <c r="O37" s="20">
        <v>0</v>
      </c>
      <c r="P37" s="21">
        <v>0</v>
      </c>
      <c r="Q37" s="21">
        <v>0</v>
      </c>
      <c r="R37" s="20">
        <v>0</v>
      </c>
      <c r="S37" s="20">
        <v>0</v>
      </c>
      <c r="T37" s="21">
        <v>0</v>
      </c>
      <c r="U37" s="21">
        <v>0</v>
      </c>
      <c r="V37" s="20">
        <v>0</v>
      </c>
      <c r="W37" s="20">
        <v>0</v>
      </c>
      <c r="X37" s="21">
        <f t="shared" si="4"/>
        <v>0</v>
      </c>
      <c r="Y37" s="21">
        <f t="shared" si="5"/>
        <v>0</v>
      </c>
    </row>
    <row r="38" spans="1:25" ht="12.75">
      <c r="A38" s="27" t="s">
        <v>42</v>
      </c>
      <c r="B38" s="20">
        <v>411</v>
      </c>
      <c r="C38" s="20">
        <v>2110362</v>
      </c>
      <c r="D38" s="21">
        <v>0</v>
      </c>
      <c r="E38" s="21">
        <v>0</v>
      </c>
      <c r="F38" s="20">
        <v>0</v>
      </c>
      <c r="G38" s="20">
        <v>0</v>
      </c>
      <c r="H38" s="21">
        <v>3</v>
      </c>
      <c r="I38" s="21">
        <v>5848</v>
      </c>
      <c r="J38" s="20">
        <v>6</v>
      </c>
      <c r="K38" s="20">
        <v>26394</v>
      </c>
      <c r="L38" s="21">
        <v>0</v>
      </c>
      <c r="M38" s="21">
        <v>0</v>
      </c>
      <c r="N38" s="20">
        <v>1</v>
      </c>
      <c r="O38" s="20">
        <v>1250</v>
      </c>
      <c r="P38" s="21">
        <v>163</v>
      </c>
      <c r="Q38" s="21">
        <v>154494</v>
      </c>
      <c r="R38" s="20">
        <v>0</v>
      </c>
      <c r="S38" s="20">
        <v>0</v>
      </c>
      <c r="T38" s="21">
        <v>16</v>
      </c>
      <c r="U38" s="21">
        <v>34228</v>
      </c>
      <c r="V38" s="20">
        <v>0</v>
      </c>
      <c r="W38" s="20">
        <v>0</v>
      </c>
      <c r="X38" s="21">
        <f t="shared" si="4"/>
        <v>600</v>
      </c>
      <c r="Y38" s="21">
        <f t="shared" si="5"/>
        <v>2332576</v>
      </c>
    </row>
    <row r="39" spans="1:25" ht="12.75">
      <c r="A39" s="27" t="s">
        <v>157</v>
      </c>
      <c r="B39" s="20">
        <v>329</v>
      </c>
      <c r="C39" s="20">
        <v>2273700</v>
      </c>
      <c r="D39" s="21">
        <v>0</v>
      </c>
      <c r="E39" s="21">
        <v>0</v>
      </c>
      <c r="F39" s="20">
        <v>0</v>
      </c>
      <c r="G39" s="20">
        <v>0</v>
      </c>
      <c r="H39" s="21">
        <v>12</v>
      </c>
      <c r="I39" s="21">
        <v>61076</v>
      </c>
      <c r="J39" s="20">
        <v>9</v>
      </c>
      <c r="K39" s="20">
        <v>65985</v>
      </c>
      <c r="L39" s="21">
        <v>0</v>
      </c>
      <c r="M39" s="21">
        <v>0</v>
      </c>
      <c r="N39" s="20">
        <v>1</v>
      </c>
      <c r="O39" s="20">
        <v>3750</v>
      </c>
      <c r="P39" s="21">
        <v>0</v>
      </c>
      <c r="Q39" s="21">
        <v>0</v>
      </c>
      <c r="R39" s="20">
        <v>7</v>
      </c>
      <c r="S39" s="20">
        <v>18375</v>
      </c>
      <c r="T39" s="21">
        <v>30</v>
      </c>
      <c r="U39" s="21">
        <v>74650</v>
      </c>
      <c r="V39" s="20">
        <v>0</v>
      </c>
      <c r="W39" s="20">
        <v>0</v>
      </c>
      <c r="X39" s="21">
        <f t="shared" si="4"/>
        <v>388</v>
      </c>
      <c r="Y39" s="21">
        <f t="shared" si="5"/>
        <v>2497536</v>
      </c>
    </row>
    <row r="40" spans="1:25" ht="12.75">
      <c r="A40" s="27" t="s">
        <v>44</v>
      </c>
      <c r="B40" s="20">
        <v>428</v>
      </c>
      <c r="C40" s="20">
        <v>2575004</v>
      </c>
      <c r="D40" s="21">
        <v>0</v>
      </c>
      <c r="E40" s="21">
        <v>0</v>
      </c>
      <c r="F40" s="20">
        <v>0</v>
      </c>
      <c r="G40" s="20">
        <v>0</v>
      </c>
      <c r="H40" s="21">
        <v>2</v>
      </c>
      <c r="I40" s="21">
        <v>7797</v>
      </c>
      <c r="J40" s="20">
        <v>7</v>
      </c>
      <c r="K40" s="20">
        <v>53888</v>
      </c>
      <c r="L40" s="21">
        <v>0</v>
      </c>
      <c r="M40" s="21">
        <v>0</v>
      </c>
      <c r="N40" s="20">
        <v>1</v>
      </c>
      <c r="O40" s="20">
        <v>5000</v>
      </c>
      <c r="P40" s="21">
        <v>0</v>
      </c>
      <c r="Q40" s="21">
        <v>0</v>
      </c>
      <c r="R40" s="20">
        <v>0</v>
      </c>
      <c r="S40" s="20">
        <v>0</v>
      </c>
      <c r="T40" s="21">
        <v>22</v>
      </c>
      <c r="U40" s="21">
        <v>57400</v>
      </c>
      <c r="V40" s="20">
        <v>0</v>
      </c>
      <c r="W40" s="20">
        <v>0</v>
      </c>
      <c r="X40" s="21">
        <f t="shared" si="4"/>
        <v>460</v>
      </c>
      <c r="Y40" s="21">
        <f t="shared" si="5"/>
        <v>2699089</v>
      </c>
    </row>
    <row r="41" spans="1:25" ht="12.75">
      <c r="A41" s="27" t="s">
        <v>45</v>
      </c>
      <c r="B41" s="20">
        <v>249</v>
      </c>
      <c r="C41" s="20">
        <v>1746340</v>
      </c>
      <c r="D41" s="21">
        <v>0</v>
      </c>
      <c r="E41" s="21">
        <v>0</v>
      </c>
      <c r="F41" s="20">
        <v>0</v>
      </c>
      <c r="G41" s="20">
        <v>0</v>
      </c>
      <c r="H41" s="21">
        <v>0</v>
      </c>
      <c r="I41" s="21">
        <v>0</v>
      </c>
      <c r="J41" s="20">
        <v>8</v>
      </c>
      <c r="K41" s="20">
        <v>55354</v>
      </c>
      <c r="L41" s="21">
        <v>0</v>
      </c>
      <c r="M41" s="21">
        <v>0</v>
      </c>
      <c r="N41" s="20">
        <v>0</v>
      </c>
      <c r="O41" s="20">
        <v>0</v>
      </c>
      <c r="P41" s="21">
        <v>0</v>
      </c>
      <c r="Q41" s="21">
        <v>0</v>
      </c>
      <c r="R41" s="20">
        <v>0</v>
      </c>
      <c r="S41" s="20">
        <v>0</v>
      </c>
      <c r="T41" s="21">
        <v>6</v>
      </c>
      <c r="U41" s="21">
        <v>15000</v>
      </c>
      <c r="V41" s="20">
        <v>0</v>
      </c>
      <c r="W41" s="20">
        <v>0</v>
      </c>
      <c r="X41" s="21">
        <f t="shared" si="4"/>
        <v>263</v>
      </c>
      <c r="Y41" s="21">
        <f t="shared" si="5"/>
        <v>1816694</v>
      </c>
    </row>
    <row r="42" spans="1:25" ht="12.75">
      <c r="A42" s="27" t="s">
        <v>46</v>
      </c>
      <c r="B42" s="20">
        <v>470</v>
      </c>
      <c r="C42" s="20">
        <v>3142990</v>
      </c>
      <c r="D42" s="21">
        <v>0</v>
      </c>
      <c r="E42" s="21">
        <v>0</v>
      </c>
      <c r="F42" s="20">
        <v>0</v>
      </c>
      <c r="G42" s="20">
        <v>0</v>
      </c>
      <c r="H42" s="21">
        <v>13</v>
      </c>
      <c r="I42" s="21">
        <v>67574</v>
      </c>
      <c r="J42" s="20">
        <v>9</v>
      </c>
      <c r="K42" s="20">
        <v>61586</v>
      </c>
      <c r="L42" s="21">
        <v>0</v>
      </c>
      <c r="M42" s="21">
        <v>0</v>
      </c>
      <c r="N42" s="20">
        <v>1</v>
      </c>
      <c r="O42" s="20">
        <v>5000</v>
      </c>
      <c r="P42" s="21">
        <v>0</v>
      </c>
      <c r="Q42" s="21">
        <v>0</v>
      </c>
      <c r="R42" s="20">
        <v>0</v>
      </c>
      <c r="S42" s="20">
        <v>0</v>
      </c>
      <c r="T42" s="21">
        <v>17</v>
      </c>
      <c r="U42" s="21">
        <v>46200</v>
      </c>
      <c r="V42" s="20">
        <v>0</v>
      </c>
      <c r="W42" s="20">
        <v>0</v>
      </c>
      <c r="X42" s="21">
        <f t="shared" si="4"/>
        <v>510</v>
      </c>
      <c r="Y42" s="21">
        <f t="shared" si="5"/>
        <v>3323350</v>
      </c>
    </row>
    <row r="43" spans="1:25" ht="12.75">
      <c r="A43" s="27" t="s">
        <v>47</v>
      </c>
      <c r="B43" s="20">
        <v>429</v>
      </c>
      <c r="C43" s="20">
        <v>2752201</v>
      </c>
      <c r="D43" s="21">
        <v>0</v>
      </c>
      <c r="E43" s="21">
        <v>0</v>
      </c>
      <c r="F43" s="20">
        <v>0</v>
      </c>
      <c r="G43" s="20">
        <v>0</v>
      </c>
      <c r="H43" s="21">
        <v>2</v>
      </c>
      <c r="I43" s="21">
        <v>3509</v>
      </c>
      <c r="J43" s="20">
        <v>6</v>
      </c>
      <c r="K43" s="20">
        <v>46864</v>
      </c>
      <c r="L43" s="21">
        <v>0</v>
      </c>
      <c r="M43" s="21">
        <v>0</v>
      </c>
      <c r="N43" s="20">
        <v>1</v>
      </c>
      <c r="O43" s="20">
        <v>2500</v>
      </c>
      <c r="P43" s="21">
        <v>0</v>
      </c>
      <c r="Q43" s="21">
        <v>0</v>
      </c>
      <c r="R43" s="20">
        <v>0</v>
      </c>
      <c r="S43" s="20">
        <v>0</v>
      </c>
      <c r="T43" s="21">
        <v>34</v>
      </c>
      <c r="U43" s="21">
        <v>83650</v>
      </c>
      <c r="V43" s="20">
        <v>0</v>
      </c>
      <c r="W43" s="20">
        <v>0</v>
      </c>
      <c r="X43" s="21">
        <f t="shared" si="4"/>
        <v>472</v>
      </c>
      <c r="Y43" s="21">
        <f t="shared" si="5"/>
        <v>2888724</v>
      </c>
    </row>
    <row r="44" spans="1:25" ht="12.75">
      <c r="A44" s="27" t="s">
        <v>48</v>
      </c>
      <c r="B44" s="20">
        <v>89</v>
      </c>
      <c r="C44" s="20">
        <v>412521</v>
      </c>
      <c r="D44" s="21">
        <v>0</v>
      </c>
      <c r="E44" s="21">
        <v>0</v>
      </c>
      <c r="F44" s="20">
        <v>0</v>
      </c>
      <c r="G44" s="20">
        <v>0</v>
      </c>
      <c r="H44" s="21">
        <v>1</v>
      </c>
      <c r="I44" s="21">
        <v>4549</v>
      </c>
      <c r="J44" s="20">
        <v>2</v>
      </c>
      <c r="K44" s="20">
        <v>16130</v>
      </c>
      <c r="L44" s="21">
        <v>0</v>
      </c>
      <c r="M44" s="21">
        <v>0</v>
      </c>
      <c r="N44" s="20">
        <v>0</v>
      </c>
      <c r="O44" s="20">
        <v>0</v>
      </c>
      <c r="P44" s="21">
        <v>52</v>
      </c>
      <c r="Q44" s="21">
        <v>40804</v>
      </c>
      <c r="R44" s="20">
        <v>2</v>
      </c>
      <c r="S44" s="20">
        <v>2000</v>
      </c>
      <c r="T44" s="21">
        <v>3</v>
      </c>
      <c r="U44" s="21">
        <v>5950</v>
      </c>
      <c r="V44" s="20">
        <v>0</v>
      </c>
      <c r="W44" s="20">
        <v>0</v>
      </c>
      <c r="X44" s="21">
        <f t="shared" si="4"/>
        <v>149</v>
      </c>
      <c r="Y44" s="21">
        <f t="shared" si="5"/>
        <v>481954</v>
      </c>
    </row>
    <row r="45" spans="1:25" ht="12.75">
      <c r="A45" s="27" t="s">
        <v>49</v>
      </c>
      <c r="B45" s="20">
        <v>278</v>
      </c>
      <c r="C45" s="20">
        <v>1547652</v>
      </c>
      <c r="D45" s="21">
        <v>0</v>
      </c>
      <c r="E45" s="21">
        <v>0</v>
      </c>
      <c r="F45" s="20">
        <v>0</v>
      </c>
      <c r="G45" s="20">
        <v>0</v>
      </c>
      <c r="H45" s="21">
        <v>1</v>
      </c>
      <c r="I45" s="21">
        <v>5198</v>
      </c>
      <c r="J45" s="20">
        <v>13</v>
      </c>
      <c r="K45" s="20">
        <v>96778</v>
      </c>
      <c r="L45" s="21">
        <v>0</v>
      </c>
      <c r="M45" s="21">
        <v>0</v>
      </c>
      <c r="N45" s="20">
        <v>0</v>
      </c>
      <c r="O45" s="20">
        <v>0</v>
      </c>
      <c r="P45" s="21">
        <v>0</v>
      </c>
      <c r="Q45" s="21">
        <v>0</v>
      </c>
      <c r="R45" s="20">
        <v>0</v>
      </c>
      <c r="S45" s="20">
        <v>0</v>
      </c>
      <c r="T45" s="21">
        <v>3</v>
      </c>
      <c r="U45" s="21">
        <v>8400</v>
      </c>
      <c r="V45" s="20">
        <v>0</v>
      </c>
      <c r="W45" s="20">
        <v>0</v>
      </c>
      <c r="X45" s="21">
        <f t="shared" si="4"/>
        <v>295</v>
      </c>
      <c r="Y45" s="21">
        <f t="shared" si="5"/>
        <v>1658028</v>
      </c>
    </row>
    <row r="46" spans="1:25" ht="12.75">
      <c r="A46" s="27" t="s">
        <v>50</v>
      </c>
      <c r="B46" s="20">
        <v>512</v>
      </c>
      <c r="C46" s="20">
        <v>2148015</v>
      </c>
      <c r="D46" s="21">
        <v>0</v>
      </c>
      <c r="E46" s="21">
        <v>0</v>
      </c>
      <c r="F46" s="20">
        <v>0</v>
      </c>
      <c r="G46" s="20">
        <v>0</v>
      </c>
      <c r="H46" s="21">
        <v>0</v>
      </c>
      <c r="I46" s="21">
        <v>0</v>
      </c>
      <c r="J46" s="20">
        <v>13</v>
      </c>
      <c r="K46" s="20">
        <v>80697</v>
      </c>
      <c r="L46" s="21">
        <v>0</v>
      </c>
      <c r="M46" s="21">
        <v>0</v>
      </c>
      <c r="N46" s="20">
        <v>0</v>
      </c>
      <c r="O46" s="20">
        <v>0</v>
      </c>
      <c r="P46" s="21">
        <v>0</v>
      </c>
      <c r="Q46" s="21">
        <v>0</v>
      </c>
      <c r="R46" s="20">
        <v>29</v>
      </c>
      <c r="S46" s="20">
        <v>86250</v>
      </c>
      <c r="T46" s="21">
        <v>3</v>
      </c>
      <c r="U46" s="21">
        <v>7000</v>
      </c>
      <c r="V46" s="20">
        <v>0</v>
      </c>
      <c r="W46" s="20">
        <v>0</v>
      </c>
      <c r="X46" s="21">
        <f t="shared" si="4"/>
        <v>557</v>
      </c>
      <c r="Y46" s="21">
        <f t="shared" si="5"/>
        <v>2321962</v>
      </c>
    </row>
    <row r="47" spans="1:25" ht="12.75">
      <c r="A47" s="27" t="s">
        <v>55</v>
      </c>
      <c r="B47" s="20">
        <v>105</v>
      </c>
      <c r="C47" s="20">
        <v>715410</v>
      </c>
      <c r="D47" s="21">
        <v>0</v>
      </c>
      <c r="E47" s="21">
        <v>0</v>
      </c>
      <c r="F47" s="20">
        <v>0</v>
      </c>
      <c r="G47" s="20">
        <v>0</v>
      </c>
      <c r="H47" s="21">
        <v>2</v>
      </c>
      <c r="I47" s="21">
        <v>10396</v>
      </c>
      <c r="J47" s="20">
        <v>6</v>
      </c>
      <c r="K47" s="20">
        <v>22604</v>
      </c>
      <c r="L47" s="21">
        <v>0</v>
      </c>
      <c r="M47" s="21">
        <v>0</v>
      </c>
      <c r="N47" s="20">
        <v>1</v>
      </c>
      <c r="O47" s="20">
        <v>5000</v>
      </c>
      <c r="P47" s="21">
        <v>0</v>
      </c>
      <c r="Q47" s="21">
        <v>0</v>
      </c>
      <c r="R47" s="20">
        <v>1</v>
      </c>
      <c r="S47" s="20">
        <v>3000</v>
      </c>
      <c r="T47" s="21">
        <v>0</v>
      </c>
      <c r="U47" s="21">
        <v>0</v>
      </c>
      <c r="V47" s="20">
        <v>0</v>
      </c>
      <c r="W47" s="20">
        <v>0</v>
      </c>
      <c r="X47" s="21">
        <f t="shared" si="4"/>
        <v>115</v>
      </c>
      <c r="Y47" s="21">
        <f t="shared" si="5"/>
        <v>756410</v>
      </c>
    </row>
    <row r="48" spans="1:25" ht="12.75">
      <c r="A48" s="27" t="s">
        <v>51</v>
      </c>
      <c r="B48" s="20">
        <v>410</v>
      </c>
      <c r="C48" s="20">
        <v>2937807</v>
      </c>
      <c r="D48" s="21">
        <v>0</v>
      </c>
      <c r="E48" s="21">
        <v>0</v>
      </c>
      <c r="F48" s="20">
        <v>0</v>
      </c>
      <c r="G48" s="20">
        <v>0</v>
      </c>
      <c r="H48" s="21">
        <v>6</v>
      </c>
      <c r="I48" s="21">
        <v>29280</v>
      </c>
      <c r="J48" s="20">
        <v>6</v>
      </c>
      <c r="K48" s="20">
        <v>41603</v>
      </c>
      <c r="L48" s="21">
        <v>0</v>
      </c>
      <c r="M48" s="21">
        <v>0</v>
      </c>
      <c r="N48" s="20">
        <v>1</v>
      </c>
      <c r="O48" s="20">
        <v>200</v>
      </c>
      <c r="P48" s="21">
        <v>0</v>
      </c>
      <c r="Q48" s="21">
        <v>0</v>
      </c>
      <c r="R48" s="20">
        <v>0</v>
      </c>
      <c r="S48" s="20">
        <v>0</v>
      </c>
      <c r="T48" s="21">
        <v>11</v>
      </c>
      <c r="U48" s="21">
        <v>30250</v>
      </c>
      <c r="V48" s="20">
        <v>0</v>
      </c>
      <c r="W48" s="20">
        <v>0</v>
      </c>
      <c r="X48" s="21">
        <f t="shared" si="4"/>
        <v>434</v>
      </c>
      <c r="Y48" s="21">
        <f t="shared" si="5"/>
        <v>3039140</v>
      </c>
    </row>
    <row r="49" spans="1:27" ht="12.75">
      <c r="A49" s="23" t="s">
        <v>52</v>
      </c>
      <c r="B49" s="24">
        <v>456</v>
      </c>
      <c r="C49" s="24">
        <v>2944393</v>
      </c>
      <c r="D49" s="25">
        <v>0</v>
      </c>
      <c r="E49" s="25">
        <v>0</v>
      </c>
      <c r="F49" s="24">
        <v>0</v>
      </c>
      <c r="G49" s="24">
        <v>0</v>
      </c>
      <c r="H49" s="25">
        <v>7</v>
      </c>
      <c r="I49" s="25">
        <v>31230</v>
      </c>
      <c r="J49" s="24">
        <v>5</v>
      </c>
      <c r="K49" s="24">
        <v>22090</v>
      </c>
      <c r="L49" s="25">
        <v>0</v>
      </c>
      <c r="M49" s="25">
        <v>0</v>
      </c>
      <c r="N49" s="24">
        <v>0</v>
      </c>
      <c r="O49" s="24">
        <v>0</v>
      </c>
      <c r="P49" s="25">
        <v>0</v>
      </c>
      <c r="Q49" s="25">
        <v>0</v>
      </c>
      <c r="R49" s="24">
        <v>0</v>
      </c>
      <c r="S49" s="24">
        <v>0</v>
      </c>
      <c r="T49" s="25">
        <v>7</v>
      </c>
      <c r="U49" s="25">
        <v>18550</v>
      </c>
      <c r="V49" s="24">
        <v>0</v>
      </c>
      <c r="W49" s="24">
        <v>0</v>
      </c>
      <c r="X49" s="25">
        <f t="shared" si="4"/>
        <v>475</v>
      </c>
      <c r="Y49" s="25">
        <f t="shared" si="5"/>
        <v>3016263</v>
      </c>
      <c r="Z49" s="26"/>
      <c r="AA49" s="26"/>
    </row>
    <row r="50" spans="1:27" ht="12.75">
      <c r="A50" s="27" t="s">
        <v>53</v>
      </c>
      <c r="B50" s="20">
        <f t="shared" ref="B50:W50" si="6">SUM(B20:B49)</f>
        <v>8357</v>
      </c>
      <c r="C50" s="20">
        <f t="shared" si="6"/>
        <v>51374755</v>
      </c>
      <c r="D50" s="21">
        <f t="shared" si="6"/>
        <v>0</v>
      </c>
      <c r="E50" s="21">
        <f t="shared" si="6"/>
        <v>0</v>
      </c>
      <c r="F50" s="20">
        <f t="shared" si="6"/>
        <v>0</v>
      </c>
      <c r="G50" s="20">
        <f t="shared" si="6"/>
        <v>0</v>
      </c>
      <c r="H50" s="21">
        <f t="shared" si="6"/>
        <v>134</v>
      </c>
      <c r="I50" s="21">
        <f t="shared" si="6"/>
        <v>634171</v>
      </c>
      <c r="J50" s="20">
        <f t="shared" si="6"/>
        <v>137</v>
      </c>
      <c r="K50" s="20">
        <f t="shared" si="6"/>
        <v>910355</v>
      </c>
      <c r="L50" s="21">
        <f t="shared" si="6"/>
        <v>0</v>
      </c>
      <c r="M50" s="21">
        <f t="shared" si="6"/>
        <v>0</v>
      </c>
      <c r="N50" s="20">
        <f t="shared" si="6"/>
        <v>20</v>
      </c>
      <c r="O50" s="20">
        <f t="shared" si="6"/>
        <v>68258</v>
      </c>
      <c r="P50" s="21">
        <f t="shared" si="6"/>
        <v>233</v>
      </c>
      <c r="Q50" s="21">
        <f t="shared" si="6"/>
        <v>214315</v>
      </c>
      <c r="R50" s="20">
        <f t="shared" si="6"/>
        <v>67</v>
      </c>
      <c r="S50" s="20">
        <f t="shared" si="6"/>
        <v>179000</v>
      </c>
      <c r="T50" s="21">
        <f t="shared" si="6"/>
        <v>348</v>
      </c>
      <c r="U50" s="21">
        <f t="shared" si="6"/>
        <v>899233</v>
      </c>
      <c r="V50" s="22">
        <f t="shared" si="6"/>
        <v>0</v>
      </c>
      <c r="W50" s="22">
        <f t="shared" si="6"/>
        <v>0</v>
      </c>
      <c r="X50" s="21">
        <f t="shared" ref="X50:Y50" si="7">B50+D50+F50+H50+J50+L50+R50+T50+N50+P50</f>
        <v>9296</v>
      </c>
      <c r="Y50" s="21">
        <f t="shared" si="7"/>
        <v>54280087</v>
      </c>
    </row>
    <row r="51" spans="1:27" ht="12.75">
      <c r="A51" s="27"/>
      <c r="B51" s="20"/>
      <c r="C51" s="20"/>
      <c r="D51" s="36"/>
      <c r="E51" s="36"/>
      <c r="F51" s="20"/>
      <c r="G51" s="20"/>
      <c r="H51" s="36"/>
      <c r="I51" s="36"/>
      <c r="J51" s="20"/>
      <c r="K51" s="20"/>
      <c r="L51" s="36"/>
      <c r="M51" s="36"/>
      <c r="N51" s="33"/>
      <c r="O51" s="33"/>
      <c r="P51" s="27"/>
      <c r="Q51" s="27"/>
      <c r="R51" s="33"/>
      <c r="S51" s="33"/>
      <c r="T51" s="27"/>
      <c r="U51" s="27"/>
      <c r="V51" s="20"/>
      <c r="W51" s="20"/>
      <c r="X51" s="27"/>
      <c r="Y51" s="27"/>
    </row>
    <row r="52" spans="1:27" ht="25.5">
      <c r="A52" s="17" t="s">
        <v>177</v>
      </c>
      <c r="B52" s="28"/>
      <c r="C52" s="28"/>
      <c r="D52" s="29"/>
      <c r="E52" s="29"/>
      <c r="F52" s="28"/>
      <c r="G52" s="28"/>
      <c r="H52" s="29"/>
      <c r="I52" s="29"/>
      <c r="J52" s="28"/>
      <c r="K52" s="28"/>
      <c r="L52" s="29"/>
      <c r="M52" s="29"/>
      <c r="N52" s="33"/>
      <c r="O52" s="33"/>
      <c r="P52" s="27"/>
      <c r="Q52" s="27"/>
      <c r="R52" s="33"/>
      <c r="S52" s="33"/>
      <c r="T52" s="27"/>
      <c r="U52" s="27"/>
      <c r="V52" s="20"/>
      <c r="W52" s="20"/>
      <c r="X52" s="27"/>
      <c r="Y52" s="27"/>
    </row>
    <row r="53" spans="1:27" ht="12.75">
      <c r="A53" s="23" t="s">
        <v>174</v>
      </c>
      <c r="B53" s="28">
        <v>0</v>
      </c>
      <c r="C53" s="28">
        <v>0</v>
      </c>
      <c r="D53" s="29">
        <v>0</v>
      </c>
      <c r="E53" s="29">
        <v>0</v>
      </c>
      <c r="F53" s="20">
        <v>0</v>
      </c>
      <c r="G53" s="20">
        <v>0</v>
      </c>
      <c r="H53" s="29">
        <v>0</v>
      </c>
      <c r="I53" s="29">
        <v>0</v>
      </c>
      <c r="J53" s="28">
        <v>0</v>
      </c>
      <c r="K53" s="28">
        <v>0</v>
      </c>
      <c r="L53" s="29">
        <v>0</v>
      </c>
      <c r="M53" s="29">
        <v>0</v>
      </c>
      <c r="N53" s="28">
        <v>1</v>
      </c>
      <c r="O53" s="28">
        <v>2500</v>
      </c>
      <c r="P53" s="29">
        <v>0</v>
      </c>
      <c r="Q53" s="29">
        <v>0</v>
      </c>
      <c r="R53" s="28">
        <v>3</v>
      </c>
      <c r="S53" s="28">
        <v>7500</v>
      </c>
      <c r="T53" s="29">
        <v>7</v>
      </c>
      <c r="U53" s="29">
        <v>16000</v>
      </c>
      <c r="V53" s="28">
        <v>0</v>
      </c>
      <c r="W53" s="28">
        <v>0</v>
      </c>
      <c r="X53" s="29">
        <f>V53+B53+D53+F53+H53+J53+L53+R53+T53+N53+P53</f>
        <v>11</v>
      </c>
      <c r="Y53" s="29">
        <f>W53+C53+E53+G53+I53+K53+M53+S53+U53+O53+Q53</f>
        <v>26000</v>
      </c>
    </row>
    <row r="54" spans="1:27" ht="12.75">
      <c r="A54" s="27" t="s">
        <v>56</v>
      </c>
      <c r="B54" s="20">
        <f t="shared" ref="B54:U54" si="8">SUM(B53)</f>
        <v>0</v>
      </c>
      <c r="C54" s="20">
        <f t="shared" si="8"/>
        <v>0</v>
      </c>
      <c r="D54" s="21">
        <f t="shared" si="8"/>
        <v>0</v>
      </c>
      <c r="E54" s="21">
        <f t="shared" si="8"/>
        <v>0</v>
      </c>
      <c r="F54" s="20">
        <f t="shared" si="8"/>
        <v>0</v>
      </c>
      <c r="G54" s="20">
        <f t="shared" si="8"/>
        <v>0</v>
      </c>
      <c r="H54" s="21">
        <f t="shared" si="8"/>
        <v>0</v>
      </c>
      <c r="I54" s="21">
        <f t="shared" si="8"/>
        <v>0</v>
      </c>
      <c r="J54" s="20">
        <f t="shared" si="8"/>
        <v>0</v>
      </c>
      <c r="K54" s="20">
        <f t="shared" si="8"/>
        <v>0</v>
      </c>
      <c r="L54" s="21">
        <f t="shared" si="8"/>
        <v>0</v>
      </c>
      <c r="M54" s="21">
        <f t="shared" si="8"/>
        <v>0</v>
      </c>
      <c r="N54" s="20">
        <f t="shared" si="8"/>
        <v>1</v>
      </c>
      <c r="O54" s="20">
        <f t="shared" si="8"/>
        <v>2500</v>
      </c>
      <c r="P54" s="21">
        <f t="shared" si="8"/>
        <v>0</v>
      </c>
      <c r="Q54" s="21">
        <f t="shared" si="8"/>
        <v>0</v>
      </c>
      <c r="R54" s="20">
        <f t="shared" si="8"/>
        <v>3</v>
      </c>
      <c r="S54" s="20">
        <f t="shared" si="8"/>
        <v>7500</v>
      </c>
      <c r="T54" s="21">
        <f t="shared" si="8"/>
        <v>7</v>
      </c>
      <c r="U54" s="21">
        <f t="shared" si="8"/>
        <v>16000</v>
      </c>
      <c r="V54" s="22">
        <f t="shared" ref="V54:W54" si="9">SUM(V53)</f>
        <v>0</v>
      </c>
      <c r="W54" s="22">
        <f t="shared" si="9"/>
        <v>0</v>
      </c>
      <c r="X54" s="21">
        <f>V54+B54+D54+F54+H54+J54+L54+R54+T54+N54+P54</f>
        <v>11</v>
      </c>
      <c r="Y54" s="21">
        <f>W54+C54+E54+G54+I54+K54+M54+S54+U54+O54+Q54</f>
        <v>26000</v>
      </c>
    </row>
    <row r="55" spans="1:27" ht="12.75">
      <c r="A55" s="27"/>
      <c r="B55" s="20"/>
      <c r="C55" s="20"/>
      <c r="D55" s="36"/>
      <c r="E55" s="36"/>
      <c r="F55" s="20"/>
      <c r="G55" s="20"/>
      <c r="H55" s="36"/>
      <c r="I55" s="36"/>
      <c r="J55" s="20"/>
      <c r="K55" s="20"/>
      <c r="L55" s="36"/>
      <c r="M55" s="36"/>
      <c r="N55" s="33"/>
      <c r="O55" s="33"/>
      <c r="P55" s="27"/>
      <c r="Q55" s="27"/>
      <c r="R55" s="33"/>
      <c r="S55" s="33"/>
      <c r="T55" s="27"/>
      <c r="U55" s="27"/>
      <c r="V55" s="20"/>
      <c r="W55" s="20"/>
      <c r="X55" s="27"/>
      <c r="Y55" s="27"/>
    </row>
    <row r="56" spans="1:27" ht="22.5">
      <c r="A56" s="38" t="s">
        <v>57</v>
      </c>
      <c r="B56" s="31">
        <f t="shared" ref="B56:U56" si="10">SUM(B50+B54)</f>
        <v>8357</v>
      </c>
      <c r="C56" s="31">
        <f t="shared" si="10"/>
        <v>51374755</v>
      </c>
      <c r="D56" s="32">
        <f t="shared" si="10"/>
        <v>0</v>
      </c>
      <c r="E56" s="32">
        <f t="shared" si="10"/>
        <v>0</v>
      </c>
      <c r="F56" s="31">
        <f t="shared" si="10"/>
        <v>0</v>
      </c>
      <c r="G56" s="31">
        <f t="shared" si="10"/>
        <v>0</v>
      </c>
      <c r="H56" s="32">
        <f t="shared" si="10"/>
        <v>134</v>
      </c>
      <c r="I56" s="32">
        <f t="shared" si="10"/>
        <v>634171</v>
      </c>
      <c r="J56" s="31">
        <f t="shared" si="10"/>
        <v>137</v>
      </c>
      <c r="K56" s="31">
        <f t="shared" si="10"/>
        <v>910355</v>
      </c>
      <c r="L56" s="32">
        <f t="shared" si="10"/>
        <v>0</v>
      </c>
      <c r="M56" s="32">
        <f t="shared" si="10"/>
        <v>0</v>
      </c>
      <c r="N56" s="31">
        <f t="shared" si="10"/>
        <v>21</v>
      </c>
      <c r="O56" s="31">
        <f t="shared" si="10"/>
        <v>70758</v>
      </c>
      <c r="P56" s="32">
        <f t="shared" si="10"/>
        <v>233</v>
      </c>
      <c r="Q56" s="32">
        <f t="shared" si="10"/>
        <v>214315</v>
      </c>
      <c r="R56" s="31">
        <f t="shared" si="10"/>
        <v>70</v>
      </c>
      <c r="S56" s="31">
        <f t="shared" si="10"/>
        <v>186500</v>
      </c>
      <c r="T56" s="32">
        <f t="shared" si="10"/>
        <v>355</v>
      </c>
      <c r="U56" s="32">
        <f t="shared" si="10"/>
        <v>915233</v>
      </c>
      <c r="V56" s="22">
        <f t="shared" ref="V56:W56" si="11">SUM(V50+V54)</f>
        <v>0</v>
      </c>
      <c r="W56" s="22">
        <f t="shared" si="11"/>
        <v>0</v>
      </c>
      <c r="X56" s="32">
        <f>V56+B56+D56+F56+H56+J56+L56+R56+T56+N56+P56</f>
        <v>9307</v>
      </c>
      <c r="Y56" s="32">
        <f>W56+C56+E56+G56+I56+K56+M56+S56+U56+O56+Q56</f>
        <v>54306087</v>
      </c>
    </row>
    <row r="57" spans="1:27" ht="12.75">
      <c r="A57" s="27"/>
      <c r="B57" s="34"/>
      <c r="C57" s="33"/>
      <c r="D57" s="27"/>
      <c r="E57" s="27"/>
      <c r="F57" s="34"/>
      <c r="G57" s="34" t="s">
        <v>58</v>
      </c>
      <c r="H57" s="35"/>
      <c r="I57" s="35" t="s">
        <v>58</v>
      </c>
      <c r="J57" s="33"/>
      <c r="K57" s="20"/>
      <c r="L57" s="27"/>
      <c r="M57" s="27"/>
      <c r="N57" s="33"/>
      <c r="O57" s="33"/>
      <c r="P57" s="27"/>
      <c r="Q57" s="27"/>
      <c r="R57" s="33"/>
      <c r="S57" s="33"/>
      <c r="T57" s="27"/>
      <c r="U57" s="27"/>
      <c r="V57" s="20"/>
      <c r="W57" s="20"/>
      <c r="X57" s="27"/>
      <c r="Y57" s="27"/>
    </row>
    <row r="58" spans="1:27" ht="12.75">
      <c r="A58" s="17" t="s">
        <v>59</v>
      </c>
      <c r="B58" s="34"/>
      <c r="C58" s="34"/>
      <c r="D58" s="27"/>
      <c r="E58" s="27"/>
      <c r="F58" s="34"/>
      <c r="G58" s="34"/>
      <c r="H58" s="35"/>
      <c r="I58" s="35"/>
      <c r="J58" s="33"/>
      <c r="K58" s="20"/>
      <c r="L58" s="27"/>
      <c r="M58" s="27"/>
      <c r="N58" s="33"/>
      <c r="O58" s="33"/>
      <c r="P58" s="27"/>
      <c r="Q58" s="27"/>
      <c r="R58" s="33"/>
      <c r="S58" s="33"/>
      <c r="T58" s="27"/>
      <c r="U58" s="27"/>
      <c r="V58" s="20"/>
      <c r="W58" s="20"/>
      <c r="X58" s="27"/>
      <c r="Y58" s="27"/>
    </row>
    <row r="59" spans="1:27" ht="22.5">
      <c r="A59" s="39" t="s">
        <v>60</v>
      </c>
      <c r="B59" s="20">
        <v>0</v>
      </c>
      <c r="C59" s="20">
        <v>0</v>
      </c>
      <c r="D59" s="21">
        <v>605</v>
      </c>
      <c r="E59" s="21">
        <v>362303</v>
      </c>
      <c r="F59" s="20">
        <v>1105</v>
      </c>
      <c r="G59" s="20">
        <v>1067923</v>
      </c>
      <c r="H59" s="21">
        <v>57</v>
      </c>
      <c r="I59" s="21">
        <v>220161</v>
      </c>
      <c r="J59" s="20">
        <v>85</v>
      </c>
      <c r="K59" s="20">
        <v>278795</v>
      </c>
      <c r="L59" s="21">
        <v>0</v>
      </c>
      <c r="M59" s="21">
        <v>0</v>
      </c>
      <c r="N59" s="20">
        <v>21</v>
      </c>
      <c r="O59" s="20">
        <v>55403</v>
      </c>
      <c r="P59" s="21">
        <v>1683</v>
      </c>
      <c r="Q59" s="21">
        <v>3186897</v>
      </c>
      <c r="R59" s="20">
        <v>0</v>
      </c>
      <c r="S59" s="20">
        <v>0</v>
      </c>
      <c r="T59" s="21">
        <v>108</v>
      </c>
      <c r="U59" s="21">
        <v>191750</v>
      </c>
      <c r="V59" s="22">
        <v>0</v>
      </c>
      <c r="W59" s="22">
        <v>0</v>
      </c>
      <c r="X59" s="21">
        <f>B59+D59+F59+H59+J59+L59+R59+T59+N59+P59+V59</f>
        <v>3664</v>
      </c>
      <c r="Y59" s="21">
        <f>C59+E59+G59+I59+K59+M59+S59+U59+O59+Q59+W59</f>
        <v>5363232</v>
      </c>
    </row>
    <row r="60" spans="1:27" ht="22.5">
      <c r="A60" s="39" t="s">
        <v>164</v>
      </c>
      <c r="B60" s="20">
        <v>0</v>
      </c>
      <c r="C60" s="20">
        <v>0</v>
      </c>
      <c r="D60" s="21">
        <v>180</v>
      </c>
      <c r="E60" s="21">
        <v>103850</v>
      </c>
      <c r="F60" s="20">
        <v>475</v>
      </c>
      <c r="G60" s="20">
        <v>390703</v>
      </c>
      <c r="H60" s="21">
        <v>5</v>
      </c>
      <c r="I60" s="21">
        <v>18193</v>
      </c>
      <c r="J60" s="20">
        <v>20</v>
      </c>
      <c r="K60" s="20">
        <v>68029</v>
      </c>
      <c r="L60" s="21">
        <v>0</v>
      </c>
      <c r="M60" s="21">
        <v>0</v>
      </c>
      <c r="N60" s="20">
        <v>7</v>
      </c>
      <c r="O60" s="20">
        <v>24375</v>
      </c>
      <c r="P60" s="21">
        <v>640</v>
      </c>
      <c r="Q60" s="21">
        <v>975388</v>
      </c>
      <c r="R60" s="20">
        <v>0</v>
      </c>
      <c r="S60" s="20">
        <v>0</v>
      </c>
      <c r="T60" s="21">
        <v>57</v>
      </c>
      <c r="U60" s="21">
        <v>105000</v>
      </c>
      <c r="V60" s="22">
        <v>0</v>
      </c>
      <c r="W60" s="22">
        <v>0</v>
      </c>
      <c r="X60" s="21">
        <f t="shared" ref="X60:X74" si="12">B60+D60+F60+H60+J60+L60+R60+T60+N60+P60+V60</f>
        <v>1384</v>
      </c>
      <c r="Y60" s="21">
        <f t="shared" ref="Y60:Y74" si="13">C60+E60+G60+I60+K60+M60+S60+U60+O60+Q60+W60</f>
        <v>1685538</v>
      </c>
    </row>
    <row r="61" spans="1:27" ht="22.5">
      <c r="A61" s="39" t="s">
        <v>64</v>
      </c>
      <c r="B61" s="20">
        <v>0</v>
      </c>
      <c r="C61" s="20">
        <v>0</v>
      </c>
      <c r="D61" s="21">
        <v>222</v>
      </c>
      <c r="E61" s="21">
        <v>153743</v>
      </c>
      <c r="F61" s="20">
        <v>434</v>
      </c>
      <c r="G61" s="20">
        <v>458051</v>
      </c>
      <c r="H61" s="21">
        <v>25</v>
      </c>
      <c r="I61" s="21">
        <v>102889</v>
      </c>
      <c r="J61" s="20">
        <v>19</v>
      </c>
      <c r="K61" s="20">
        <v>82912</v>
      </c>
      <c r="L61" s="21">
        <v>0</v>
      </c>
      <c r="M61" s="21">
        <v>0</v>
      </c>
      <c r="N61" s="20">
        <v>7</v>
      </c>
      <c r="O61" s="20">
        <v>22500</v>
      </c>
      <c r="P61" s="21">
        <v>627</v>
      </c>
      <c r="Q61" s="21">
        <v>1781573</v>
      </c>
      <c r="R61" s="20">
        <v>0</v>
      </c>
      <c r="S61" s="20">
        <v>0</v>
      </c>
      <c r="T61" s="21">
        <v>3</v>
      </c>
      <c r="U61" s="21">
        <v>9000</v>
      </c>
      <c r="V61" s="22">
        <v>0</v>
      </c>
      <c r="W61" s="22">
        <v>0</v>
      </c>
      <c r="X61" s="21">
        <f t="shared" si="12"/>
        <v>1337</v>
      </c>
      <c r="Y61" s="21">
        <f t="shared" si="13"/>
        <v>2610668</v>
      </c>
    </row>
    <row r="62" spans="1:27" ht="22.5">
      <c r="A62" s="39" t="s">
        <v>65</v>
      </c>
      <c r="B62" s="20">
        <v>0</v>
      </c>
      <c r="C62" s="20">
        <v>0</v>
      </c>
      <c r="D62" s="21">
        <v>142</v>
      </c>
      <c r="E62" s="21">
        <v>94833</v>
      </c>
      <c r="F62" s="20">
        <v>284</v>
      </c>
      <c r="G62" s="20">
        <v>338428</v>
      </c>
      <c r="H62" s="21">
        <v>49</v>
      </c>
      <c r="I62" s="21">
        <v>206628</v>
      </c>
      <c r="J62" s="20">
        <v>15</v>
      </c>
      <c r="K62" s="20">
        <v>59965</v>
      </c>
      <c r="L62" s="21">
        <v>0</v>
      </c>
      <c r="M62" s="21">
        <v>0</v>
      </c>
      <c r="N62" s="20">
        <v>2</v>
      </c>
      <c r="O62" s="20">
        <v>10000</v>
      </c>
      <c r="P62" s="21">
        <v>402</v>
      </c>
      <c r="Q62" s="21">
        <v>1077387</v>
      </c>
      <c r="R62" s="20">
        <v>0</v>
      </c>
      <c r="S62" s="20">
        <v>0</v>
      </c>
      <c r="T62" s="21">
        <v>11</v>
      </c>
      <c r="U62" s="21">
        <v>26817</v>
      </c>
      <c r="V62" s="22">
        <v>0</v>
      </c>
      <c r="W62" s="22">
        <v>0</v>
      </c>
      <c r="X62" s="21">
        <f t="shared" si="12"/>
        <v>905</v>
      </c>
      <c r="Y62" s="21">
        <f t="shared" si="13"/>
        <v>1814058</v>
      </c>
    </row>
    <row r="63" spans="1:27" ht="22.5">
      <c r="A63" s="39" t="s">
        <v>66</v>
      </c>
      <c r="B63" s="20">
        <v>0</v>
      </c>
      <c r="C63" s="20">
        <v>0</v>
      </c>
      <c r="D63" s="21">
        <v>236</v>
      </c>
      <c r="E63" s="21">
        <v>154332</v>
      </c>
      <c r="F63" s="20">
        <v>446</v>
      </c>
      <c r="G63" s="20">
        <v>453517</v>
      </c>
      <c r="H63" s="21">
        <v>10</v>
      </c>
      <c r="I63" s="21">
        <v>49543</v>
      </c>
      <c r="J63" s="20">
        <v>15</v>
      </c>
      <c r="K63" s="20">
        <v>62143</v>
      </c>
      <c r="L63" s="21">
        <v>0</v>
      </c>
      <c r="M63" s="21">
        <v>0</v>
      </c>
      <c r="N63" s="20">
        <v>3</v>
      </c>
      <c r="O63" s="20">
        <v>13750</v>
      </c>
      <c r="P63" s="21">
        <v>650</v>
      </c>
      <c r="Q63" s="21">
        <v>1557229</v>
      </c>
      <c r="R63" s="20">
        <v>0</v>
      </c>
      <c r="S63" s="20">
        <v>0</v>
      </c>
      <c r="T63" s="21">
        <v>33</v>
      </c>
      <c r="U63" s="21">
        <v>72212</v>
      </c>
      <c r="V63" s="22">
        <v>0</v>
      </c>
      <c r="W63" s="22">
        <v>0</v>
      </c>
      <c r="X63" s="21">
        <f t="shared" si="12"/>
        <v>1393</v>
      </c>
      <c r="Y63" s="21">
        <f t="shared" si="13"/>
        <v>2362726</v>
      </c>
    </row>
    <row r="64" spans="1:27" ht="22.5">
      <c r="A64" s="39" t="s">
        <v>67</v>
      </c>
      <c r="B64" s="20">
        <v>0</v>
      </c>
      <c r="C64" s="20">
        <v>0</v>
      </c>
      <c r="D64" s="21">
        <v>78</v>
      </c>
      <c r="E64" s="21">
        <v>52542</v>
      </c>
      <c r="F64" s="20">
        <v>125</v>
      </c>
      <c r="G64" s="20">
        <v>137681</v>
      </c>
      <c r="H64" s="21">
        <v>14</v>
      </c>
      <c r="I64" s="21">
        <v>59778</v>
      </c>
      <c r="J64" s="20">
        <v>10</v>
      </c>
      <c r="K64" s="20">
        <v>43981</v>
      </c>
      <c r="L64" s="21">
        <v>0</v>
      </c>
      <c r="M64" s="21">
        <v>0</v>
      </c>
      <c r="N64" s="20">
        <v>1</v>
      </c>
      <c r="O64" s="20">
        <v>1250</v>
      </c>
      <c r="P64" s="21">
        <v>211</v>
      </c>
      <c r="Q64" s="21">
        <v>735243</v>
      </c>
      <c r="R64" s="20">
        <v>0</v>
      </c>
      <c r="S64" s="20">
        <v>0</v>
      </c>
      <c r="T64" s="21">
        <v>3</v>
      </c>
      <c r="U64" s="21">
        <v>4550</v>
      </c>
      <c r="V64" s="22">
        <v>0</v>
      </c>
      <c r="W64" s="22">
        <v>0</v>
      </c>
      <c r="X64" s="21">
        <f t="shared" si="12"/>
        <v>442</v>
      </c>
      <c r="Y64" s="21">
        <f t="shared" si="13"/>
        <v>1035025</v>
      </c>
    </row>
    <row r="65" spans="1:25" ht="22.5">
      <c r="A65" s="39" t="s">
        <v>68</v>
      </c>
      <c r="B65" s="20">
        <v>0</v>
      </c>
      <c r="C65" s="20">
        <v>0</v>
      </c>
      <c r="D65" s="21">
        <v>20</v>
      </c>
      <c r="E65" s="21">
        <v>15575</v>
      </c>
      <c r="F65" s="20">
        <v>34</v>
      </c>
      <c r="G65" s="20">
        <v>41495</v>
      </c>
      <c r="H65" s="21">
        <v>6</v>
      </c>
      <c r="I65" s="21">
        <v>31188</v>
      </c>
      <c r="J65" s="20">
        <v>1</v>
      </c>
      <c r="K65" s="20">
        <v>3120</v>
      </c>
      <c r="L65" s="21">
        <v>0</v>
      </c>
      <c r="M65" s="21">
        <v>0</v>
      </c>
      <c r="N65" s="20">
        <v>0</v>
      </c>
      <c r="O65" s="20">
        <v>0</v>
      </c>
      <c r="P65" s="21">
        <v>83</v>
      </c>
      <c r="Q65" s="21">
        <v>243863</v>
      </c>
      <c r="R65" s="20">
        <v>0</v>
      </c>
      <c r="S65" s="20">
        <v>0</v>
      </c>
      <c r="T65" s="21">
        <v>1</v>
      </c>
      <c r="U65" s="21">
        <v>2100</v>
      </c>
      <c r="V65" s="22">
        <v>0</v>
      </c>
      <c r="W65" s="22">
        <v>0</v>
      </c>
      <c r="X65" s="21">
        <f t="shared" si="12"/>
        <v>145</v>
      </c>
      <c r="Y65" s="21">
        <f t="shared" si="13"/>
        <v>337341</v>
      </c>
    </row>
    <row r="66" spans="1:25" ht="22.5">
      <c r="A66" s="39" t="s">
        <v>69</v>
      </c>
      <c r="B66" s="20">
        <v>0</v>
      </c>
      <c r="C66" s="20">
        <v>0</v>
      </c>
      <c r="D66" s="21">
        <v>45</v>
      </c>
      <c r="E66" s="21">
        <v>34193</v>
      </c>
      <c r="F66" s="20">
        <v>87</v>
      </c>
      <c r="G66" s="20">
        <v>99758</v>
      </c>
      <c r="H66" s="21">
        <v>8</v>
      </c>
      <c r="I66" s="21">
        <v>25341</v>
      </c>
      <c r="J66" s="20">
        <v>10</v>
      </c>
      <c r="K66" s="20">
        <v>45045</v>
      </c>
      <c r="L66" s="21">
        <v>0</v>
      </c>
      <c r="M66" s="21">
        <v>0</v>
      </c>
      <c r="N66" s="20">
        <v>2</v>
      </c>
      <c r="O66" s="20">
        <v>7500</v>
      </c>
      <c r="P66" s="21">
        <v>146</v>
      </c>
      <c r="Q66" s="21">
        <v>479553</v>
      </c>
      <c r="R66" s="20">
        <v>0</v>
      </c>
      <c r="S66" s="20">
        <v>0</v>
      </c>
      <c r="T66" s="21">
        <v>16</v>
      </c>
      <c r="U66" s="21">
        <v>42000</v>
      </c>
      <c r="V66" s="22">
        <v>0</v>
      </c>
      <c r="W66" s="22">
        <v>0</v>
      </c>
      <c r="X66" s="21">
        <f t="shared" si="12"/>
        <v>314</v>
      </c>
      <c r="Y66" s="21">
        <f t="shared" si="13"/>
        <v>733390</v>
      </c>
    </row>
    <row r="67" spans="1:25" ht="22.5">
      <c r="A67" s="39" t="s">
        <v>70</v>
      </c>
      <c r="B67" s="20">
        <v>0</v>
      </c>
      <c r="C67" s="20">
        <v>0</v>
      </c>
      <c r="D67" s="21">
        <v>95</v>
      </c>
      <c r="E67" s="21">
        <v>64151</v>
      </c>
      <c r="F67" s="20">
        <v>194</v>
      </c>
      <c r="G67" s="20">
        <v>182983</v>
      </c>
      <c r="H67" s="21">
        <v>5</v>
      </c>
      <c r="I67" s="21">
        <v>23391</v>
      </c>
      <c r="J67" s="20">
        <v>10</v>
      </c>
      <c r="K67" s="20">
        <v>34799</v>
      </c>
      <c r="L67" s="21">
        <v>0</v>
      </c>
      <c r="M67" s="21">
        <v>0</v>
      </c>
      <c r="N67" s="20">
        <v>6</v>
      </c>
      <c r="O67" s="20">
        <v>18531</v>
      </c>
      <c r="P67" s="21">
        <v>221</v>
      </c>
      <c r="Q67" s="21">
        <v>521559</v>
      </c>
      <c r="R67" s="20">
        <v>0</v>
      </c>
      <c r="S67" s="20">
        <v>0</v>
      </c>
      <c r="T67" s="21">
        <v>1</v>
      </c>
      <c r="U67" s="21">
        <v>350</v>
      </c>
      <c r="V67" s="22">
        <v>0</v>
      </c>
      <c r="W67" s="22">
        <v>0</v>
      </c>
      <c r="X67" s="21">
        <f t="shared" si="12"/>
        <v>532</v>
      </c>
      <c r="Y67" s="21">
        <f t="shared" si="13"/>
        <v>845764</v>
      </c>
    </row>
    <row r="68" spans="1:25" ht="22.5">
      <c r="A68" s="39" t="s">
        <v>71</v>
      </c>
      <c r="B68" s="20">
        <v>0</v>
      </c>
      <c r="C68" s="20">
        <v>0</v>
      </c>
      <c r="D68" s="21">
        <v>510</v>
      </c>
      <c r="E68" s="21">
        <v>317911</v>
      </c>
      <c r="F68" s="20">
        <v>832</v>
      </c>
      <c r="G68" s="20">
        <v>837633</v>
      </c>
      <c r="H68" s="21">
        <v>35</v>
      </c>
      <c r="I68" s="21">
        <v>130848</v>
      </c>
      <c r="J68" s="20">
        <v>51</v>
      </c>
      <c r="K68" s="20">
        <v>204940</v>
      </c>
      <c r="L68" s="21">
        <v>0</v>
      </c>
      <c r="M68" s="21">
        <v>0</v>
      </c>
      <c r="N68" s="20">
        <v>12</v>
      </c>
      <c r="O68" s="20">
        <v>33750</v>
      </c>
      <c r="P68" s="21">
        <v>1111</v>
      </c>
      <c r="Q68" s="21">
        <v>2703556</v>
      </c>
      <c r="R68" s="20">
        <v>0</v>
      </c>
      <c r="S68" s="20">
        <v>0</v>
      </c>
      <c r="T68" s="21">
        <v>62</v>
      </c>
      <c r="U68" s="21">
        <v>131900</v>
      </c>
      <c r="V68" s="22">
        <v>0</v>
      </c>
      <c r="W68" s="22">
        <v>0</v>
      </c>
      <c r="X68" s="21">
        <f t="shared" si="12"/>
        <v>2613</v>
      </c>
      <c r="Y68" s="21">
        <f t="shared" si="13"/>
        <v>4360538</v>
      </c>
    </row>
    <row r="69" spans="1:25" ht="22.5">
      <c r="A69" s="39" t="s">
        <v>72</v>
      </c>
      <c r="B69" s="20">
        <v>0</v>
      </c>
      <c r="C69" s="20">
        <v>0</v>
      </c>
      <c r="D69" s="21">
        <v>81</v>
      </c>
      <c r="E69" s="21">
        <v>52194</v>
      </c>
      <c r="F69" s="20">
        <v>130</v>
      </c>
      <c r="G69" s="20">
        <v>128376</v>
      </c>
      <c r="H69" s="21">
        <v>8</v>
      </c>
      <c r="I69" s="21">
        <v>23041</v>
      </c>
      <c r="J69" s="20">
        <v>3</v>
      </c>
      <c r="K69" s="20">
        <v>14979</v>
      </c>
      <c r="L69" s="21">
        <v>0</v>
      </c>
      <c r="M69" s="21">
        <v>0</v>
      </c>
      <c r="N69" s="20">
        <v>9</v>
      </c>
      <c r="O69" s="20">
        <v>31250</v>
      </c>
      <c r="P69" s="21">
        <v>253</v>
      </c>
      <c r="Q69" s="21">
        <v>639382</v>
      </c>
      <c r="R69" s="20">
        <v>0</v>
      </c>
      <c r="S69" s="20">
        <v>0</v>
      </c>
      <c r="T69" s="21">
        <v>0</v>
      </c>
      <c r="U69" s="21">
        <v>0</v>
      </c>
      <c r="V69" s="22">
        <v>0</v>
      </c>
      <c r="W69" s="22">
        <v>0</v>
      </c>
      <c r="X69" s="21">
        <f t="shared" si="12"/>
        <v>484</v>
      </c>
      <c r="Y69" s="21">
        <f t="shared" si="13"/>
        <v>889222</v>
      </c>
    </row>
    <row r="70" spans="1:25" ht="22.5">
      <c r="A70" s="39" t="s">
        <v>173</v>
      </c>
      <c r="B70" s="20">
        <v>0</v>
      </c>
      <c r="C70" s="20">
        <v>0</v>
      </c>
      <c r="D70" s="21">
        <v>121</v>
      </c>
      <c r="E70" s="21">
        <v>72488</v>
      </c>
      <c r="F70" s="20">
        <v>245</v>
      </c>
      <c r="G70" s="20">
        <v>243990</v>
      </c>
      <c r="H70" s="21">
        <v>0</v>
      </c>
      <c r="I70" s="21">
        <v>0</v>
      </c>
      <c r="J70" s="20">
        <v>5</v>
      </c>
      <c r="K70" s="20">
        <v>22620</v>
      </c>
      <c r="L70" s="21">
        <v>0</v>
      </c>
      <c r="M70" s="21">
        <v>0</v>
      </c>
      <c r="N70" s="20">
        <v>0</v>
      </c>
      <c r="O70" s="20">
        <v>0</v>
      </c>
      <c r="P70" s="21">
        <v>458</v>
      </c>
      <c r="Q70" s="21">
        <v>1271654</v>
      </c>
      <c r="R70" s="20">
        <v>0</v>
      </c>
      <c r="S70" s="20">
        <v>0</v>
      </c>
      <c r="T70" s="21">
        <v>2</v>
      </c>
      <c r="U70" s="21">
        <v>5700</v>
      </c>
      <c r="V70" s="22">
        <v>0</v>
      </c>
      <c r="W70" s="22">
        <v>0</v>
      </c>
      <c r="X70" s="21">
        <f t="shared" si="12"/>
        <v>831</v>
      </c>
      <c r="Y70" s="21">
        <f t="shared" si="13"/>
        <v>1616452</v>
      </c>
    </row>
    <row r="71" spans="1:25" ht="22.5">
      <c r="A71" s="39" t="s">
        <v>75</v>
      </c>
      <c r="B71" s="20">
        <v>0</v>
      </c>
      <c r="C71" s="20">
        <v>0</v>
      </c>
      <c r="D71" s="21">
        <v>77</v>
      </c>
      <c r="E71" s="21">
        <v>49396</v>
      </c>
      <c r="F71" s="20">
        <v>157</v>
      </c>
      <c r="G71" s="20">
        <v>154792</v>
      </c>
      <c r="H71" s="21">
        <v>3</v>
      </c>
      <c r="I71" s="21">
        <v>12345</v>
      </c>
      <c r="J71" s="20">
        <v>13</v>
      </c>
      <c r="K71" s="20">
        <v>70986</v>
      </c>
      <c r="L71" s="21">
        <v>0</v>
      </c>
      <c r="M71" s="21">
        <v>0</v>
      </c>
      <c r="N71" s="20">
        <v>4</v>
      </c>
      <c r="O71" s="20">
        <v>14375</v>
      </c>
      <c r="P71" s="21">
        <v>312</v>
      </c>
      <c r="Q71" s="21">
        <v>1085831</v>
      </c>
      <c r="R71" s="20">
        <v>0</v>
      </c>
      <c r="S71" s="20">
        <v>0</v>
      </c>
      <c r="T71" s="21">
        <v>0</v>
      </c>
      <c r="U71" s="21">
        <v>0</v>
      </c>
      <c r="V71" s="22">
        <v>0</v>
      </c>
      <c r="W71" s="22">
        <v>0</v>
      </c>
      <c r="X71" s="21">
        <f t="shared" si="12"/>
        <v>566</v>
      </c>
      <c r="Y71" s="21">
        <f t="shared" si="13"/>
        <v>1387725</v>
      </c>
    </row>
    <row r="72" spans="1:25" ht="22.5">
      <c r="A72" s="39" t="s">
        <v>76</v>
      </c>
      <c r="B72" s="20">
        <v>0</v>
      </c>
      <c r="C72" s="20">
        <v>0</v>
      </c>
      <c r="D72" s="21">
        <v>67</v>
      </c>
      <c r="E72" s="21">
        <v>47787</v>
      </c>
      <c r="F72" s="20">
        <v>151</v>
      </c>
      <c r="G72" s="20">
        <v>151409</v>
      </c>
      <c r="H72" s="21">
        <v>21</v>
      </c>
      <c r="I72" s="21">
        <v>80442</v>
      </c>
      <c r="J72" s="20">
        <v>7</v>
      </c>
      <c r="K72" s="20">
        <v>36968</v>
      </c>
      <c r="L72" s="21">
        <v>0</v>
      </c>
      <c r="M72" s="21">
        <v>0</v>
      </c>
      <c r="N72" s="20">
        <v>1</v>
      </c>
      <c r="O72" s="20">
        <v>2500</v>
      </c>
      <c r="P72" s="21">
        <v>253</v>
      </c>
      <c r="Q72" s="21">
        <v>546065</v>
      </c>
      <c r="R72" s="20">
        <v>0</v>
      </c>
      <c r="S72" s="20">
        <v>0</v>
      </c>
      <c r="T72" s="21">
        <v>1</v>
      </c>
      <c r="U72" s="21">
        <v>2800</v>
      </c>
      <c r="V72" s="22">
        <v>0</v>
      </c>
      <c r="W72" s="22">
        <v>0</v>
      </c>
      <c r="X72" s="21">
        <f t="shared" si="12"/>
        <v>501</v>
      </c>
      <c r="Y72" s="21">
        <f t="shared" si="13"/>
        <v>867971</v>
      </c>
    </row>
    <row r="73" spans="1:25" ht="22.5">
      <c r="A73" s="39" t="s">
        <v>77</v>
      </c>
      <c r="B73" s="20">
        <v>0</v>
      </c>
      <c r="C73" s="20">
        <v>0</v>
      </c>
      <c r="D73" s="21">
        <v>56</v>
      </c>
      <c r="E73" s="21">
        <v>40030</v>
      </c>
      <c r="F73" s="20">
        <v>97</v>
      </c>
      <c r="G73" s="20">
        <v>101395</v>
      </c>
      <c r="H73" s="21">
        <v>40</v>
      </c>
      <c r="I73" s="21">
        <v>165262</v>
      </c>
      <c r="J73" s="20">
        <v>2</v>
      </c>
      <c r="K73" s="20">
        <v>10356</v>
      </c>
      <c r="L73" s="21">
        <v>0</v>
      </c>
      <c r="M73" s="21">
        <v>0</v>
      </c>
      <c r="N73" s="20">
        <v>5</v>
      </c>
      <c r="O73" s="20">
        <v>11986</v>
      </c>
      <c r="P73" s="21">
        <v>172</v>
      </c>
      <c r="Q73" s="21">
        <v>351518</v>
      </c>
      <c r="R73" s="20">
        <v>0</v>
      </c>
      <c r="S73" s="20">
        <v>0</v>
      </c>
      <c r="T73" s="21">
        <v>2</v>
      </c>
      <c r="U73" s="21">
        <v>5600</v>
      </c>
      <c r="V73" s="22">
        <v>0</v>
      </c>
      <c r="W73" s="22">
        <v>0</v>
      </c>
      <c r="X73" s="21">
        <f t="shared" si="12"/>
        <v>374</v>
      </c>
      <c r="Y73" s="21">
        <f t="shared" si="13"/>
        <v>686147</v>
      </c>
    </row>
    <row r="74" spans="1:25" ht="22.5">
      <c r="A74" s="37" t="s">
        <v>78</v>
      </c>
      <c r="B74" s="28">
        <v>0</v>
      </c>
      <c r="C74" s="28">
        <v>0</v>
      </c>
      <c r="D74" s="29">
        <v>158</v>
      </c>
      <c r="E74" s="29">
        <v>101930</v>
      </c>
      <c r="F74" s="28">
        <v>477</v>
      </c>
      <c r="G74" s="28">
        <v>422645</v>
      </c>
      <c r="H74" s="29">
        <v>18</v>
      </c>
      <c r="I74" s="29">
        <v>68507</v>
      </c>
      <c r="J74" s="28">
        <v>27</v>
      </c>
      <c r="K74" s="28">
        <v>93780</v>
      </c>
      <c r="L74" s="29">
        <v>0</v>
      </c>
      <c r="M74" s="29">
        <v>0</v>
      </c>
      <c r="N74" s="20">
        <v>2</v>
      </c>
      <c r="O74" s="20">
        <v>7500</v>
      </c>
      <c r="P74" s="29">
        <v>566</v>
      </c>
      <c r="Q74" s="29">
        <v>980992</v>
      </c>
      <c r="R74" s="28">
        <v>0</v>
      </c>
      <c r="S74" s="28">
        <v>0</v>
      </c>
      <c r="T74" s="29">
        <v>58</v>
      </c>
      <c r="U74" s="29">
        <v>102000</v>
      </c>
      <c r="V74" s="28">
        <v>0</v>
      </c>
      <c r="W74" s="28">
        <v>0</v>
      </c>
      <c r="X74" s="29">
        <f t="shared" si="12"/>
        <v>1306</v>
      </c>
      <c r="Y74" s="29">
        <f t="shared" si="13"/>
        <v>1777354</v>
      </c>
    </row>
    <row r="75" spans="1:25" ht="12.75">
      <c r="A75" s="27"/>
      <c r="B75" s="28"/>
      <c r="C75" s="28"/>
      <c r="D75" s="29"/>
      <c r="E75" s="29"/>
      <c r="F75" s="28"/>
      <c r="G75" s="28"/>
      <c r="H75" s="29"/>
      <c r="I75" s="29"/>
      <c r="J75" s="28"/>
      <c r="K75" s="28"/>
      <c r="L75" s="21"/>
      <c r="M75" s="27"/>
      <c r="N75" s="20"/>
      <c r="O75" s="20"/>
      <c r="P75" s="27"/>
      <c r="Q75" s="27"/>
      <c r="R75" s="20"/>
      <c r="S75" s="20"/>
      <c r="T75" s="27"/>
      <c r="U75" s="27"/>
      <c r="V75" s="20"/>
      <c r="W75" s="20"/>
      <c r="X75" s="27"/>
      <c r="Y75" s="27"/>
    </row>
    <row r="76" spans="1:25" ht="12.75">
      <c r="A76" s="38" t="s">
        <v>79</v>
      </c>
      <c r="B76" s="31">
        <v>0</v>
      </c>
      <c r="C76" s="31">
        <v>0</v>
      </c>
      <c r="D76" s="32">
        <f t="shared" ref="D76:W76" si="14">SUM(D59:D74)</f>
        <v>2693</v>
      </c>
      <c r="E76" s="32">
        <f t="shared" si="14"/>
        <v>1717258</v>
      </c>
      <c r="F76" s="31">
        <f t="shared" si="14"/>
        <v>5273</v>
      </c>
      <c r="G76" s="31">
        <f t="shared" si="14"/>
        <v>5210779</v>
      </c>
      <c r="H76" s="32">
        <f t="shared" si="14"/>
        <v>304</v>
      </c>
      <c r="I76" s="32">
        <f t="shared" si="14"/>
        <v>1217557</v>
      </c>
      <c r="J76" s="31">
        <f t="shared" si="14"/>
        <v>293</v>
      </c>
      <c r="K76" s="31">
        <f t="shared" si="14"/>
        <v>1133418</v>
      </c>
      <c r="L76" s="32">
        <f t="shared" si="14"/>
        <v>0</v>
      </c>
      <c r="M76" s="32">
        <f t="shared" si="14"/>
        <v>0</v>
      </c>
      <c r="N76" s="31">
        <f t="shared" si="14"/>
        <v>82</v>
      </c>
      <c r="O76" s="31">
        <f t="shared" si="14"/>
        <v>254670</v>
      </c>
      <c r="P76" s="32">
        <f t="shared" si="14"/>
        <v>7788</v>
      </c>
      <c r="Q76" s="32">
        <f t="shared" si="14"/>
        <v>18137690</v>
      </c>
      <c r="R76" s="31">
        <f t="shared" si="14"/>
        <v>0</v>
      </c>
      <c r="S76" s="31">
        <f t="shared" si="14"/>
        <v>0</v>
      </c>
      <c r="T76" s="32">
        <f t="shared" si="14"/>
        <v>358</v>
      </c>
      <c r="U76" s="32">
        <f t="shared" si="14"/>
        <v>701779</v>
      </c>
      <c r="V76" s="22">
        <f t="shared" si="14"/>
        <v>0</v>
      </c>
      <c r="W76" s="22">
        <f t="shared" si="14"/>
        <v>0</v>
      </c>
      <c r="X76" s="32">
        <f>B76+D76+F76+H76+J76+L76+R76+T76+N76+P76+V76</f>
        <v>16791</v>
      </c>
      <c r="Y76" s="32">
        <f>C76+E76+G76+I76+K76+M76+S76+U76+O76+Q76+W76</f>
        <v>28373151</v>
      </c>
    </row>
    <row r="77" spans="1:25" ht="12.75">
      <c r="A77" s="27"/>
      <c r="B77" s="20"/>
      <c r="C77" s="20"/>
      <c r="D77" s="36"/>
      <c r="E77" s="36"/>
      <c r="F77" s="20"/>
      <c r="G77" s="20"/>
      <c r="H77" s="36"/>
      <c r="I77" s="36"/>
      <c r="J77" s="20"/>
      <c r="K77" s="20"/>
      <c r="L77" s="36"/>
      <c r="M77" s="36"/>
      <c r="N77" s="20"/>
      <c r="O77" s="20"/>
      <c r="P77" s="36"/>
      <c r="Q77" s="35"/>
      <c r="R77" s="20"/>
      <c r="S77" s="20"/>
      <c r="T77" s="36"/>
      <c r="U77" s="35"/>
      <c r="V77" s="20"/>
      <c r="W77" s="20"/>
      <c r="X77" s="36"/>
      <c r="Y77" s="35"/>
    </row>
    <row r="78" spans="1:25" ht="12.75">
      <c r="A78" s="40" t="s">
        <v>80</v>
      </c>
      <c r="B78" s="31"/>
      <c r="C78" s="31"/>
      <c r="D78" s="32"/>
      <c r="E78" s="32"/>
      <c r="F78" s="31"/>
      <c r="G78" s="31"/>
      <c r="H78" s="32"/>
      <c r="I78" s="32"/>
      <c r="J78" s="31"/>
      <c r="K78" s="31"/>
      <c r="L78" s="32"/>
      <c r="M78" s="32"/>
      <c r="N78" s="20"/>
      <c r="O78" s="31"/>
      <c r="P78" s="32"/>
      <c r="Q78" s="35"/>
      <c r="R78" s="20"/>
      <c r="S78" s="31"/>
      <c r="T78" s="32"/>
      <c r="U78" s="35"/>
      <c r="V78" s="20"/>
      <c r="W78" s="20"/>
      <c r="X78" s="32"/>
      <c r="Y78" s="35"/>
    </row>
    <row r="79" spans="1:25" ht="12.75">
      <c r="A79" s="27" t="s">
        <v>81</v>
      </c>
      <c r="B79" s="20">
        <v>0</v>
      </c>
      <c r="C79" s="20">
        <v>0</v>
      </c>
      <c r="D79" s="21">
        <v>0</v>
      </c>
      <c r="E79" s="21">
        <v>0</v>
      </c>
      <c r="F79" s="20">
        <v>0</v>
      </c>
      <c r="G79" s="20">
        <v>0</v>
      </c>
      <c r="H79" s="21">
        <v>0</v>
      </c>
      <c r="I79" s="21">
        <v>0</v>
      </c>
      <c r="J79" s="20">
        <v>0</v>
      </c>
      <c r="K79" s="20">
        <v>0</v>
      </c>
      <c r="L79" s="21">
        <v>0</v>
      </c>
      <c r="M79" s="21">
        <v>0</v>
      </c>
      <c r="N79" s="20">
        <v>10</v>
      </c>
      <c r="O79" s="20">
        <v>43750</v>
      </c>
      <c r="P79" s="21">
        <v>0</v>
      </c>
      <c r="Q79" s="21">
        <v>0</v>
      </c>
      <c r="R79" s="20">
        <v>0</v>
      </c>
      <c r="S79" s="20">
        <v>0</v>
      </c>
      <c r="T79" s="21">
        <v>279</v>
      </c>
      <c r="U79" s="21">
        <v>725342</v>
      </c>
      <c r="V79" s="22">
        <v>0</v>
      </c>
      <c r="W79" s="22">
        <v>0</v>
      </c>
      <c r="X79" s="21">
        <f>B79+D79+F79+H79+J79+L79+R79+T79+N79+P79+V79</f>
        <v>289</v>
      </c>
      <c r="Y79" s="21">
        <f>C79+E79+G79+I79+K79+M79+S79+U79+O79+Q79+W79</f>
        <v>769092</v>
      </c>
    </row>
    <row r="80" spans="1:25" ht="12.75">
      <c r="A80" s="37" t="s">
        <v>82</v>
      </c>
      <c r="B80" s="28">
        <v>129</v>
      </c>
      <c r="C80" s="28">
        <v>170012</v>
      </c>
      <c r="D80" s="29">
        <v>0</v>
      </c>
      <c r="E80" s="29">
        <v>0</v>
      </c>
      <c r="F80" s="28">
        <v>0</v>
      </c>
      <c r="G80" s="28">
        <v>0</v>
      </c>
      <c r="H80" s="29">
        <v>0</v>
      </c>
      <c r="I80" s="29">
        <v>0</v>
      </c>
      <c r="J80" s="28">
        <v>0</v>
      </c>
      <c r="K80" s="28">
        <v>0</v>
      </c>
      <c r="L80" s="29">
        <v>0</v>
      </c>
      <c r="M80" s="29">
        <v>0</v>
      </c>
      <c r="N80" s="28">
        <v>1</v>
      </c>
      <c r="O80" s="28">
        <v>5000</v>
      </c>
      <c r="P80" s="29">
        <v>0</v>
      </c>
      <c r="Q80" s="29">
        <v>0</v>
      </c>
      <c r="R80" s="20">
        <v>0</v>
      </c>
      <c r="S80" s="20">
        <v>0</v>
      </c>
      <c r="T80" s="29">
        <v>8</v>
      </c>
      <c r="U80" s="29">
        <v>15612</v>
      </c>
      <c r="V80" s="22">
        <v>0</v>
      </c>
      <c r="W80" s="22">
        <v>0</v>
      </c>
      <c r="X80" s="29">
        <f>B80+D80+F80+H80+J80+L80+R80+T80+N80+P80+V80</f>
        <v>138</v>
      </c>
      <c r="Y80" s="29">
        <f>C80+E80+G80+I80+K80+M80+S80+U80+O80+Q80+W80</f>
        <v>190624</v>
      </c>
    </row>
    <row r="81" spans="1:25" ht="12.75">
      <c r="A81" s="27"/>
      <c r="B81" s="20"/>
      <c r="C81" s="20"/>
      <c r="D81" s="21"/>
      <c r="E81" s="21"/>
      <c r="F81" s="20"/>
      <c r="G81" s="20"/>
      <c r="H81" s="21"/>
      <c r="I81" s="21"/>
      <c r="J81" s="20"/>
      <c r="K81" s="20"/>
      <c r="L81" s="21"/>
      <c r="M81" s="21"/>
      <c r="N81" s="20"/>
      <c r="O81" s="20"/>
      <c r="P81" s="27"/>
      <c r="Q81" s="36"/>
      <c r="R81" s="20"/>
      <c r="S81" s="20"/>
      <c r="T81" s="27"/>
      <c r="U81" s="36"/>
      <c r="V81" s="20"/>
      <c r="W81" s="20"/>
      <c r="X81" s="27"/>
      <c r="Y81" s="36"/>
    </row>
    <row r="82" spans="1:25" ht="12.75">
      <c r="A82" s="38" t="s">
        <v>83</v>
      </c>
      <c r="B82" s="31">
        <f t="shared" ref="B82:U82" si="15">SUM(B79+B80)</f>
        <v>129</v>
      </c>
      <c r="C82" s="31">
        <f t="shared" si="15"/>
        <v>170012</v>
      </c>
      <c r="D82" s="32">
        <f t="shared" si="15"/>
        <v>0</v>
      </c>
      <c r="E82" s="32">
        <f t="shared" si="15"/>
        <v>0</v>
      </c>
      <c r="F82" s="31">
        <f t="shared" si="15"/>
        <v>0</v>
      </c>
      <c r="G82" s="31">
        <f t="shared" si="15"/>
        <v>0</v>
      </c>
      <c r="H82" s="32">
        <f t="shared" si="15"/>
        <v>0</v>
      </c>
      <c r="I82" s="32">
        <f t="shared" si="15"/>
        <v>0</v>
      </c>
      <c r="J82" s="31">
        <f t="shared" si="15"/>
        <v>0</v>
      </c>
      <c r="K82" s="31">
        <f t="shared" si="15"/>
        <v>0</v>
      </c>
      <c r="L82" s="32">
        <f t="shared" si="15"/>
        <v>0</v>
      </c>
      <c r="M82" s="32">
        <f t="shared" si="15"/>
        <v>0</v>
      </c>
      <c r="N82" s="31">
        <f t="shared" si="15"/>
        <v>11</v>
      </c>
      <c r="O82" s="31">
        <f t="shared" si="15"/>
        <v>48750</v>
      </c>
      <c r="P82" s="32">
        <f t="shared" si="15"/>
        <v>0</v>
      </c>
      <c r="Q82" s="32">
        <f t="shared" si="15"/>
        <v>0</v>
      </c>
      <c r="R82" s="31">
        <f t="shared" si="15"/>
        <v>0</v>
      </c>
      <c r="S82" s="31">
        <f t="shared" si="15"/>
        <v>0</v>
      </c>
      <c r="T82" s="32">
        <f>SUM(T79+T80)</f>
        <v>287</v>
      </c>
      <c r="U82" s="32">
        <f t="shared" si="15"/>
        <v>740954</v>
      </c>
      <c r="V82" s="22">
        <f>SUM(V79+V80)</f>
        <v>0</v>
      </c>
      <c r="W82" s="22">
        <f t="shared" ref="W82" si="16">SUM(W79+W80)</f>
        <v>0</v>
      </c>
      <c r="X82" s="32">
        <f>B82+D82+F82+H82+J82+L82+R82+T82+N82+P82+V82</f>
        <v>427</v>
      </c>
      <c r="Y82" s="32">
        <f>C82+E82+G82+I82+K82+M82+S82+U82+O82+Q82+W82</f>
        <v>959716</v>
      </c>
    </row>
    <row r="83" spans="1:25" ht="12.75">
      <c r="A83" s="27"/>
      <c r="B83" s="20"/>
      <c r="C83" s="20"/>
      <c r="D83" s="36"/>
      <c r="E83" s="36"/>
      <c r="F83" s="20"/>
      <c r="G83" s="20"/>
      <c r="H83" s="36"/>
      <c r="I83" s="36"/>
      <c r="J83" s="20"/>
      <c r="K83" s="20"/>
      <c r="L83" s="36"/>
      <c r="M83" s="36"/>
      <c r="N83" s="20"/>
      <c r="O83" s="20"/>
      <c r="P83" s="27"/>
      <c r="Q83" s="27"/>
      <c r="R83" s="20"/>
      <c r="S83" s="20"/>
      <c r="T83" s="27"/>
      <c r="U83" s="27"/>
      <c r="V83" s="20"/>
      <c r="W83" s="20"/>
      <c r="X83" s="27"/>
      <c r="Y83" s="27"/>
    </row>
    <row r="84" spans="1:25" ht="12.75">
      <c r="A84" s="38" t="s">
        <v>84</v>
      </c>
      <c r="B84" s="41">
        <f t="shared" ref="B84:W84" si="17">SUM(B17+B56+B76+B82)</f>
        <v>8486</v>
      </c>
      <c r="C84" s="41">
        <f t="shared" si="17"/>
        <v>51544767</v>
      </c>
      <c r="D84" s="42">
        <f t="shared" si="17"/>
        <v>2693</v>
      </c>
      <c r="E84" s="42">
        <f t="shared" si="17"/>
        <v>1717258</v>
      </c>
      <c r="F84" s="41">
        <f t="shared" si="17"/>
        <v>5273</v>
      </c>
      <c r="G84" s="41">
        <f t="shared" si="17"/>
        <v>5210779</v>
      </c>
      <c r="H84" s="42">
        <f t="shared" si="17"/>
        <v>744</v>
      </c>
      <c r="I84" s="42">
        <f t="shared" si="17"/>
        <v>3294100</v>
      </c>
      <c r="J84" s="41">
        <f t="shared" si="17"/>
        <v>971</v>
      </c>
      <c r="K84" s="41">
        <f t="shared" si="17"/>
        <v>5882013</v>
      </c>
      <c r="L84" s="42">
        <f t="shared" si="17"/>
        <v>2</v>
      </c>
      <c r="M84" s="42">
        <f t="shared" si="17"/>
        <v>5268</v>
      </c>
      <c r="N84" s="41">
        <f t="shared" si="17"/>
        <v>132</v>
      </c>
      <c r="O84" s="41">
        <f t="shared" si="17"/>
        <v>451053</v>
      </c>
      <c r="P84" s="42">
        <f t="shared" si="17"/>
        <v>8021</v>
      </c>
      <c r="Q84" s="42">
        <f t="shared" si="17"/>
        <v>18352005</v>
      </c>
      <c r="R84" s="41">
        <f t="shared" si="17"/>
        <v>99</v>
      </c>
      <c r="S84" s="41">
        <f t="shared" si="17"/>
        <v>267875</v>
      </c>
      <c r="T84" s="42">
        <f t="shared" si="17"/>
        <v>1714</v>
      </c>
      <c r="U84" s="42">
        <f t="shared" si="17"/>
        <v>4255223</v>
      </c>
      <c r="V84" s="41">
        <f t="shared" si="17"/>
        <v>3393</v>
      </c>
      <c r="W84" s="41">
        <f t="shared" si="17"/>
        <v>6619622</v>
      </c>
      <c r="X84" s="42">
        <f>B84+D84+F84+H84+J84+L84+R84+T84+N84+P84+V84</f>
        <v>31528</v>
      </c>
      <c r="Y84" s="42">
        <f>C84+E84+G84+I84+K84+M84+S84+U84+O84+Q84+W84</f>
        <v>97599963</v>
      </c>
    </row>
    <row r="85" spans="1:25" ht="12.75">
      <c r="A85" s="38" t="s">
        <v>85</v>
      </c>
      <c r="B85" s="20"/>
      <c r="C85" s="31">
        <f>SUM(C84/B84)</f>
        <v>6074.0946264435543</v>
      </c>
      <c r="D85" s="36"/>
      <c r="E85" s="32">
        <f>SUM(E84/D84)</f>
        <v>637.67471221685855</v>
      </c>
      <c r="F85" s="20"/>
      <c r="G85" s="31">
        <f>SUM(G84/F84)</f>
        <v>988.20007585814528</v>
      </c>
      <c r="H85" s="36"/>
      <c r="I85" s="32">
        <f>SUM(I84/H84)</f>
        <v>4427.5537634408602</v>
      </c>
      <c r="J85" s="20"/>
      <c r="K85" s="31">
        <f>SUM(K84/J84)</f>
        <v>6057.6858908341919</v>
      </c>
      <c r="L85" s="36"/>
      <c r="M85" s="32">
        <f>SUM(M84/L84)</f>
        <v>2634</v>
      </c>
      <c r="N85" s="20"/>
      <c r="O85" s="31">
        <f>SUM(O84/N84)</f>
        <v>3417.068181818182</v>
      </c>
      <c r="P85" s="36"/>
      <c r="Q85" s="32">
        <f>SUM(Q84/P84)</f>
        <v>2287.9946390724349</v>
      </c>
      <c r="R85" s="20"/>
      <c r="S85" s="31">
        <f>SUM(S84/R84)</f>
        <v>2705.8080808080808</v>
      </c>
      <c r="T85" s="36"/>
      <c r="U85" s="32">
        <f>SUM(U84/T84)</f>
        <v>2482.6271878646439</v>
      </c>
      <c r="V85" s="20"/>
      <c r="W85" s="31">
        <f>SUM(W84/V84)</f>
        <v>1950.9643383436487</v>
      </c>
      <c r="X85" s="36"/>
      <c r="Y85" s="32"/>
    </row>
    <row r="86" spans="1:25" ht="12.75">
      <c r="A86" s="27"/>
      <c r="B86" s="27"/>
      <c r="C86" s="43"/>
      <c r="D86" s="35"/>
      <c r="E86" s="44"/>
      <c r="F86" s="44"/>
      <c r="G86" s="44"/>
      <c r="H86" s="44"/>
      <c r="I86" s="44"/>
      <c r="J86" s="45"/>
      <c r="K86" s="46"/>
      <c r="L86" s="44"/>
      <c r="M86" s="44"/>
      <c r="N86" s="279"/>
      <c r="O86" s="45"/>
      <c r="P86" s="279"/>
      <c r="Q86" s="45"/>
      <c r="R86" s="279"/>
      <c r="S86" s="45"/>
      <c r="T86" s="279"/>
      <c r="U86" s="45"/>
      <c r="V86" s="279"/>
      <c r="W86" s="279"/>
      <c r="X86" s="279"/>
      <c r="Y86" s="45"/>
    </row>
    <row r="87" spans="1:25" ht="22.5">
      <c r="A87" s="40" t="s">
        <v>86</v>
      </c>
      <c r="B87" s="48" t="s">
        <v>15</v>
      </c>
      <c r="C87" s="48" t="s">
        <v>16</v>
      </c>
      <c r="D87" s="48" t="s">
        <v>87</v>
      </c>
      <c r="E87" s="279"/>
      <c r="F87" s="279"/>
      <c r="G87" s="279"/>
      <c r="H87" s="279"/>
      <c r="I87" s="279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79"/>
      <c r="U87" s="279"/>
      <c r="V87" s="279"/>
      <c r="W87" s="279"/>
      <c r="X87" s="279"/>
      <c r="Y87" s="279"/>
    </row>
    <row r="88" spans="1:25" ht="12.75">
      <c r="A88" s="49" t="s">
        <v>167</v>
      </c>
      <c r="B88" s="21">
        <v>20</v>
      </c>
      <c r="C88" s="21">
        <v>600000</v>
      </c>
      <c r="D88" s="50">
        <f t="shared" ref="D88:D93" si="18">C88/B88</f>
        <v>30000</v>
      </c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</row>
    <row r="89" spans="1:25" ht="33.75">
      <c r="A89" s="49" t="s">
        <v>90</v>
      </c>
      <c r="B89" s="223">
        <v>25</v>
      </c>
      <c r="C89" s="223">
        <v>805033</v>
      </c>
      <c r="D89" s="224">
        <f t="shared" si="18"/>
        <v>32201.32</v>
      </c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279"/>
      <c r="X89" s="279"/>
      <c r="Y89" s="279"/>
    </row>
    <row r="90" spans="1:25" ht="22.5">
      <c r="A90" s="49" t="s">
        <v>165</v>
      </c>
      <c r="B90" s="223">
        <v>13</v>
      </c>
      <c r="C90" s="223">
        <v>520000</v>
      </c>
      <c r="D90" s="224">
        <f t="shared" si="18"/>
        <v>40000</v>
      </c>
      <c r="E90" s="279"/>
      <c r="F90" s="279"/>
      <c r="G90" s="279"/>
      <c r="H90" s="279"/>
      <c r="I90" s="279"/>
      <c r="J90" s="279"/>
      <c r="K90" s="279"/>
      <c r="L90" s="279"/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279"/>
      <c r="X90" s="279"/>
      <c r="Y90" s="279"/>
    </row>
    <row r="91" spans="1:25" ht="22.5">
      <c r="A91" s="49" t="s">
        <v>91</v>
      </c>
      <c r="B91" s="223">
        <v>17</v>
      </c>
      <c r="C91" s="223">
        <v>3265847</v>
      </c>
      <c r="D91" s="224">
        <f t="shared" si="18"/>
        <v>192108.64705882352</v>
      </c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</row>
    <row r="92" spans="1:25" ht="24" customHeight="1">
      <c r="A92" s="49" t="s">
        <v>168</v>
      </c>
      <c r="B92" s="223">
        <v>15</v>
      </c>
      <c r="C92" s="223">
        <v>779990</v>
      </c>
      <c r="D92" s="224">
        <f t="shared" si="18"/>
        <v>51999.333333333336</v>
      </c>
      <c r="E92" s="279"/>
      <c r="F92" s="279"/>
      <c r="G92" s="279"/>
      <c r="H92" s="279"/>
      <c r="I92" s="279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</row>
    <row r="93" spans="1:25" ht="12.75">
      <c r="A93" s="49" t="s">
        <v>92</v>
      </c>
      <c r="B93" s="21">
        <v>185</v>
      </c>
      <c r="C93" s="21">
        <v>740000</v>
      </c>
      <c r="D93" s="50">
        <f t="shared" si="18"/>
        <v>4000</v>
      </c>
      <c r="E93" s="279"/>
      <c r="F93" s="279"/>
      <c r="G93" s="279"/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279"/>
      <c r="X93" s="279"/>
      <c r="Y93" s="279"/>
    </row>
    <row r="94" spans="1:25" ht="12.75">
      <c r="A94" s="279"/>
      <c r="B94" s="46"/>
      <c r="C94" s="46"/>
      <c r="D94" s="46"/>
      <c r="E94" s="276"/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</row>
    <row r="95" spans="1:25" ht="12.75">
      <c r="A95" s="279"/>
      <c r="B95" s="279"/>
      <c r="C95" s="279"/>
      <c r="D95" s="279"/>
      <c r="E95" s="279"/>
      <c r="F95" s="279"/>
      <c r="G95" s="279"/>
      <c r="H95" s="279"/>
      <c r="I95" s="279"/>
      <c r="J95" s="279"/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</row>
    <row r="96" spans="1:25" ht="12.75">
      <c r="A96" s="279"/>
      <c r="B96" s="279"/>
      <c r="C96" s="279"/>
      <c r="D96" s="279"/>
      <c r="E96" s="279"/>
      <c r="F96" s="279"/>
      <c r="G96" s="279"/>
      <c r="H96" s="279"/>
      <c r="I96" s="279"/>
      <c r="J96" s="279"/>
      <c r="K96" s="279"/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</row>
    <row r="97" spans="1:25" ht="12.75">
      <c r="A97" s="280" t="s">
        <v>176</v>
      </c>
      <c r="B97" s="276"/>
      <c r="C97" s="276"/>
      <c r="D97" s="276"/>
      <c r="E97" s="279"/>
      <c r="F97" s="279"/>
      <c r="G97" s="279"/>
      <c r="H97" s="279"/>
      <c r="I97" s="279"/>
      <c r="J97" s="279"/>
      <c r="K97" s="279"/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79"/>
    </row>
    <row r="98" spans="1:25" ht="12.75">
      <c r="A98" s="279"/>
      <c r="B98" s="279"/>
      <c r="C98" s="279"/>
      <c r="D98" s="279"/>
      <c r="E98" s="279"/>
      <c r="F98" s="279"/>
      <c r="G98" s="279"/>
      <c r="H98" s="279"/>
      <c r="I98" s="279"/>
      <c r="J98" s="279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</row>
    <row r="99" spans="1:25" ht="12.75">
      <c r="A99" s="279"/>
      <c r="B99" s="279"/>
      <c r="C99" s="279"/>
      <c r="D99" s="279"/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</row>
    <row r="100" spans="1:25" ht="12.75">
      <c r="A100" s="279"/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</row>
    <row r="101" spans="1:25" ht="12.75">
      <c r="A101" s="279"/>
      <c r="B101" s="279"/>
      <c r="C101" s="279"/>
      <c r="D101" s="279"/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</row>
    <row r="102" spans="1:25" ht="12.75">
      <c r="A102" s="279"/>
      <c r="B102" s="279"/>
      <c r="C102" s="279"/>
      <c r="D102" s="279"/>
      <c r="E102" s="279"/>
      <c r="F102" s="279"/>
      <c r="G102" s="279"/>
      <c r="H102" s="279"/>
      <c r="I102" s="279"/>
      <c r="J102" s="279"/>
      <c r="K102" s="279"/>
      <c r="L102" s="279"/>
      <c r="M102" s="279"/>
      <c r="N102" s="279"/>
      <c r="O102" s="279"/>
      <c r="P102" s="279"/>
      <c r="Q102" s="279"/>
      <c r="R102" s="279"/>
      <c r="S102" s="279"/>
      <c r="T102" s="279"/>
      <c r="U102" s="279"/>
      <c r="V102" s="279"/>
      <c r="W102" s="279"/>
      <c r="X102" s="279"/>
      <c r="Y102" s="279"/>
    </row>
    <row r="103" spans="1:25" ht="12.75">
      <c r="A103" s="279"/>
      <c r="B103" s="279"/>
      <c r="C103" s="279"/>
      <c r="D103" s="279"/>
      <c r="E103" s="279"/>
      <c r="F103" s="279"/>
      <c r="G103" s="279"/>
      <c r="H103" s="279"/>
      <c r="I103" s="279"/>
      <c r="J103" s="279"/>
      <c r="K103" s="279"/>
      <c r="L103" s="279"/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</row>
    <row r="104" spans="1:25" ht="12.75">
      <c r="A104" s="279"/>
      <c r="B104" s="279"/>
      <c r="C104" s="279"/>
      <c r="D104" s="279"/>
      <c r="E104" s="279"/>
      <c r="F104" s="279"/>
      <c r="G104" s="279"/>
      <c r="H104" s="279"/>
      <c r="I104" s="279"/>
      <c r="J104" s="279"/>
      <c r="K104" s="279"/>
      <c r="L104" s="279"/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</row>
    <row r="105" spans="1:25" ht="12.75">
      <c r="A105" s="279"/>
      <c r="B105" s="279"/>
      <c r="C105" s="279"/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</row>
    <row r="106" spans="1:25" ht="12.75">
      <c r="A106" s="279"/>
      <c r="B106" s="279"/>
      <c r="C106" s="279"/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</row>
    <row r="107" spans="1:25" ht="12.75">
      <c r="A107" s="279"/>
      <c r="B107" s="279"/>
      <c r="C107" s="279"/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</row>
    <row r="108" spans="1:25" ht="12.75">
      <c r="A108" s="279"/>
      <c r="B108" s="279"/>
      <c r="C108" s="279"/>
      <c r="D108" s="279"/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</row>
    <row r="109" spans="1:25" ht="12.75">
      <c r="A109" s="279"/>
      <c r="B109" s="279"/>
      <c r="C109" s="279"/>
      <c r="D109" s="279"/>
      <c r="E109" s="279"/>
      <c r="F109" s="279"/>
      <c r="G109" s="279"/>
      <c r="H109" s="279"/>
      <c r="I109" s="279"/>
      <c r="J109" s="279"/>
      <c r="K109" s="279"/>
      <c r="L109" s="279"/>
      <c r="M109" s="279"/>
      <c r="N109" s="279"/>
      <c r="O109" s="279"/>
      <c r="P109" s="279"/>
      <c r="Q109" s="279"/>
      <c r="R109" s="279"/>
      <c r="S109" s="279"/>
      <c r="T109" s="279"/>
      <c r="U109" s="279"/>
      <c r="V109" s="279"/>
      <c r="W109" s="279"/>
      <c r="X109" s="279"/>
      <c r="Y109" s="279"/>
    </row>
    <row r="110" spans="1:25" ht="12.75">
      <c r="A110" s="279"/>
      <c r="B110" s="279"/>
      <c r="C110" s="279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</row>
    <row r="111" spans="1:25" ht="12.75">
      <c r="A111" s="279"/>
      <c r="B111" s="279"/>
      <c r="C111" s="279"/>
      <c r="D111" s="279"/>
      <c r="E111" s="279"/>
      <c r="F111" s="279"/>
      <c r="G111" s="279"/>
      <c r="H111" s="279"/>
      <c r="I111" s="279"/>
      <c r="J111" s="279"/>
      <c r="K111" s="279"/>
      <c r="L111" s="279"/>
      <c r="M111" s="279"/>
      <c r="N111" s="279"/>
      <c r="O111" s="279"/>
      <c r="P111" s="279"/>
      <c r="Q111" s="279"/>
      <c r="R111" s="279"/>
      <c r="S111" s="279"/>
      <c r="T111" s="279"/>
      <c r="U111" s="279"/>
      <c r="V111" s="279"/>
      <c r="W111" s="279"/>
      <c r="X111" s="279"/>
      <c r="Y111" s="279"/>
    </row>
    <row r="112" spans="1:25" ht="12.75">
      <c r="A112" s="279"/>
      <c r="B112" s="279"/>
      <c r="C112" s="279"/>
      <c r="D112" s="279"/>
      <c r="E112" s="279"/>
      <c r="F112" s="279"/>
      <c r="G112" s="279"/>
      <c r="H112" s="279"/>
      <c r="I112" s="279"/>
      <c r="J112" s="279"/>
      <c r="K112" s="279"/>
      <c r="L112" s="279"/>
      <c r="M112" s="279"/>
      <c r="N112" s="279"/>
      <c r="O112" s="279"/>
      <c r="P112" s="279"/>
      <c r="Q112" s="279"/>
      <c r="R112" s="279"/>
      <c r="S112" s="279"/>
      <c r="T112" s="279"/>
      <c r="U112" s="279"/>
      <c r="V112" s="279"/>
      <c r="W112" s="279"/>
      <c r="X112" s="279"/>
      <c r="Y112" s="279"/>
    </row>
    <row r="113" spans="1:25" ht="12.75">
      <c r="A113" s="279"/>
      <c r="B113" s="279"/>
      <c r="C113" s="279"/>
      <c r="D113" s="279"/>
      <c r="E113" s="279"/>
      <c r="F113" s="279"/>
      <c r="G113" s="279"/>
      <c r="H113" s="279"/>
      <c r="I113" s="279"/>
      <c r="J113" s="279"/>
      <c r="K113" s="279"/>
      <c r="L113" s="279"/>
      <c r="M113" s="279"/>
      <c r="N113" s="279"/>
      <c r="O113" s="279"/>
      <c r="P113" s="279"/>
      <c r="Q113" s="279"/>
      <c r="R113" s="279"/>
      <c r="S113" s="279"/>
      <c r="T113" s="279"/>
      <c r="U113" s="279"/>
      <c r="V113" s="279"/>
      <c r="W113" s="279"/>
      <c r="X113" s="279"/>
      <c r="Y113" s="279"/>
    </row>
    <row r="114" spans="1:25" ht="12.75">
      <c r="A114" s="279"/>
      <c r="B114" s="279"/>
      <c r="C114" s="279"/>
      <c r="D114" s="279"/>
      <c r="E114" s="279"/>
      <c r="F114" s="279"/>
      <c r="G114" s="279"/>
      <c r="H114" s="279"/>
      <c r="I114" s="279"/>
      <c r="J114" s="279"/>
      <c r="K114" s="279"/>
      <c r="L114" s="279"/>
      <c r="M114" s="279"/>
      <c r="N114" s="279"/>
      <c r="O114" s="279"/>
      <c r="P114" s="279"/>
      <c r="Q114" s="279"/>
      <c r="R114" s="279"/>
      <c r="S114" s="279"/>
      <c r="T114" s="279"/>
      <c r="U114" s="279"/>
      <c r="V114" s="279"/>
      <c r="W114" s="279"/>
      <c r="X114" s="279"/>
      <c r="Y114" s="279"/>
    </row>
    <row r="115" spans="1:25" ht="12.75">
      <c r="A115" s="279"/>
      <c r="B115" s="279"/>
      <c r="C115" s="279"/>
      <c r="D115" s="279"/>
      <c r="E115" s="279"/>
      <c r="F115" s="279"/>
      <c r="G115" s="279"/>
      <c r="H115" s="279"/>
      <c r="I115" s="279"/>
      <c r="J115" s="279"/>
      <c r="K115" s="279"/>
      <c r="L115" s="279"/>
      <c r="M115" s="279"/>
      <c r="N115" s="279"/>
      <c r="O115" s="279"/>
      <c r="P115" s="279"/>
      <c r="Q115" s="279"/>
      <c r="R115" s="279"/>
      <c r="S115" s="279"/>
      <c r="T115" s="279"/>
      <c r="U115" s="279"/>
      <c r="V115" s="279"/>
      <c r="W115" s="279"/>
      <c r="X115" s="279"/>
      <c r="Y115" s="279"/>
    </row>
    <row r="116" spans="1:25" ht="12.75">
      <c r="A116" s="279"/>
      <c r="B116" s="279"/>
      <c r="C116" s="279"/>
      <c r="D116" s="279"/>
      <c r="E116" s="279"/>
      <c r="F116" s="279"/>
      <c r="G116" s="279"/>
      <c r="H116" s="279"/>
      <c r="I116" s="279"/>
      <c r="J116" s="279"/>
      <c r="K116" s="279"/>
      <c r="L116" s="279"/>
      <c r="M116" s="279"/>
      <c r="N116" s="279"/>
      <c r="O116" s="279"/>
      <c r="P116" s="279"/>
      <c r="Q116" s="279"/>
      <c r="R116" s="279"/>
      <c r="S116" s="279"/>
      <c r="T116" s="279"/>
      <c r="U116" s="279"/>
      <c r="V116" s="279"/>
      <c r="W116" s="279"/>
      <c r="X116" s="279"/>
      <c r="Y116" s="279"/>
    </row>
    <row r="117" spans="1:25" ht="12.75">
      <c r="A117" s="279"/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9"/>
      <c r="X117" s="279"/>
      <c r="Y117" s="279"/>
    </row>
    <row r="118" spans="1:25" ht="12.75">
      <c r="A118" s="279"/>
      <c r="B118" s="279"/>
      <c r="C118" s="279"/>
      <c r="D118" s="279"/>
      <c r="E118" s="279"/>
      <c r="F118" s="279"/>
      <c r="G118" s="279"/>
      <c r="H118" s="279"/>
      <c r="I118" s="279"/>
      <c r="J118" s="279"/>
      <c r="K118" s="279"/>
      <c r="L118" s="279"/>
      <c r="M118" s="279"/>
      <c r="N118" s="279"/>
      <c r="O118" s="279"/>
      <c r="P118" s="279"/>
      <c r="Q118" s="279"/>
      <c r="R118" s="279"/>
      <c r="S118" s="279"/>
      <c r="T118" s="279"/>
      <c r="U118" s="279"/>
      <c r="V118" s="279"/>
      <c r="W118" s="279"/>
      <c r="X118" s="279"/>
      <c r="Y118" s="279"/>
    </row>
    <row r="119" spans="1:25" ht="12.75">
      <c r="A119" s="279"/>
      <c r="B119" s="279"/>
      <c r="C119" s="279"/>
      <c r="D119" s="279"/>
      <c r="E119" s="279"/>
      <c r="F119" s="279"/>
      <c r="G119" s="279"/>
      <c r="H119" s="279"/>
      <c r="I119" s="279"/>
      <c r="J119" s="279"/>
      <c r="K119" s="279"/>
      <c r="L119" s="279"/>
      <c r="M119" s="279"/>
      <c r="N119" s="279"/>
      <c r="O119" s="279"/>
      <c r="P119" s="279"/>
      <c r="Q119" s="279"/>
      <c r="R119" s="279"/>
      <c r="S119" s="279"/>
      <c r="T119" s="279"/>
      <c r="U119" s="279"/>
      <c r="V119" s="279"/>
      <c r="W119" s="279"/>
      <c r="X119" s="279"/>
      <c r="Y119" s="279"/>
    </row>
    <row r="120" spans="1:25" ht="12.75">
      <c r="A120" s="279"/>
      <c r="B120" s="279"/>
      <c r="C120" s="279"/>
      <c r="D120" s="279"/>
      <c r="E120" s="279"/>
      <c r="F120" s="279"/>
      <c r="G120" s="279"/>
      <c r="H120" s="279"/>
      <c r="I120" s="279"/>
      <c r="J120" s="279"/>
      <c r="K120" s="279"/>
      <c r="L120" s="279"/>
      <c r="M120" s="279"/>
      <c r="N120" s="279"/>
      <c r="O120" s="279"/>
      <c r="P120" s="279"/>
      <c r="Q120" s="279"/>
      <c r="R120" s="279"/>
      <c r="S120" s="279"/>
      <c r="T120" s="279"/>
      <c r="U120" s="279"/>
      <c r="V120" s="279"/>
      <c r="W120" s="279"/>
      <c r="X120" s="279"/>
      <c r="Y120" s="279"/>
    </row>
    <row r="121" spans="1:25" ht="12.75">
      <c r="A121" s="279"/>
      <c r="B121" s="279"/>
      <c r="C121" s="279"/>
      <c r="D121" s="279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</row>
    <row r="122" spans="1:25" ht="12.75">
      <c r="A122" s="279"/>
      <c r="B122" s="279"/>
      <c r="C122" s="279"/>
      <c r="D122" s="279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</row>
    <row r="123" spans="1:25" ht="12.75">
      <c r="A123" s="279"/>
      <c r="B123" s="279"/>
      <c r="C123" s="279"/>
      <c r="D123" s="279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</row>
    <row r="124" spans="1:25" ht="12.7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</row>
    <row r="125" spans="1:25" ht="12.7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</row>
    <row r="126" spans="1:25" ht="12.7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</row>
    <row r="127" spans="1:25" ht="12.7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</row>
    <row r="128" spans="1:25" ht="12.7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</row>
    <row r="129" spans="1:25" ht="12.7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</row>
    <row r="130" spans="1:25" ht="12.7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</row>
    <row r="131" spans="1:25" ht="15.75" customHeight="1">
      <c r="A131" s="52"/>
      <c r="B131" s="52"/>
      <c r="C131" s="52"/>
      <c r="D131" s="52"/>
    </row>
    <row r="132" spans="1:25" ht="15.75" customHeight="1">
      <c r="A132" s="52"/>
      <c r="B132" s="52"/>
      <c r="C132" s="52"/>
      <c r="D132" s="52"/>
    </row>
    <row r="133" spans="1:25" ht="15.75" customHeight="1">
      <c r="A133" s="52"/>
      <c r="B133" s="52"/>
      <c r="C133" s="52"/>
      <c r="D133" s="52"/>
    </row>
  </sheetData>
  <mergeCells count="19">
    <mergeCell ref="V7:W9"/>
    <mergeCell ref="B7:C9"/>
    <mergeCell ref="D7:E9"/>
    <mergeCell ref="F7:G9"/>
    <mergeCell ref="H7:I9"/>
    <mergeCell ref="J7:K9"/>
    <mergeCell ref="A7:A10"/>
    <mergeCell ref="B1:Y1"/>
    <mergeCell ref="B2:Y2"/>
    <mergeCell ref="B3:Y3"/>
    <mergeCell ref="B5:Y5"/>
    <mergeCell ref="B6:Y6"/>
    <mergeCell ref="B4:Y4"/>
    <mergeCell ref="L7:M9"/>
    <mergeCell ref="N7:O9"/>
    <mergeCell ref="P7:Q9"/>
    <mergeCell ref="R7:S9"/>
    <mergeCell ref="T7:U9"/>
    <mergeCell ref="X7:Y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35"/>
  <sheetViews>
    <sheetView workbookViewId="0">
      <pane ySplit="12" topLeftCell="A79" activePane="bottomLeft" state="frozen"/>
      <selection pane="bottomLeft" activeCell="B92" sqref="B92:D92"/>
    </sheetView>
  </sheetViews>
  <sheetFormatPr defaultColWidth="14.42578125" defaultRowHeight="15.75" customHeight="1"/>
  <cols>
    <col min="1" max="1" width="27.7109375" customWidth="1"/>
    <col min="2" max="2" width="6.42578125" customWidth="1"/>
    <col min="3" max="3" width="11.28515625" customWidth="1"/>
    <col min="4" max="4" width="9.5703125" customWidth="1"/>
    <col min="5" max="5" width="10.42578125" customWidth="1"/>
    <col min="6" max="6" width="7.5703125" customWidth="1"/>
    <col min="7" max="7" width="8.42578125" customWidth="1"/>
    <col min="8" max="8" width="7.5703125" customWidth="1"/>
    <col min="9" max="9" width="8" customWidth="1"/>
    <col min="10" max="10" width="5.85546875" customWidth="1"/>
    <col min="11" max="11" width="8.140625" customWidth="1"/>
    <col min="12" max="12" width="5.28515625" customWidth="1"/>
    <col min="13" max="13" width="6.7109375" customWidth="1"/>
    <col min="14" max="14" width="5.42578125" customWidth="1"/>
    <col min="15" max="15" width="7.85546875" customWidth="1"/>
    <col min="16" max="16" width="7.140625" customWidth="1"/>
    <col min="17" max="17" width="8.85546875" customWidth="1"/>
    <col min="18" max="18" width="8" customWidth="1"/>
    <col min="19" max="19" width="8.140625" customWidth="1"/>
    <col min="20" max="20" width="9.140625" customWidth="1"/>
    <col min="21" max="21" width="7.85546875" bestFit="1" customWidth="1"/>
    <col min="22" max="22" width="6.140625" customWidth="1"/>
    <col min="23" max="23" width="10" customWidth="1"/>
  </cols>
  <sheetData>
    <row r="1" spans="1:25" ht="12.7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"/>
      <c r="Q1" s="8"/>
      <c r="R1" s="8"/>
      <c r="S1" s="8"/>
      <c r="T1" s="7"/>
      <c r="U1" s="7"/>
      <c r="V1" s="7"/>
      <c r="W1" s="7"/>
    </row>
    <row r="2" spans="1:25" ht="12.75">
      <c r="A2" s="8"/>
      <c r="B2" s="291" t="s">
        <v>0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1"/>
      <c r="S2" s="1"/>
      <c r="T2" s="5"/>
      <c r="U2" s="5"/>
      <c r="V2" s="6"/>
      <c r="W2" s="6"/>
    </row>
    <row r="3" spans="1:25" ht="12.75">
      <c r="A3" s="8"/>
      <c r="B3" s="291" t="s">
        <v>1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1"/>
      <c r="S3" s="1"/>
      <c r="T3" s="7"/>
      <c r="U3" s="7"/>
      <c r="V3" s="6"/>
      <c r="W3" s="6"/>
    </row>
    <row r="4" spans="1:25" ht="12.75">
      <c r="A4" s="1"/>
      <c r="B4" s="292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1"/>
      <c r="Q4" s="1"/>
      <c r="R4" s="1"/>
      <c r="S4" s="1"/>
      <c r="T4" s="6"/>
      <c r="U4" s="6"/>
      <c r="V4" s="6"/>
      <c r="W4" s="6"/>
    </row>
    <row r="5" spans="1:25" ht="12.75">
      <c r="A5" s="8"/>
      <c r="B5" s="291" t="s">
        <v>162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1"/>
      <c r="S5" s="1"/>
      <c r="T5" s="7"/>
      <c r="U5" s="7"/>
      <c r="V5" s="6"/>
      <c r="W5" s="6"/>
    </row>
    <row r="6" spans="1:25" ht="12.75">
      <c r="A6" s="9"/>
      <c r="B6" s="293" t="s">
        <v>163</v>
      </c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1"/>
      <c r="S6" s="1"/>
      <c r="T6" s="10"/>
      <c r="U6" s="10"/>
      <c r="V6" s="6"/>
      <c r="W6" s="6"/>
    </row>
    <row r="7" spans="1:25" ht="12.75">
      <c r="A7" s="6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6"/>
      <c r="W7" s="6"/>
    </row>
    <row r="8" spans="1:25" ht="12.75">
      <c r="A8" s="12"/>
      <c r="B8" s="285" t="s">
        <v>4</v>
      </c>
      <c r="C8" s="286"/>
      <c r="D8" s="294" t="s">
        <v>5</v>
      </c>
      <c r="E8" s="286"/>
      <c r="F8" s="285" t="s">
        <v>6</v>
      </c>
      <c r="G8" s="286"/>
      <c r="H8" s="294" t="s">
        <v>7</v>
      </c>
      <c r="I8" s="286"/>
      <c r="J8" s="285" t="s">
        <v>8</v>
      </c>
      <c r="K8" s="286"/>
      <c r="L8" s="294" t="s">
        <v>9</v>
      </c>
      <c r="M8" s="286"/>
      <c r="N8" s="285" t="s">
        <v>10</v>
      </c>
      <c r="O8" s="286"/>
      <c r="P8" s="294" t="s">
        <v>11</v>
      </c>
      <c r="Q8" s="286"/>
      <c r="R8" s="285" t="s">
        <v>12</v>
      </c>
      <c r="S8" s="286"/>
      <c r="T8" s="294" t="s">
        <v>13</v>
      </c>
      <c r="U8" s="286"/>
      <c r="V8" s="285" t="s">
        <v>14</v>
      </c>
      <c r="W8" s="286"/>
    </row>
    <row r="9" spans="1:25" ht="12.75">
      <c r="A9" s="12"/>
      <c r="B9" s="287"/>
      <c r="C9" s="288"/>
      <c r="D9" s="287"/>
      <c r="E9" s="288"/>
      <c r="F9" s="287"/>
      <c r="G9" s="288"/>
      <c r="H9" s="287"/>
      <c r="I9" s="288"/>
      <c r="J9" s="287"/>
      <c r="K9" s="288"/>
      <c r="L9" s="287"/>
      <c r="M9" s="288"/>
      <c r="N9" s="287"/>
      <c r="O9" s="288"/>
      <c r="P9" s="287"/>
      <c r="Q9" s="288"/>
      <c r="R9" s="287"/>
      <c r="S9" s="288"/>
      <c r="T9" s="287"/>
      <c r="U9" s="288"/>
      <c r="V9" s="287"/>
      <c r="W9" s="288"/>
    </row>
    <row r="10" spans="1:25" ht="12.75">
      <c r="A10" s="12"/>
      <c r="B10" s="289"/>
      <c r="C10" s="290"/>
      <c r="D10" s="289"/>
      <c r="E10" s="290"/>
      <c r="F10" s="289"/>
      <c r="G10" s="290"/>
      <c r="H10" s="289"/>
      <c r="I10" s="290"/>
      <c r="J10" s="289"/>
      <c r="K10" s="290"/>
      <c r="L10" s="289"/>
      <c r="M10" s="290"/>
      <c r="N10" s="289"/>
      <c r="O10" s="290"/>
      <c r="P10" s="289"/>
      <c r="Q10" s="290"/>
      <c r="R10" s="289"/>
      <c r="S10" s="290"/>
      <c r="T10" s="289"/>
      <c r="U10" s="290"/>
      <c r="V10" s="289"/>
      <c r="W10" s="290"/>
    </row>
    <row r="11" spans="1:25" ht="12.75">
      <c r="A11" s="12"/>
      <c r="B11" s="13" t="s">
        <v>15</v>
      </c>
      <c r="C11" s="13" t="s">
        <v>16</v>
      </c>
      <c r="D11" s="14" t="s">
        <v>15</v>
      </c>
      <c r="E11" s="14" t="s">
        <v>16</v>
      </c>
      <c r="F11" s="13" t="s">
        <v>15</v>
      </c>
      <c r="G11" s="13" t="s">
        <v>16</v>
      </c>
      <c r="H11" s="14" t="s">
        <v>15</v>
      </c>
      <c r="I11" s="14" t="s">
        <v>16</v>
      </c>
      <c r="J11" s="13" t="s">
        <v>15</v>
      </c>
      <c r="K11" s="15" t="s">
        <v>16</v>
      </c>
      <c r="L11" s="14" t="s">
        <v>15</v>
      </c>
      <c r="M11" s="14" t="s">
        <v>16</v>
      </c>
      <c r="N11" s="13" t="s">
        <v>15</v>
      </c>
      <c r="O11" s="13" t="s">
        <v>16</v>
      </c>
      <c r="P11" s="14" t="s">
        <v>15</v>
      </c>
      <c r="Q11" s="14" t="s">
        <v>16</v>
      </c>
      <c r="R11" s="13" t="s">
        <v>15</v>
      </c>
      <c r="S11" s="13" t="s">
        <v>16</v>
      </c>
      <c r="T11" s="14" t="s">
        <v>15</v>
      </c>
      <c r="U11" s="14" t="s">
        <v>16</v>
      </c>
      <c r="V11" s="13" t="s">
        <v>15</v>
      </c>
      <c r="W11" s="13" t="s">
        <v>16</v>
      </c>
    </row>
    <row r="12" spans="1:25" ht="12.7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6"/>
      <c r="W12" s="16"/>
    </row>
    <row r="13" spans="1:25" ht="12.75">
      <c r="A13" s="17" t="s">
        <v>17</v>
      </c>
      <c r="B13" s="16"/>
      <c r="C13" s="16"/>
      <c r="D13" s="12"/>
      <c r="E13" s="12"/>
      <c r="F13" s="16"/>
      <c r="G13" s="16"/>
      <c r="H13" s="12"/>
      <c r="I13" s="12"/>
      <c r="J13" s="16"/>
      <c r="K13" s="18"/>
      <c r="L13" s="12"/>
      <c r="M13" s="12"/>
      <c r="N13" s="18"/>
      <c r="O13" s="18"/>
      <c r="P13" s="12"/>
      <c r="Q13" s="12"/>
      <c r="R13" s="18"/>
      <c r="S13" s="18"/>
      <c r="T13" s="12"/>
      <c r="U13" s="12"/>
      <c r="V13" s="16"/>
      <c r="W13" s="16"/>
    </row>
    <row r="14" spans="1:25" ht="12.75">
      <c r="A14" s="27" t="s">
        <v>18</v>
      </c>
      <c r="B14" s="20">
        <v>0</v>
      </c>
      <c r="C14" s="20">
        <v>0</v>
      </c>
      <c r="D14" s="21">
        <v>0</v>
      </c>
      <c r="E14" s="21">
        <v>0</v>
      </c>
      <c r="F14" s="20">
        <v>0</v>
      </c>
      <c r="G14" s="20">
        <v>0</v>
      </c>
      <c r="H14" s="21">
        <v>124</v>
      </c>
      <c r="I14" s="21">
        <v>527651</v>
      </c>
      <c r="J14" s="20">
        <v>313</v>
      </c>
      <c r="K14" s="20">
        <v>2475577</v>
      </c>
      <c r="L14" s="21">
        <v>2</v>
      </c>
      <c r="M14" s="21">
        <v>4000</v>
      </c>
      <c r="N14" s="20">
        <v>9</v>
      </c>
      <c r="O14" s="20">
        <v>37500</v>
      </c>
      <c r="P14" s="21">
        <v>0</v>
      </c>
      <c r="Q14" s="21">
        <v>0</v>
      </c>
      <c r="R14" s="20">
        <v>0</v>
      </c>
      <c r="S14" s="20">
        <v>0</v>
      </c>
      <c r="T14" s="21">
        <v>356</v>
      </c>
      <c r="U14" s="21">
        <v>1012627</v>
      </c>
      <c r="V14" s="22">
        <f t="shared" ref="V14:W16" si="0">B14+D14+F14+H14+J14+L14+R14+T14+N14+P14</f>
        <v>804</v>
      </c>
      <c r="W14" s="22">
        <f t="shared" si="0"/>
        <v>4057355</v>
      </c>
    </row>
    <row r="15" spans="1:25" ht="12.75">
      <c r="A15" s="27" t="s">
        <v>19</v>
      </c>
      <c r="B15" s="20">
        <v>0</v>
      </c>
      <c r="C15" s="20">
        <v>0</v>
      </c>
      <c r="D15" s="21">
        <v>0</v>
      </c>
      <c r="E15" s="21">
        <v>0</v>
      </c>
      <c r="F15" s="20">
        <v>0</v>
      </c>
      <c r="G15" s="20">
        <v>0</v>
      </c>
      <c r="H15" s="21">
        <v>80</v>
      </c>
      <c r="I15" s="21">
        <v>367563</v>
      </c>
      <c r="J15" s="20">
        <v>150</v>
      </c>
      <c r="K15" s="20">
        <v>1302366</v>
      </c>
      <c r="L15" s="21">
        <v>0</v>
      </c>
      <c r="M15" s="21">
        <v>0</v>
      </c>
      <c r="N15" s="20">
        <v>11</v>
      </c>
      <c r="O15" s="20">
        <v>44375</v>
      </c>
      <c r="P15" s="21">
        <v>0</v>
      </c>
      <c r="Q15" s="21">
        <v>0</v>
      </c>
      <c r="R15" s="20">
        <v>0</v>
      </c>
      <c r="S15" s="20">
        <v>0</v>
      </c>
      <c r="T15" s="21">
        <v>289</v>
      </c>
      <c r="U15" s="21">
        <v>862500</v>
      </c>
      <c r="V15" s="22">
        <f t="shared" si="0"/>
        <v>530</v>
      </c>
      <c r="W15" s="22">
        <f>C15+E15+G15+I15+K15+M15+S15+U15+O15+Q15</f>
        <v>2576804</v>
      </c>
    </row>
    <row r="16" spans="1:25" ht="12.75">
      <c r="A16" s="23" t="s">
        <v>20</v>
      </c>
      <c r="B16" s="24">
        <v>0</v>
      </c>
      <c r="C16" s="24">
        <v>0</v>
      </c>
      <c r="D16" s="25">
        <v>0</v>
      </c>
      <c r="E16" s="25">
        <v>0</v>
      </c>
      <c r="F16" s="24">
        <v>0</v>
      </c>
      <c r="G16" s="24">
        <v>0</v>
      </c>
      <c r="H16" s="25">
        <v>97</v>
      </c>
      <c r="I16" s="25">
        <v>442102</v>
      </c>
      <c r="J16" s="24">
        <v>80</v>
      </c>
      <c r="K16" s="24">
        <v>517615</v>
      </c>
      <c r="L16" s="25">
        <v>0</v>
      </c>
      <c r="M16" s="25">
        <v>0</v>
      </c>
      <c r="N16" s="24">
        <v>5</v>
      </c>
      <c r="O16" s="24">
        <v>20000</v>
      </c>
      <c r="P16" s="25">
        <v>0</v>
      </c>
      <c r="Q16" s="25">
        <v>0</v>
      </c>
      <c r="R16" s="24">
        <v>0</v>
      </c>
      <c r="S16" s="24">
        <v>0</v>
      </c>
      <c r="T16" s="25">
        <v>142</v>
      </c>
      <c r="U16" s="25">
        <v>419625</v>
      </c>
      <c r="V16" s="24">
        <f t="shared" si="0"/>
        <v>324</v>
      </c>
      <c r="W16" s="24">
        <f t="shared" si="0"/>
        <v>1399342</v>
      </c>
      <c r="X16" s="26"/>
      <c r="Y16" s="26"/>
    </row>
    <row r="17" spans="1:23" ht="12.75">
      <c r="A17" s="27"/>
      <c r="B17" s="28"/>
      <c r="C17" s="28"/>
      <c r="D17" s="29"/>
      <c r="E17" s="29"/>
      <c r="F17" s="28"/>
      <c r="G17" s="28"/>
      <c r="H17" s="29"/>
      <c r="I17" s="29"/>
      <c r="J17" s="28"/>
      <c r="K17" s="28"/>
      <c r="L17" s="27"/>
      <c r="M17" s="27"/>
      <c r="N17" s="20"/>
      <c r="O17" s="20"/>
      <c r="P17" s="27"/>
      <c r="Q17" s="27"/>
      <c r="R17" s="20"/>
      <c r="S17" s="20"/>
      <c r="T17" s="27"/>
      <c r="U17" s="27"/>
      <c r="V17" s="20"/>
      <c r="W17" s="20"/>
    </row>
    <row r="18" spans="1:23" ht="12.75">
      <c r="A18" s="30" t="s">
        <v>21</v>
      </c>
      <c r="B18" s="31">
        <v>0</v>
      </c>
      <c r="C18" s="31">
        <v>0</v>
      </c>
      <c r="D18" s="32">
        <v>0</v>
      </c>
      <c r="E18" s="32">
        <v>0</v>
      </c>
      <c r="F18" s="31">
        <v>0</v>
      </c>
      <c r="G18" s="31">
        <v>0</v>
      </c>
      <c r="H18" s="32">
        <f t="shared" ref="H18:I18" si="1">SUM(H14:H17)</f>
        <v>301</v>
      </c>
      <c r="I18" s="32">
        <f t="shared" si="1"/>
        <v>1337316</v>
      </c>
      <c r="J18" s="31">
        <f t="shared" ref="J18:U18" si="2">SUM(J14:J16)</f>
        <v>543</v>
      </c>
      <c r="K18" s="31">
        <f t="shared" si="2"/>
        <v>4295558</v>
      </c>
      <c r="L18" s="32">
        <f t="shared" si="2"/>
        <v>2</v>
      </c>
      <c r="M18" s="32">
        <f t="shared" si="2"/>
        <v>4000</v>
      </c>
      <c r="N18" s="31">
        <f t="shared" si="2"/>
        <v>25</v>
      </c>
      <c r="O18" s="31">
        <f t="shared" si="2"/>
        <v>101875</v>
      </c>
      <c r="P18" s="32">
        <f t="shared" si="2"/>
        <v>0</v>
      </c>
      <c r="Q18" s="32">
        <f t="shared" si="2"/>
        <v>0</v>
      </c>
      <c r="R18" s="31">
        <f t="shared" si="2"/>
        <v>0</v>
      </c>
      <c r="S18" s="31">
        <f t="shared" si="2"/>
        <v>0</v>
      </c>
      <c r="T18" s="32">
        <f t="shared" si="2"/>
        <v>787</v>
      </c>
      <c r="U18" s="32">
        <f t="shared" si="2"/>
        <v>2294752</v>
      </c>
      <c r="V18" s="22">
        <f t="shared" ref="V18:W18" si="3">B18+D18+F18+H18+J18+L18+R18+T18+N18+P18</f>
        <v>1658</v>
      </c>
      <c r="W18" s="22">
        <f t="shared" si="3"/>
        <v>8033501</v>
      </c>
    </row>
    <row r="19" spans="1:23" ht="12.75">
      <c r="A19" s="27"/>
      <c r="B19" s="33"/>
      <c r="C19" s="33"/>
      <c r="D19" s="27"/>
      <c r="E19" s="27"/>
      <c r="F19" s="34"/>
      <c r="G19" s="34"/>
      <c r="H19" s="35"/>
      <c r="I19" s="35"/>
      <c r="J19" s="33"/>
      <c r="K19" s="20"/>
      <c r="L19" s="27"/>
      <c r="M19" s="27"/>
      <c r="N19" s="20"/>
      <c r="O19" s="20"/>
      <c r="P19" s="27"/>
      <c r="Q19" s="27"/>
      <c r="R19" s="20"/>
      <c r="S19" s="20"/>
      <c r="T19" s="27"/>
      <c r="U19" s="27"/>
      <c r="V19" s="20"/>
      <c r="W19" s="20"/>
    </row>
    <row r="20" spans="1:23" ht="25.5">
      <c r="A20" s="17" t="s">
        <v>22</v>
      </c>
      <c r="B20" s="33"/>
      <c r="C20" s="33"/>
      <c r="D20" s="27"/>
      <c r="E20" s="27"/>
      <c r="F20" s="34"/>
      <c r="G20" s="34"/>
      <c r="H20" s="35"/>
      <c r="I20" s="35"/>
      <c r="J20" s="33"/>
      <c r="K20" s="20"/>
      <c r="L20" s="27"/>
      <c r="M20" s="27"/>
      <c r="N20" s="20"/>
      <c r="O20" s="20"/>
      <c r="P20" s="27"/>
      <c r="Q20" s="27"/>
      <c r="R20" s="20"/>
      <c r="S20" s="20"/>
      <c r="T20" s="27"/>
      <c r="U20" s="27"/>
      <c r="V20" s="20"/>
      <c r="W20" s="20"/>
    </row>
    <row r="21" spans="1:23" ht="12.75">
      <c r="A21" s="27" t="s">
        <v>23</v>
      </c>
      <c r="B21" s="20">
        <v>130</v>
      </c>
      <c r="C21" s="20">
        <v>803751</v>
      </c>
      <c r="D21" s="21">
        <v>0</v>
      </c>
      <c r="E21" s="21">
        <v>0</v>
      </c>
      <c r="F21" s="20">
        <v>0</v>
      </c>
      <c r="G21" s="20">
        <v>0</v>
      </c>
      <c r="H21" s="21">
        <v>2</v>
      </c>
      <c r="I21" s="21">
        <v>6852</v>
      </c>
      <c r="J21" s="20">
        <v>3</v>
      </c>
      <c r="K21" s="20">
        <v>25305</v>
      </c>
      <c r="L21" s="21">
        <v>0</v>
      </c>
      <c r="M21" s="21">
        <v>0</v>
      </c>
      <c r="N21" s="20">
        <v>0</v>
      </c>
      <c r="O21" s="20">
        <v>0</v>
      </c>
      <c r="P21" s="21">
        <v>0</v>
      </c>
      <c r="Q21" s="21">
        <v>0</v>
      </c>
      <c r="R21" s="20">
        <v>0</v>
      </c>
      <c r="S21" s="20">
        <v>0</v>
      </c>
      <c r="T21" s="21">
        <v>1</v>
      </c>
      <c r="U21" s="21">
        <v>3000</v>
      </c>
      <c r="V21" s="22">
        <f t="shared" ref="V21:W36" si="4">B21+D21+F21+H21+J21+L21+R21+T21+N21+P21</f>
        <v>136</v>
      </c>
      <c r="W21" s="22">
        <f t="shared" si="4"/>
        <v>838908</v>
      </c>
    </row>
    <row r="22" spans="1:23" ht="12.75">
      <c r="A22" s="27" t="s">
        <v>24</v>
      </c>
      <c r="B22" s="20">
        <v>157</v>
      </c>
      <c r="C22" s="20">
        <v>847684</v>
      </c>
      <c r="D22" s="21">
        <v>0</v>
      </c>
      <c r="E22" s="21">
        <v>0</v>
      </c>
      <c r="F22" s="20">
        <v>0</v>
      </c>
      <c r="G22" s="20">
        <v>0</v>
      </c>
      <c r="H22" s="21">
        <v>10</v>
      </c>
      <c r="I22" s="21">
        <v>49830</v>
      </c>
      <c r="J22" s="20">
        <v>4</v>
      </c>
      <c r="K22" s="20">
        <v>34866</v>
      </c>
      <c r="L22" s="21">
        <v>0</v>
      </c>
      <c r="M22" s="21">
        <v>0</v>
      </c>
      <c r="N22" s="20">
        <v>1</v>
      </c>
      <c r="O22" s="20">
        <v>2500</v>
      </c>
      <c r="P22" s="21">
        <v>0</v>
      </c>
      <c r="Q22" s="21">
        <v>0</v>
      </c>
      <c r="R22" s="20">
        <v>0</v>
      </c>
      <c r="S22" s="20">
        <v>0</v>
      </c>
      <c r="T22" s="21">
        <v>15</v>
      </c>
      <c r="U22" s="21">
        <v>43500</v>
      </c>
      <c r="V22" s="22">
        <f t="shared" si="4"/>
        <v>187</v>
      </c>
      <c r="W22" s="22">
        <f t="shared" si="4"/>
        <v>978380</v>
      </c>
    </row>
    <row r="23" spans="1:23" ht="12.75">
      <c r="A23" s="27" t="s">
        <v>25</v>
      </c>
      <c r="B23" s="20">
        <v>800</v>
      </c>
      <c r="C23" s="20">
        <v>3338053</v>
      </c>
      <c r="D23" s="21">
        <v>0</v>
      </c>
      <c r="E23" s="21">
        <v>0</v>
      </c>
      <c r="F23" s="20">
        <v>0</v>
      </c>
      <c r="G23" s="20">
        <v>0</v>
      </c>
      <c r="H23" s="21">
        <v>14</v>
      </c>
      <c r="I23" s="21">
        <v>62911</v>
      </c>
      <c r="J23" s="20">
        <v>7</v>
      </c>
      <c r="K23" s="20">
        <v>55671</v>
      </c>
      <c r="L23" s="21">
        <v>0</v>
      </c>
      <c r="M23" s="21">
        <v>0</v>
      </c>
      <c r="N23" s="20">
        <v>4</v>
      </c>
      <c r="O23" s="20">
        <v>19375</v>
      </c>
      <c r="P23" s="21">
        <v>0</v>
      </c>
      <c r="Q23" s="21">
        <v>0</v>
      </c>
      <c r="R23" s="20">
        <v>0</v>
      </c>
      <c r="S23" s="20">
        <v>0</v>
      </c>
      <c r="T23" s="21">
        <v>38</v>
      </c>
      <c r="U23" s="21">
        <v>107625</v>
      </c>
      <c r="V23" s="22">
        <f t="shared" si="4"/>
        <v>863</v>
      </c>
      <c r="W23" s="22">
        <f t="shared" si="4"/>
        <v>3583635</v>
      </c>
    </row>
    <row r="24" spans="1:23" ht="12.75">
      <c r="A24" s="27" t="s">
        <v>26</v>
      </c>
      <c r="B24" s="20">
        <v>358</v>
      </c>
      <c r="C24" s="20">
        <v>2501041</v>
      </c>
      <c r="D24" s="21">
        <v>0</v>
      </c>
      <c r="E24" s="21">
        <v>0</v>
      </c>
      <c r="F24" s="20">
        <v>0</v>
      </c>
      <c r="G24" s="20">
        <v>0</v>
      </c>
      <c r="H24" s="21">
        <v>10</v>
      </c>
      <c r="I24" s="21">
        <v>49207</v>
      </c>
      <c r="J24" s="20">
        <v>1</v>
      </c>
      <c r="K24" s="20">
        <v>5061</v>
      </c>
      <c r="L24" s="21">
        <v>0</v>
      </c>
      <c r="M24" s="21">
        <v>0</v>
      </c>
      <c r="N24" s="20">
        <v>1</v>
      </c>
      <c r="O24" s="20">
        <v>5000</v>
      </c>
      <c r="P24" s="21">
        <v>0</v>
      </c>
      <c r="Q24" s="21">
        <v>0</v>
      </c>
      <c r="R24" s="20">
        <v>0</v>
      </c>
      <c r="S24" s="20">
        <v>0</v>
      </c>
      <c r="T24" s="21">
        <v>13</v>
      </c>
      <c r="U24" s="21">
        <v>39000</v>
      </c>
      <c r="V24" s="22">
        <f t="shared" si="4"/>
        <v>383</v>
      </c>
      <c r="W24" s="22">
        <f t="shared" si="4"/>
        <v>2599309</v>
      </c>
    </row>
    <row r="25" spans="1:23" ht="12.75">
      <c r="A25" s="27" t="s">
        <v>27</v>
      </c>
      <c r="B25" s="20">
        <v>116</v>
      </c>
      <c r="C25" s="20">
        <v>771845</v>
      </c>
      <c r="D25" s="21">
        <v>0</v>
      </c>
      <c r="E25" s="21">
        <v>0</v>
      </c>
      <c r="F25" s="20">
        <v>0</v>
      </c>
      <c r="G25" s="20">
        <v>0</v>
      </c>
      <c r="H25" s="21">
        <v>1</v>
      </c>
      <c r="I25" s="21">
        <v>4983</v>
      </c>
      <c r="J25" s="20">
        <v>0</v>
      </c>
      <c r="K25" s="20">
        <v>0</v>
      </c>
      <c r="L25" s="21">
        <v>0</v>
      </c>
      <c r="M25" s="21">
        <v>0</v>
      </c>
      <c r="N25" s="20">
        <v>0</v>
      </c>
      <c r="O25" s="20">
        <v>0</v>
      </c>
      <c r="P25" s="21">
        <v>0</v>
      </c>
      <c r="Q25" s="21">
        <v>0</v>
      </c>
      <c r="R25" s="20">
        <v>0</v>
      </c>
      <c r="S25" s="20">
        <v>0</v>
      </c>
      <c r="T25" s="21">
        <v>4</v>
      </c>
      <c r="U25" s="21">
        <v>9000</v>
      </c>
      <c r="V25" s="22">
        <f t="shared" si="4"/>
        <v>121</v>
      </c>
      <c r="W25" s="22">
        <f t="shared" si="4"/>
        <v>785828</v>
      </c>
    </row>
    <row r="26" spans="1:23" ht="12.75">
      <c r="A26" s="27" t="s">
        <v>28</v>
      </c>
      <c r="B26" s="20">
        <v>281</v>
      </c>
      <c r="C26" s="20">
        <v>1976822</v>
      </c>
      <c r="D26" s="21">
        <v>0</v>
      </c>
      <c r="E26" s="21">
        <v>0</v>
      </c>
      <c r="F26" s="20">
        <v>0</v>
      </c>
      <c r="G26" s="20">
        <v>0</v>
      </c>
      <c r="H26" s="21">
        <v>6</v>
      </c>
      <c r="I26" s="21">
        <v>27407</v>
      </c>
      <c r="J26" s="20">
        <v>4</v>
      </c>
      <c r="K26" s="20">
        <v>40488</v>
      </c>
      <c r="L26" s="21">
        <v>0</v>
      </c>
      <c r="M26" s="21">
        <v>0</v>
      </c>
      <c r="N26" s="20">
        <v>1</v>
      </c>
      <c r="O26" s="20">
        <v>5000</v>
      </c>
      <c r="P26" s="21">
        <v>0</v>
      </c>
      <c r="Q26" s="21">
        <v>0</v>
      </c>
      <c r="R26" s="20">
        <v>0</v>
      </c>
      <c r="S26" s="20">
        <v>0</v>
      </c>
      <c r="T26" s="21">
        <v>23</v>
      </c>
      <c r="U26" s="21">
        <v>69000</v>
      </c>
      <c r="V26" s="22">
        <f t="shared" si="4"/>
        <v>315</v>
      </c>
      <c r="W26" s="22">
        <f t="shared" si="4"/>
        <v>2118717</v>
      </c>
    </row>
    <row r="27" spans="1:23" ht="12.75">
      <c r="A27" s="27" t="s">
        <v>29</v>
      </c>
      <c r="B27" s="20">
        <v>171</v>
      </c>
      <c r="C27" s="20">
        <v>1217500</v>
      </c>
      <c r="D27" s="21">
        <v>0</v>
      </c>
      <c r="E27" s="21">
        <v>0</v>
      </c>
      <c r="F27" s="20">
        <v>0</v>
      </c>
      <c r="G27" s="20">
        <v>0</v>
      </c>
      <c r="H27" s="21">
        <v>4</v>
      </c>
      <c r="I27" s="21">
        <v>19932</v>
      </c>
      <c r="J27" s="20">
        <v>2</v>
      </c>
      <c r="K27" s="20">
        <v>10122</v>
      </c>
      <c r="L27" s="21">
        <v>0</v>
      </c>
      <c r="M27" s="21">
        <v>0</v>
      </c>
      <c r="N27" s="20">
        <v>0</v>
      </c>
      <c r="O27" s="20">
        <v>0</v>
      </c>
      <c r="P27" s="21">
        <v>0</v>
      </c>
      <c r="Q27" s="21">
        <v>0</v>
      </c>
      <c r="R27" s="20">
        <v>0</v>
      </c>
      <c r="S27" s="20">
        <v>0</v>
      </c>
      <c r="T27" s="21">
        <v>10</v>
      </c>
      <c r="U27" s="21">
        <v>25500</v>
      </c>
      <c r="V27" s="22">
        <f t="shared" si="4"/>
        <v>187</v>
      </c>
      <c r="W27" s="22">
        <f t="shared" si="4"/>
        <v>1273054</v>
      </c>
    </row>
    <row r="28" spans="1:23" ht="12.75">
      <c r="A28" s="27" t="s">
        <v>30</v>
      </c>
      <c r="B28" s="20">
        <v>0</v>
      </c>
      <c r="C28" s="20">
        <v>0</v>
      </c>
      <c r="D28" s="21">
        <v>0</v>
      </c>
      <c r="E28" s="21">
        <v>0</v>
      </c>
      <c r="F28" s="20">
        <v>0</v>
      </c>
      <c r="G28" s="20">
        <v>0</v>
      </c>
      <c r="H28" s="21">
        <v>0</v>
      </c>
      <c r="I28" s="21">
        <v>0</v>
      </c>
      <c r="J28" s="20">
        <v>0</v>
      </c>
      <c r="K28" s="20">
        <v>0</v>
      </c>
      <c r="L28" s="21">
        <v>0</v>
      </c>
      <c r="M28" s="21">
        <v>0</v>
      </c>
      <c r="N28" s="20">
        <v>0</v>
      </c>
      <c r="O28" s="20">
        <v>0</v>
      </c>
      <c r="P28" s="21">
        <v>0</v>
      </c>
      <c r="Q28" s="21">
        <v>0</v>
      </c>
      <c r="R28" s="20">
        <v>0</v>
      </c>
      <c r="S28" s="20">
        <v>0</v>
      </c>
      <c r="T28" s="21">
        <v>0</v>
      </c>
      <c r="U28" s="21">
        <v>0</v>
      </c>
      <c r="V28" s="22">
        <f t="shared" si="4"/>
        <v>0</v>
      </c>
      <c r="W28" s="22">
        <f t="shared" si="4"/>
        <v>0</v>
      </c>
    </row>
    <row r="29" spans="1:23" ht="12.75">
      <c r="A29" s="27" t="s">
        <v>31</v>
      </c>
      <c r="B29" s="20">
        <v>250</v>
      </c>
      <c r="C29" s="20">
        <v>1779749</v>
      </c>
      <c r="D29" s="21">
        <v>0</v>
      </c>
      <c r="E29" s="21">
        <v>0</v>
      </c>
      <c r="F29" s="20">
        <v>0</v>
      </c>
      <c r="G29" s="20">
        <v>0</v>
      </c>
      <c r="H29" s="21">
        <v>1</v>
      </c>
      <c r="I29" s="21">
        <v>4983</v>
      </c>
      <c r="J29" s="20">
        <v>2</v>
      </c>
      <c r="K29" s="20">
        <v>15183</v>
      </c>
      <c r="L29" s="21">
        <v>0</v>
      </c>
      <c r="M29" s="21">
        <v>0</v>
      </c>
      <c r="N29" s="20">
        <v>0</v>
      </c>
      <c r="O29" s="20">
        <v>0</v>
      </c>
      <c r="P29" s="21">
        <v>0</v>
      </c>
      <c r="Q29" s="21">
        <v>0</v>
      </c>
      <c r="R29" s="20">
        <v>0</v>
      </c>
      <c r="S29" s="20">
        <v>0</v>
      </c>
      <c r="T29" s="21">
        <v>3</v>
      </c>
      <c r="U29" s="21">
        <v>9000</v>
      </c>
      <c r="V29" s="22">
        <f t="shared" si="4"/>
        <v>256</v>
      </c>
      <c r="W29" s="22">
        <f t="shared" si="4"/>
        <v>1808915</v>
      </c>
    </row>
    <row r="30" spans="1:23" ht="12.75">
      <c r="A30" s="27" t="s">
        <v>32</v>
      </c>
      <c r="B30" s="20">
        <v>468</v>
      </c>
      <c r="C30" s="20">
        <v>3227328</v>
      </c>
      <c r="D30" s="21">
        <v>0</v>
      </c>
      <c r="E30" s="21">
        <v>0</v>
      </c>
      <c r="F30" s="20">
        <v>0</v>
      </c>
      <c r="G30" s="20">
        <v>0</v>
      </c>
      <c r="H30" s="21">
        <v>14</v>
      </c>
      <c r="I30" s="21">
        <v>69762</v>
      </c>
      <c r="J30" s="20">
        <v>5</v>
      </c>
      <c r="K30" s="20">
        <v>40488</v>
      </c>
      <c r="L30" s="21">
        <v>0</v>
      </c>
      <c r="M30" s="21">
        <v>0</v>
      </c>
      <c r="N30" s="20">
        <v>2</v>
      </c>
      <c r="O30" s="20">
        <v>10000</v>
      </c>
      <c r="P30" s="21">
        <v>0</v>
      </c>
      <c r="Q30" s="21">
        <v>0</v>
      </c>
      <c r="R30" s="20">
        <v>0</v>
      </c>
      <c r="S30" s="20">
        <v>0</v>
      </c>
      <c r="T30" s="21">
        <v>37</v>
      </c>
      <c r="U30" s="21">
        <v>105000</v>
      </c>
      <c r="V30" s="22">
        <f t="shared" si="4"/>
        <v>526</v>
      </c>
      <c r="W30" s="22">
        <f t="shared" si="4"/>
        <v>3452578</v>
      </c>
    </row>
    <row r="31" spans="1:23" ht="12.75">
      <c r="A31" s="27" t="s">
        <v>33</v>
      </c>
      <c r="B31" s="20">
        <v>35</v>
      </c>
      <c r="C31" s="20">
        <v>239749</v>
      </c>
      <c r="D31" s="21">
        <v>0</v>
      </c>
      <c r="E31" s="21">
        <v>0</v>
      </c>
      <c r="F31" s="20">
        <v>0</v>
      </c>
      <c r="G31" s="20">
        <v>0</v>
      </c>
      <c r="H31" s="21">
        <v>3</v>
      </c>
      <c r="I31" s="21">
        <v>14949</v>
      </c>
      <c r="J31" s="20">
        <v>0</v>
      </c>
      <c r="K31" s="20">
        <v>0</v>
      </c>
      <c r="L31" s="21">
        <v>0</v>
      </c>
      <c r="M31" s="21">
        <v>0</v>
      </c>
      <c r="N31" s="20">
        <v>1</v>
      </c>
      <c r="O31" s="20">
        <v>5000</v>
      </c>
      <c r="P31" s="21">
        <v>0</v>
      </c>
      <c r="Q31" s="21">
        <v>0</v>
      </c>
      <c r="R31" s="20">
        <v>0</v>
      </c>
      <c r="S31" s="20">
        <v>0</v>
      </c>
      <c r="T31" s="21">
        <v>0</v>
      </c>
      <c r="U31" s="21">
        <v>0</v>
      </c>
      <c r="V31" s="22">
        <f t="shared" si="4"/>
        <v>39</v>
      </c>
      <c r="W31" s="22">
        <f t="shared" si="4"/>
        <v>259698</v>
      </c>
    </row>
    <row r="32" spans="1:23" ht="12.75">
      <c r="A32" s="27" t="s">
        <v>34</v>
      </c>
      <c r="B32" s="20">
        <v>77</v>
      </c>
      <c r="C32" s="20">
        <v>497429</v>
      </c>
      <c r="D32" s="21">
        <v>0</v>
      </c>
      <c r="E32" s="21">
        <v>0</v>
      </c>
      <c r="F32" s="20">
        <v>0</v>
      </c>
      <c r="G32" s="20">
        <v>0</v>
      </c>
      <c r="H32" s="21">
        <v>1</v>
      </c>
      <c r="I32" s="21">
        <v>4983</v>
      </c>
      <c r="J32" s="20">
        <v>0</v>
      </c>
      <c r="K32" s="20">
        <v>0</v>
      </c>
      <c r="L32" s="21">
        <v>0</v>
      </c>
      <c r="M32" s="21">
        <v>0</v>
      </c>
      <c r="N32" s="20">
        <v>0</v>
      </c>
      <c r="O32" s="20">
        <v>0</v>
      </c>
      <c r="P32" s="21">
        <v>0</v>
      </c>
      <c r="Q32" s="21">
        <v>0</v>
      </c>
      <c r="R32" s="20">
        <v>0</v>
      </c>
      <c r="S32" s="20">
        <v>0</v>
      </c>
      <c r="T32" s="21">
        <v>0</v>
      </c>
      <c r="U32" s="21">
        <v>0</v>
      </c>
      <c r="V32" s="22">
        <f t="shared" si="4"/>
        <v>78</v>
      </c>
      <c r="W32" s="22">
        <f t="shared" si="4"/>
        <v>502412</v>
      </c>
    </row>
    <row r="33" spans="1:23" ht="12.75">
      <c r="A33" s="27" t="s">
        <v>35</v>
      </c>
      <c r="B33" s="20">
        <v>100</v>
      </c>
      <c r="C33" s="20">
        <v>671619</v>
      </c>
      <c r="D33" s="21">
        <v>0</v>
      </c>
      <c r="E33" s="21">
        <v>0</v>
      </c>
      <c r="F33" s="20">
        <v>0</v>
      </c>
      <c r="G33" s="20">
        <v>0</v>
      </c>
      <c r="H33" s="21">
        <v>9</v>
      </c>
      <c r="I33" s="21">
        <v>44847</v>
      </c>
      <c r="J33" s="20">
        <v>2</v>
      </c>
      <c r="K33" s="20">
        <v>15183</v>
      </c>
      <c r="L33" s="21">
        <v>0</v>
      </c>
      <c r="M33" s="21">
        <v>0</v>
      </c>
      <c r="N33" s="20">
        <v>0</v>
      </c>
      <c r="O33" s="20">
        <v>0</v>
      </c>
      <c r="P33" s="21">
        <v>0</v>
      </c>
      <c r="Q33" s="21">
        <v>0</v>
      </c>
      <c r="R33" s="20">
        <v>0</v>
      </c>
      <c r="S33" s="20">
        <v>0</v>
      </c>
      <c r="T33" s="21">
        <v>4</v>
      </c>
      <c r="U33" s="21">
        <v>12000</v>
      </c>
      <c r="V33" s="22">
        <f t="shared" si="4"/>
        <v>115</v>
      </c>
      <c r="W33" s="22">
        <f t="shared" si="4"/>
        <v>743649</v>
      </c>
    </row>
    <row r="34" spans="1:23" ht="12.75">
      <c r="A34" s="27" t="s">
        <v>36</v>
      </c>
      <c r="B34" s="20">
        <v>690</v>
      </c>
      <c r="C34" s="20">
        <v>4036916</v>
      </c>
      <c r="D34" s="21">
        <v>0</v>
      </c>
      <c r="E34" s="21">
        <v>0</v>
      </c>
      <c r="F34" s="20">
        <v>0</v>
      </c>
      <c r="G34" s="20">
        <v>0</v>
      </c>
      <c r="H34" s="21">
        <v>19</v>
      </c>
      <c r="I34" s="21">
        <v>90939</v>
      </c>
      <c r="J34" s="20">
        <v>14</v>
      </c>
      <c r="K34" s="20">
        <v>93040</v>
      </c>
      <c r="L34" s="21">
        <v>0</v>
      </c>
      <c r="M34" s="21">
        <v>0</v>
      </c>
      <c r="N34" s="20">
        <v>2</v>
      </c>
      <c r="O34" s="20">
        <v>10000</v>
      </c>
      <c r="P34" s="21">
        <v>0</v>
      </c>
      <c r="Q34" s="21">
        <v>0</v>
      </c>
      <c r="R34" s="20">
        <v>0</v>
      </c>
      <c r="S34" s="20">
        <v>0</v>
      </c>
      <c r="T34" s="21">
        <v>40</v>
      </c>
      <c r="U34" s="21">
        <v>122757</v>
      </c>
      <c r="V34" s="22">
        <f t="shared" si="4"/>
        <v>765</v>
      </c>
      <c r="W34" s="22">
        <f t="shared" si="4"/>
        <v>4353652</v>
      </c>
    </row>
    <row r="35" spans="1:23" ht="12.75">
      <c r="A35" s="27" t="s">
        <v>37</v>
      </c>
      <c r="B35" s="20">
        <v>39</v>
      </c>
      <c r="C35" s="20">
        <v>279940</v>
      </c>
      <c r="D35" s="21">
        <v>0</v>
      </c>
      <c r="E35" s="21">
        <v>0</v>
      </c>
      <c r="F35" s="20">
        <v>0</v>
      </c>
      <c r="G35" s="20">
        <v>0</v>
      </c>
      <c r="H35" s="21">
        <v>0</v>
      </c>
      <c r="I35" s="21">
        <v>0</v>
      </c>
      <c r="J35" s="20">
        <v>1</v>
      </c>
      <c r="K35" s="20">
        <v>10122</v>
      </c>
      <c r="L35" s="21">
        <v>0</v>
      </c>
      <c r="M35" s="21">
        <v>0</v>
      </c>
      <c r="N35" s="20">
        <v>0</v>
      </c>
      <c r="O35" s="20">
        <v>0</v>
      </c>
      <c r="P35" s="21">
        <v>0</v>
      </c>
      <c r="Q35" s="21">
        <v>0</v>
      </c>
      <c r="R35" s="20">
        <v>0</v>
      </c>
      <c r="S35" s="20">
        <v>0</v>
      </c>
      <c r="T35" s="21">
        <v>6</v>
      </c>
      <c r="U35" s="21">
        <v>16500</v>
      </c>
      <c r="V35" s="22">
        <f t="shared" si="4"/>
        <v>46</v>
      </c>
      <c r="W35" s="22">
        <f t="shared" si="4"/>
        <v>306562</v>
      </c>
    </row>
    <row r="36" spans="1:23" ht="12.75">
      <c r="A36" s="27" t="s">
        <v>38</v>
      </c>
      <c r="B36" s="20">
        <v>143</v>
      </c>
      <c r="C36" s="20">
        <v>938099</v>
      </c>
      <c r="D36" s="21">
        <v>0</v>
      </c>
      <c r="E36" s="21">
        <v>0</v>
      </c>
      <c r="F36" s="20">
        <v>0</v>
      </c>
      <c r="G36" s="20">
        <v>0</v>
      </c>
      <c r="H36" s="21">
        <v>5</v>
      </c>
      <c r="I36" s="21">
        <v>24915</v>
      </c>
      <c r="J36" s="20">
        <v>3</v>
      </c>
      <c r="K36" s="20">
        <v>20244</v>
      </c>
      <c r="L36" s="21">
        <v>0</v>
      </c>
      <c r="M36" s="21">
        <v>0</v>
      </c>
      <c r="N36" s="20">
        <v>1</v>
      </c>
      <c r="O36" s="20">
        <v>5000</v>
      </c>
      <c r="P36" s="21">
        <v>0</v>
      </c>
      <c r="Q36" s="21">
        <v>0</v>
      </c>
      <c r="R36" s="20">
        <v>0</v>
      </c>
      <c r="S36" s="20">
        <v>0</v>
      </c>
      <c r="T36" s="21">
        <v>0</v>
      </c>
      <c r="U36" s="21">
        <v>0</v>
      </c>
      <c r="V36" s="22">
        <f t="shared" si="4"/>
        <v>152</v>
      </c>
      <c r="W36" s="22">
        <f t="shared" si="4"/>
        <v>988258</v>
      </c>
    </row>
    <row r="37" spans="1:23" ht="12.75">
      <c r="A37" s="27" t="s">
        <v>39</v>
      </c>
      <c r="B37" s="20">
        <v>188</v>
      </c>
      <c r="C37" s="20">
        <v>1322295</v>
      </c>
      <c r="D37" s="21">
        <v>0</v>
      </c>
      <c r="E37" s="21">
        <v>0</v>
      </c>
      <c r="F37" s="20">
        <v>0</v>
      </c>
      <c r="G37" s="20">
        <v>0</v>
      </c>
      <c r="H37" s="21">
        <v>3</v>
      </c>
      <c r="I37" s="21">
        <v>14949</v>
      </c>
      <c r="J37" s="20">
        <v>3</v>
      </c>
      <c r="K37" s="20">
        <v>25305</v>
      </c>
      <c r="L37" s="21">
        <v>0</v>
      </c>
      <c r="M37" s="21">
        <v>0</v>
      </c>
      <c r="N37" s="20">
        <v>0</v>
      </c>
      <c r="O37" s="20">
        <v>0</v>
      </c>
      <c r="P37" s="21">
        <v>0</v>
      </c>
      <c r="Q37" s="21">
        <v>0</v>
      </c>
      <c r="R37" s="20">
        <v>0</v>
      </c>
      <c r="S37" s="20">
        <v>0</v>
      </c>
      <c r="T37" s="21">
        <v>8</v>
      </c>
      <c r="U37" s="21">
        <v>24000</v>
      </c>
      <c r="V37" s="22">
        <f t="shared" ref="V37:W51" si="5">B37+D37+F37+H37+J37+L37+R37+T37+N37+P37</f>
        <v>202</v>
      </c>
      <c r="W37" s="22">
        <f t="shared" si="5"/>
        <v>1386549</v>
      </c>
    </row>
    <row r="38" spans="1:23" ht="12.75">
      <c r="A38" s="27" t="s">
        <v>40</v>
      </c>
      <c r="B38" s="20">
        <v>180</v>
      </c>
      <c r="C38" s="20">
        <v>1261414</v>
      </c>
      <c r="D38" s="21">
        <v>0</v>
      </c>
      <c r="E38" s="21">
        <v>0</v>
      </c>
      <c r="F38" s="20">
        <v>0</v>
      </c>
      <c r="G38" s="20">
        <v>0</v>
      </c>
      <c r="H38" s="21">
        <v>1</v>
      </c>
      <c r="I38" s="21">
        <v>2491</v>
      </c>
      <c r="J38" s="20">
        <v>0</v>
      </c>
      <c r="K38" s="20">
        <v>0</v>
      </c>
      <c r="L38" s="21">
        <v>0</v>
      </c>
      <c r="M38" s="21">
        <v>0</v>
      </c>
      <c r="N38" s="20">
        <v>0</v>
      </c>
      <c r="O38" s="20">
        <v>0</v>
      </c>
      <c r="P38" s="21">
        <v>0</v>
      </c>
      <c r="Q38" s="21">
        <v>0</v>
      </c>
      <c r="R38" s="20">
        <v>0</v>
      </c>
      <c r="S38" s="20">
        <v>0</v>
      </c>
      <c r="T38" s="21">
        <v>7</v>
      </c>
      <c r="U38" s="21">
        <v>21000</v>
      </c>
      <c r="V38" s="22">
        <f t="shared" si="5"/>
        <v>188</v>
      </c>
      <c r="W38" s="22">
        <f t="shared" si="5"/>
        <v>1284905</v>
      </c>
    </row>
    <row r="39" spans="1:23" ht="12.75">
      <c r="A39" s="27" t="s">
        <v>41</v>
      </c>
      <c r="B39" s="20">
        <v>22</v>
      </c>
      <c r="C39" s="20">
        <v>108994</v>
      </c>
      <c r="D39" s="21">
        <v>0</v>
      </c>
      <c r="E39" s="21">
        <v>0</v>
      </c>
      <c r="F39" s="20">
        <v>0</v>
      </c>
      <c r="G39" s="20">
        <v>0</v>
      </c>
      <c r="H39" s="21">
        <v>0</v>
      </c>
      <c r="I39" s="21">
        <v>0</v>
      </c>
      <c r="J39" s="20">
        <v>0</v>
      </c>
      <c r="K39" s="20">
        <v>0</v>
      </c>
      <c r="L39" s="21">
        <v>0</v>
      </c>
      <c r="M39" s="21">
        <v>0</v>
      </c>
      <c r="N39" s="20">
        <v>0</v>
      </c>
      <c r="O39" s="20">
        <v>0</v>
      </c>
      <c r="P39" s="21">
        <v>0</v>
      </c>
      <c r="Q39" s="21">
        <v>0</v>
      </c>
      <c r="R39" s="20">
        <v>0</v>
      </c>
      <c r="S39" s="20">
        <v>0</v>
      </c>
      <c r="T39" s="21">
        <v>0</v>
      </c>
      <c r="U39" s="21">
        <v>0</v>
      </c>
      <c r="V39" s="22">
        <f t="shared" si="5"/>
        <v>22</v>
      </c>
      <c r="W39" s="22">
        <f t="shared" si="5"/>
        <v>108994</v>
      </c>
    </row>
    <row r="40" spans="1:23" ht="12.75">
      <c r="A40" s="27" t="s">
        <v>42</v>
      </c>
      <c r="B40" s="20">
        <v>402</v>
      </c>
      <c r="C40" s="20">
        <v>2140954</v>
      </c>
      <c r="D40" s="21">
        <v>0</v>
      </c>
      <c r="E40" s="21">
        <v>0</v>
      </c>
      <c r="F40" s="20">
        <v>0</v>
      </c>
      <c r="G40" s="20">
        <v>0</v>
      </c>
      <c r="H40" s="21">
        <v>2</v>
      </c>
      <c r="I40" s="21">
        <v>1933</v>
      </c>
      <c r="J40" s="20">
        <v>13</v>
      </c>
      <c r="K40" s="20">
        <v>100096</v>
      </c>
      <c r="L40" s="21">
        <v>0</v>
      </c>
      <c r="M40" s="21">
        <v>0</v>
      </c>
      <c r="N40" s="20">
        <v>2</v>
      </c>
      <c r="O40" s="20">
        <v>4470</v>
      </c>
      <c r="P40" s="21">
        <v>199</v>
      </c>
      <c r="Q40" s="21">
        <v>289685</v>
      </c>
      <c r="R40" s="20">
        <v>0</v>
      </c>
      <c r="S40" s="20">
        <v>0</v>
      </c>
      <c r="T40" s="21">
        <v>16</v>
      </c>
      <c r="U40" s="21">
        <v>32579</v>
      </c>
      <c r="V40" s="22">
        <f t="shared" si="5"/>
        <v>634</v>
      </c>
      <c r="W40" s="22">
        <f t="shared" si="5"/>
        <v>2569717</v>
      </c>
    </row>
    <row r="41" spans="1:23" ht="12.75">
      <c r="A41" s="27" t="s">
        <v>157</v>
      </c>
      <c r="B41" s="20">
        <v>328</v>
      </c>
      <c r="C41" s="20">
        <v>2244651</v>
      </c>
      <c r="D41" s="21">
        <v>0</v>
      </c>
      <c r="E41" s="21">
        <v>0</v>
      </c>
      <c r="F41" s="20">
        <v>0</v>
      </c>
      <c r="G41" s="20">
        <v>0</v>
      </c>
      <c r="H41" s="21">
        <v>12</v>
      </c>
      <c r="I41" s="21">
        <v>59796</v>
      </c>
      <c r="J41" s="20">
        <v>8</v>
      </c>
      <c r="K41" s="20">
        <v>65793</v>
      </c>
      <c r="L41" s="21">
        <v>0</v>
      </c>
      <c r="M41" s="21">
        <v>0</v>
      </c>
      <c r="N41" s="20">
        <v>1</v>
      </c>
      <c r="O41" s="20">
        <v>5000</v>
      </c>
      <c r="P41" s="21">
        <v>0</v>
      </c>
      <c r="Q41" s="21">
        <v>0</v>
      </c>
      <c r="R41" s="20">
        <v>0</v>
      </c>
      <c r="S41" s="20">
        <v>0</v>
      </c>
      <c r="T41" s="21">
        <v>33</v>
      </c>
      <c r="U41" s="21">
        <v>97500</v>
      </c>
      <c r="V41" s="22">
        <f t="shared" si="5"/>
        <v>382</v>
      </c>
      <c r="W41" s="22">
        <f t="shared" si="5"/>
        <v>2472740</v>
      </c>
    </row>
    <row r="42" spans="1:23" ht="12.75">
      <c r="A42" s="27" t="s">
        <v>44</v>
      </c>
      <c r="B42" s="20">
        <v>454</v>
      </c>
      <c r="C42" s="20">
        <v>2696815</v>
      </c>
      <c r="D42" s="21">
        <v>0</v>
      </c>
      <c r="E42" s="21">
        <v>0</v>
      </c>
      <c r="F42" s="20">
        <v>0</v>
      </c>
      <c r="G42" s="20">
        <v>0</v>
      </c>
      <c r="H42" s="21">
        <v>1</v>
      </c>
      <c r="I42" s="21">
        <v>4983</v>
      </c>
      <c r="J42" s="20">
        <v>6</v>
      </c>
      <c r="K42" s="20">
        <v>38379</v>
      </c>
      <c r="L42" s="21">
        <v>0</v>
      </c>
      <c r="M42" s="21">
        <v>0</v>
      </c>
      <c r="N42" s="20">
        <v>1</v>
      </c>
      <c r="O42" s="20">
        <v>5000</v>
      </c>
      <c r="P42" s="21">
        <v>0</v>
      </c>
      <c r="Q42" s="21">
        <v>0</v>
      </c>
      <c r="R42" s="20">
        <v>0</v>
      </c>
      <c r="S42" s="20">
        <v>0</v>
      </c>
      <c r="T42" s="21">
        <v>21</v>
      </c>
      <c r="U42" s="21">
        <v>60000</v>
      </c>
      <c r="V42" s="22">
        <f t="shared" si="5"/>
        <v>483</v>
      </c>
      <c r="W42" s="22">
        <f t="shared" si="5"/>
        <v>2805177</v>
      </c>
    </row>
    <row r="43" spans="1:23" ht="12.75">
      <c r="A43" s="27" t="s">
        <v>45</v>
      </c>
      <c r="B43" s="20">
        <v>272</v>
      </c>
      <c r="C43" s="20">
        <v>1869824</v>
      </c>
      <c r="D43" s="21">
        <v>0</v>
      </c>
      <c r="E43" s="21">
        <v>0</v>
      </c>
      <c r="F43" s="20">
        <v>0</v>
      </c>
      <c r="G43" s="20">
        <v>0</v>
      </c>
      <c r="H43" s="21">
        <v>3</v>
      </c>
      <c r="I43" s="21">
        <v>14949</v>
      </c>
      <c r="J43" s="20">
        <v>6</v>
      </c>
      <c r="K43" s="20">
        <v>40488</v>
      </c>
      <c r="L43" s="21">
        <v>0</v>
      </c>
      <c r="M43" s="21">
        <v>0</v>
      </c>
      <c r="N43" s="20">
        <v>1</v>
      </c>
      <c r="O43" s="20">
        <v>5000</v>
      </c>
      <c r="P43" s="21">
        <v>0</v>
      </c>
      <c r="Q43" s="21">
        <v>0</v>
      </c>
      <c r="R43" s="20">
        <v>0</v>
      </c>
      <c r="S43" s="20">
        <v>0</v>
      </c>
      <c r="T43" s="21">
        <v>5</v>
      </c>
      <c r="U43" s="21">
        <v>15000</v>
      </c>
      <c r="V43" s="22">
        <f t="shared" si="5"/>
        <v>287</v>
      </c>
      <c r="W43" s="22">
        <f t="shared" si="5"/>
        <v>1945261</v>
      </c>
    </row>
    <row r="44" spans="1:23" ht="12.75">
      <c r="A44" s="27" t="s">
        <v>46</v>
      </c>
      <c r="B44" s="20">
        <v>455</v>
      </c>
      <c r="C44" s="20">
        <v>2994684</v>
      </c>
      <c r="D44" s="21">
        <v>0</v>
      </c>
      <c r="E44" s="21">
        <v>0</v>
      </c>
      <c r="F44" s="20">
        <v>0</v>
      </c>
      <c r="G44" s="20">
        <v>0</v>
      </c>
      <c r="H44" s="21">
        <v>17</v>
      </c>
      <c r="I44" s="21">
        <v>84711</v>
      </c>
      <c r="J44" s="20">
        <v>8</v>
      </c>
      <c r="K44" s="20">
        <v>55671</v>
      </c>
      <c r="L44" s="21">
        <v>0</v>
      </c>
      <c r="M44" s="21">
        <v>0</v>
      </c>
      <c r="N44" s="20">
        <v>3</v>
      </c>
      <c r="O44" s="20">
        <v>12500</v>
      </c>
      <c r="P44" s="21">
        <v>0</v>
      </c>
      <c r="Q44" s="21">
        <v>0</v>
      </c>
      <c r="R44" s="20">
        <v>1</v>
      </c>
      <c r="S44" s="20">
        <v>1250</v>
      </c>
      <c r="T44" s="21">
        <v>21</v>
      </c>
      <c r="U44" s="21">
        <v>60000</v>
      </c>
      <c r="V44" s="22">
        <f t="shared" si="5"/>
        <v>505</v>
      </c>
      <c r="W44" s="22">
        <f t="shared" si="5"/>
        <v>3208816</v>
      </c>
    </row>
    <row r="45" spans="1:23" ht="12.75">
      <c r="A45" s="27" t="s">
        <v>47</v>
      </c>
      <c r="B45" s="20">
        <v>375</v>
      </c>
      <c r="C45" s="20">
        <v>2433684</v>
      </c>
      <c r="D45" s="21">
        <v>0</v>
      </c>
      <c r="E45" s="21">
        <v>0</v>
      </c>
      <c r="F45" s="20">
        <v>0</v>
      </c>
      <c r="G45" s="20">
        <v>0</v>
      </c>
      <c r="H45" s="21">
        <v>0</v>
      </c>
      <c r="I45" s="21">
        <v>0</v>
      </c>
      <c r="J45" s="20">
        <v>7</v>
      </c>
      <c r="K45" s="20">
        <v>63263</v>
      </c>
      <c r="L45" s="21">
        <v>1</v>
      </c>
      <c r="M45" s="21">
        <v>2000</v>
      </c>
      <c r="N45" s="20">
        <v>0</v>
      </c>
      <c r="O45" s="20">
        <v>0</v>
      </c>
      <c r="P45" s="21">
        <v>0</v>
      </c>
      <c r="Q45" s="21">
        <v>0</v>
      </c>
      <c r="R45" s="20">
        <v>0</v>
      </c>
      <c r="S45" s="20">
        <v>0</v>
      </c>
      <c r="T45" s="21">
        <v>38</v>
      </c>
      <c r="U45" s="21">
        <v>108840</v>
      </c>
      <c r="V45" s="22">
        <f t="shared" si="5"/>
        <v>421</v>
      </c>
      <c r="W45" s="22">
        <f t="shared" si="5"/>
        <v>2607787</v>
      </c>
    </row>
    <row r="46" spans="1:23" ht="12.75">
      <c r="A46" s="27" t="s">
        <v>48</v>
      </c>
      <c r="B46" s="20">
        <v>83</v>
      </c>
      <c r="C46" s="20">
        <v>404727</v>
      </c>
      <c r="D46" s="21">
        <v>0</v>
      </c>
      <c r="E46" s="21">
        <v>0</v>
      </c>
      <c r="F46" s="20">
        <v>0</v>
      </c>
      <c r="G46" s="20">
        <v>0</v>
      </c>
      <c r="H46" s="21">
        <v>2</v>
      </c>
      <c r="I46" s="21">
        <v>9966</v>
      </c>
      <c r="J46" s="20">
        <v>2</v>
      </c>
      <c r="K46" s="20">
        <v>20244</v>
      </c>
      <c r="L46" s="21">
        <v>0</v>
      </c>
      <c r="M46" s="21">
        <v>0</v>
      </c>
      <c r="N46" s="20">
        <v>0</v>
      </c>
      <c r="O46" s="20">
        <v>0</v>
      </c>
      <c r="P46" s="21">
        <v>70</v>
      </c>
      <c r="Q46" s="21">
        <v>122917</v>
      </c>
      <c r="R46" s="20">
        <v>2</v>
      </c>
      <c r="S46" s="20">
        <v>3750</v>
      </c>
      <c r="T46" s="21">
        <v>7</v>
      </c>
      <c r="U46" s="21">
        <v>15488</v>
      </c>
      <c r="V46" s="22">
        <f t="shared" si="5"/>
        <v>166</v>
      </c>
      <c r="W46" s="22">
        <f t="shared" si="5"/>
        <v>577092</v>
      </c>
    </row>
    <row r="47" spans="1:23" ht="12.75">
      <c r="A47" s="27" t="s">
        <v>49</v>
      </c>
      <c r="B47" s="20">
        <v>277</v>
      </c>
      <c r="C47" s="20">
        <v>1533064</v>
      </c>
      <c r="D47" s="21">
        <v>0</v>
      </c>
      <c r="E47" s="21">
        <v>0</v>
      </c>
      <c r="F47" s="20">
        <v>0</v>
      </c>
      <c r="G47" s="20">
        <v>0</v>
      </c>
      <c r="H47" s="21">
        <v>2</v>
      </c>
      <c r="I47" s="21">
        <v>7474</v>
      </c>
      <c r="J47" s="20">
        <v>12</v>
      </c>
      <c r="K47" s="20">
        <v>106281</v>
      </c>
      <c r="L47" s="21">
        <v>0</v>
      </c>
      <c r="M47" s="21">
        <v>0</v>
      </c>
      <c r="N47" s="20">
        <v>0</v>
      </c>
      <c r="O47" s="20">
        <v>0</v>
      </c>
      <c r="P47" s="21">
        <v>0</v>
      </c>
      <c r="Q47" s="21">
        <v>0</v>
      </c>
      <c r="R47" s="20">
        <v>0</v>
      </c>
      <c r="S47" s="20">
        <v>0</v>
      </c>
      <c r="T47" s="21">
        <v>4</v>
      </c>
      <c r="U47" s="21">
        <v>12000</v>
      </c>
      <c r="V47" s="22">
        <f t="shared" si="5"/>
        <v>295</v>
      </c>
      <c r="W47" s="22">
        <f t="shared" si="5"/>
        <v>1658819</v>
      </c>
    </row>
    <row r="48" spans="1:23" ht="12.75">
      <c r="A48" s="27" t="s">
        <v>50</v>
      </c>
      <c r="B48" s="20">
        <v>499</v>
      </c>
      <c r="C48" s="20">
        <v>2084885</v>
      </c>
      <c r="D48" s="21">
        <v>0</v>
      </c>
      <c r="E48" s="21">
        <v>0</v>
      </c>
      <c r="F48" s="20">
        <v>0</v>
      </c>
      <c r="G48" s="20">
        <v>0</v>
      </c>
      <c r="H48" s="21">
        <v>2</v>
      </c>
      <c r="I48" s="21">
        <v>7475</v>
      </c>
      <c r="J48" s="20">
        <v>15</v>
      </c>
      <c r="K48" s="20">
        <v>77984</v>
      </c>
      <c r="L48" s="21">
        <v>0</v>
      </c>
      <c r="M48" s="21">
        <v>0</v>
      </c>
      <c r="N48" s="20">
        <v>1</v>
      </c>
      <c r="O48" s="20">
        <v>5000</v>
      </c>
      <c r="P48" s="21">
        <v>0</v>
      </c>
      <c r="Q48" s="21">
        <v>0</v>
      </c>
      <c r="R48" s="20">
        <v>0</v>
      </c>
      <c r="S48" s="20">
        <v>0</v>
      </c>
      <c r="T48" s="21">
        <v>2</v>
      </c>
      <c r="U48" s="21">
        <v>5250</v>
      </c>
      <c r="V48" s="22">
        <f t="shared" si="5"/>
        <v>519</v>
      </c>
      <c r="W48" s="22">
        <f t="shared" si="5"/>
        <v>2180594</v>
      </c>
    </row>
    <row r="49" spans="1:25" ht="12.75">
      <c r="A49" s="27" t="s">
        <v>51</v>
      </c>
      <c r="B49" s="20">
        <v>388</v>
      </c>
      <c r="C49" s="20">
        <v>2767968</v>
      </c>
      <c r="D49" s="21">
        <v>0</v>
      </c>
      <c r="E49" s="21">
        <v>0</v>
      </c>
      <c r="F49" s="20">
        <v>0</v>
      </c>
      <c r="G49" s="20">
        <v>0</v>
      </c>
      <c r="H49" s="21">
        <v>5</v>
      </c>
      <c r="I49" s="21">
        <v>22424</v>
      </c>
      <c r="J49" s="20">
        <v>6</v>
      </c>
      <c r="K49" s="20">
        <v>45549</v>
      </c>
      <c r="L49" s="21">
        <v>0</v>
      </c>
      <c r="M49" s="21">
        <v>0</v>
      </c>
      <c r="N49" s="20">
        <v>1</v>
      </c>
      <c r="O49" s="20">
        <v>2500</v>
      </c>
      <c r="P49" s="21">
        <v>0</v>
      </c>
      <c r="Q49" s="21">
        <v>0</v>
      </c>
      <c r="R49" s="20">
        <v>0</v>
      </c>
      <c r="S49" s="20">
        <v>0</v>
      </c>
      <c r="T49" s="21">
        <v>10</v>
      </c>
      <c r="U49" s="21">
        <v>30000</v>
      </c>
      <c r="V49" s="22">
        <f t="shared" si="5"/>
        <v>410</v>
      </c>
      <c r="W49" s="22">
        <f t="shared" si="5"/>
        <v>2868441</v>
      </c>
    </row>
    <row r="50" spans="1:25" ht="12.75">
      <c r="A50" s="23" t="s">
        <v>52</v>
      </c>
      <c r="B50" s="24">
        <v>447</v>
      </c>
      <c r="C50" s="24">
        <v>2715801</v>
      </c>
      <c r="D50" s="25">
        <v>0</v>
      </c>
      <c r="E50" s="25">
        <v>0</v>
      </c>
      <c r="F50" s="24">
        <v>0</v>
      </c>
      <c r="G50" s="24">
        <v>0</v>
      </c>
      <c r="H50" s="25">
        <v>4</v>
      </c>
      <c r="I50" s="25">
        <v>14949</v>
      </c>
      <c r="J50" s="24">
        <v>5</v>
      </c>
      <c r="K50" s="24">
        <v>45549</v>
      </c>
      <c r="L50" s="25">
        <v>0</v>
      </c>
      <c r="M50" s="25">
        <v>0</v>
      </c>
      <c r="N50" s="24">
        <v>1</v>
      </c>
      <c r="O50" s="24">
        <v>2500</v>
      </c>
      <c r="P50" s="25">
        <v>0</v>
      </c>
      <c r="Q50" s="25">
        <v>0</v>
      </c>
      <c r="R50" s="24">
        <v>0</v>
      </c>
      <c r="S50" s="24">
        <v>0</v>
      </c>
      <c r="T50" s="25">
        <v>12</v>
      </c>
      <c r="U50" s="25">
        <v>33395</v>
      </c>
      <c r="V50" s="24">
        <f t="shared" si="5"/>
        <v>469</v>
      </c>
      <c r="W50" s="24">
        <f t="shared" si="5"/>
        <v>2812194</v>
      </c>
      <c r="X50" s="26"/>
      <c r="Y50" s="26"/>
    </row>
    <row r="51" spans="1:25" ht="12.75">
      <c r="A51" s="27" t="s">
        <v>53</v>
      </c>
      <c r="B51" s="20">
        <f t="shared" ref="B51:U51" si="6">SUM(B21:B50)</f>
        <v>8185</v>
      </c>
      <c r="C51" s="20">
        <f t="shared" si="6"/>
        <v>49707285</v>
      </c>
      <c r="D51" s="21">
        <f t="shared" si="6"/>
        <v>0</v>
      </c>
      <c r="E51" s="21">
        <f t="shared" si="6"/>
        <v>0</v>
      </c>
      <c r="F51" s="20">
        <f t="shared" si="6"/>
        <v>0</v>
      </c>
      <c r="G51" s="20">
        <f t="shared" si="6"/>
        <v>0</v>
      </c>
      <c r="H51" s="21">
        <f t="shared" si="6"/>
        <v>153</v>
      </c>
      <c r="I51" s="21">
        <f t="shared" si="6"/>
        <v>722600</v>
      </c>
      <c r="J51" s="20">
        <f t="shared" si="6"/>
        <v>139</v>
      </c>
      <c r="K51" s="20">
        <f t="shared" si="6"/>
        <v>1050375</v>
      </c>
      <c r="L51" s="21">
        <f t="shared" si="6"/>
        <v>1</v>
      </c>
      <c r="M51" s="21">
        <f t="shared" si="6"/>
        <v>2000</v>
      </c>
      <c r="N51" s="20">
        <f t="shared" si="6"/>
        <v>24</v>
      </c>
      <c r="O51" s="20">
        <f t="shared" si="6"/>
        <v>103845</v>
      </c>
      <c r="P51" s="21">
        <f t="shared" si="6"/>
        <v>269</v>
      </c>
      <c r="Q51" s="21">
        <f t="shared" si="6"/>
        <v>412602</v>
      </c>
      <c r="R51" s="20">
        <f t="shared" si="6"/>
        <v>3</v>
      </c>
      <c r="S51" s="20">
        <f t="shared" si="6"/>
        <v>5000</v>
      </c>
      <c r="T51" s="21">
        <f t="shared" si="6"/>
        <v>378</v>
      </c>
      <c r="U51" s="21">
        <f t="shared" si="6"/>
        <v>1076934</v>
      </c>
      <c r="V51" s="22">
        <f t="shared" si="5"/>
        <v>9152</v>
      </c>
      <c r="W51" s="22">
        <f t="shared" si="5"/>
        <v>53080641</v>
      </c>
    </row>
    <row r="52" spans="1:25" ht="12.75">
      <c r="A52" s="27"/>
      <c r="B52" s="20"/>
      <c r="C52" s="20"/>
      <c r="D52" s="36"/>
      <c r="E52" s="36"/>
      <c r="F52" s="20"/>
      <c r="G52" s="20"/>
      <c r="H52" s="36"/>
      <c r="I52" s="36"/>
      <c r="J52" s="20"/>
      <c r="K52" s="20"/>
      <c r="L52" s="36"/>
      <c r="M52" s="36"/>
      <c r="N52" s="33"/>
      <c r="O52" s="33"/>
      <c r="P52" s="27"/>
      <c r="Q52" s="27"/>
      <c r="R52" s="33"/>
      <c r="S52" s="33"/>
      <c r="T52" s="27"/>
      <c r="U52" s="27"/>
      <c r="V52" s="20"/>
      <c r="W52" s="20"/>
    </row>
    <row r="53" spans="1:25" ht="25.5">
      <c r="A53" s="17" t="s">
        <v>54</v>
      </c>
      <c r="B53" s="28"/>
      <c r="C53" s="28"/>
      <c r="D53" s="29"/>
      <c r="E53" s="29"/>
      <c r="F53" s="28"/>
      <c r="G53" s="28"/>
      <c r="H53" s="29"/>
      <c r="I53" s="29"/>
      <c r="J53" s="28"/>
      <c r="K53" s="28"/>
      <c r="L53" s="29"/>
      <c r="M53" s="29"/>
      <c r="N53" s="33"/>
      <c r="O53" s="33"/>
      <c r="P53" s="27"/>
      <c r="Q53" s="27"/>
      <c r="R53" s="33"/>
      <c r="S53" s="33"/>
      <c r="T53" s="27"/>
      <c r="U53" s="27"/>
      <c r="V53" s="20"/>
      <c r="W53" s="20"/>
    </row>
    <row r="54" spans="1:25" ht="12.75">
      <c r="A54" s="37" t="s">
        <v>55</v>
      </c>
      <c r="B54" s="28">
        <v>115</v>
      </c>
      <c r="C54" s="28">
        <v>308975</v>
      </c>
      <c r="D54" s="29">
        <v>0</v>
      </c>
      <c r="E54" s="29">
        <v>0</v>
      </c>
      <c r="F54" s="20">
        <v>0</v>
      </c>
      <c r="G54" s="20">
        <v>0</v>
      </c>
      <c r="H54" s="29">
        <v>3</v>
      </c>
      <c r="I54" s="29">
        <v>14949</v>
      </c>
      <c r="J54" s="28">
        <v>1</v>
      </c>
      <c r="K54" s="28">
        <v>5061</v>
      </c>
      <c r="L54" s="29">
        <v>0</v>
      </c>
      <c r="M54" s="29">
        <v>0</v>
      </c>
      <c r="N54" s="28">
        <v>1</v>
      </c>
      <c r="O54" s="28">
        <v>5000</v>
      </c>
      <c r="P54" s="21">
        <v>0</v>
      </c>
      <c r="Q54" s="21">
        <v>0</v>
      </c>
      <c r="R54" s="20">
        <v>0</v>
      </c>
      <c r="S54" s="20">
        <v>0</v>
      </c>
      <c r="T54" s="21">
        <v>0</v>
      </c>
      <c r="U54" s="21">
        <v>0</v>
      </c>
      <c r="V54" s="22">
        <f t="shared" ref="V54:W55" si="7">B54+D54+F54+H54+J54+L54+R54+T54+N54+P54</f>
        <v>120</v>
      </c>
      <c r="W54" s="22">
        <f t="shared" si="7"/>
        <v>333985</v>
      </c>
    </row>
    <row r="55" spans="1:25" ht="12.75">
      <c r="A55" s="27" t="s">
        <v>56</v>
      </c>
      <c r="B55" s="20">
        <f t="shared" ref="B55:U55" si="8">SUM(B54)</f>
        <v>115</v>
      </c>
      <c r="C55" s="20">
        <f t="shared" si="8"/>
        <v>308975</v>
      </c>
      <c r="D55" s="21">
        <f t="shared" si="8"/>
        <v>0</v>
      </c>
      <c r="E55" s="21">
        <f t="shared" si="8"/>
        <v>0</v>
      </c>
      <c r="F55" s="20">
        <f t="shared" si="8"/>
        <v>0</v>
      </c>
      <c r="G55" s="20">
        <f t="shared" si="8"/>
        <v>0</v>
      </c>
      <c r="H55" s="21">
        <f t="shared" si="8"/>
        <v>3</v>
      </c>
      <c r="I55" s="21">
        <f t="shared" si="8"/>
        <v>14949</v>
      </c>
      <c r="J55" s="20">
        <f t="shared" si="8"/>
        <v>1</v>
      </c>
      <c r="K55" s="20">
        <f t="shared" si="8"/>
        <v>5061</v>
      </c>
      <c r="L55" s="21">
        <f t="shared" si="8"/>
        <v>0</v>
      </c>
      <c r="M55" s="21">
        <f t="shared" si="8"/>
        <v>0</v>
      </c>
      <c r="N55" s="20">
        <f t="shared" si="8"/>
        <v>1</v>
      </c>
      <c r="O55" s="20">
        <f t="shared" si="8"/>
        <v>5000</v>
      </c>
      <c r="P55" s="21">
        <f t="shared" si="8"/>
        <v>0</v>
      </c>
      <c r="Q55" s="21">
        <f t="shared" si="8"/>
        <v>0</v>
      </c>
      <c r="R55" s="20">
        <f t="shared" si="8"/>
        <v>0</v>
      </c>
      <c r="S55" s="20">
        <f t="shared" si="8"/>
        <v>0</v>
      </c>
      <c r="T55" s="21">
        <f t="shared" si="8"/>
        <v>0</v>
      </c>
      <c r="U55" s="21">
        <f t="shared" si="8"/>
        <v>0</v>
      </c>
      <c r="V55" s="22">
        <f t="shared" si="7"/>
        <v>120</v>
      </c>
      <c r="W55" s="22">
        <f t="shared" si="7"/>
        <v>333985</v>
      </c>
    </row>
    <row r="56" spans="1:25" ht="12.75">
      <c r="A56" s="27"/>
      <c r="B56" s="20"/>
      <c r="C56" s="20"/>
      <c r="D56" s="36"/>
      <c r="E56" s="36"/>
      <c r="F56" s="20"/>
      <c r="G56" s="20"/>
      <c r="H56" s="36"/>
      <c r="I56" s="36"/>
      <c r="J56" s="20"/>
      <c r="K56" s="20"/>
      <c r="L56" s="36"/>
      <c r="M56" s="36"/>
      <c r="N56" s="33"/>
      <c r="O56" s="33"/>
      <c r="P56" s="27"/>
      <c r="Q56" s="27"/>
      <c r="R56" s="33"/>
      <c r="S56" s="33"/>
      <c r="T56" s="27"/>
      <c r="U56" s="27"/>
      <c r="V56" s="20"/>
      <c r="W56" s="20"/>
    </row>
    <row r="57" spans="1:25" ht="22.5">
      <c r="A57" s="38" t="s">
        <v>57</v>
      </c>
      <c r="B57" s="31">
        <f t="shared" ref="B57:U57" si="9">SUM(B51+B55)</f>
        <v>8300</v>
      </c>
      <c r="C57" s="31">
        <f t="shared" si="9"/>
        <v>50016260</v>
      </c>
      <c r="D57" s="32">
        <f t="shared" si="9"/>
        <v>0</v>
      </c>
      <c r="E57" s="32">
        <f t="shared" si="9"/>
        <v>0</v>
      </c>
      <c r="F57" s="31">
        <f t="shared" si="9"/>
        <v>0</v>
      </c>
      <c r="G57" s="31">
        <f t="shared" si="9"/>
        <v>0</v>
      </c>
      <c r="H57" s="32">
        <f t="shared" si="9"/>
        <v>156</v>
      </c>
      <c r="I57" s="32">
        <f t="shared" si="9"/>
        <v>737549</v>
      </c>
      <c r="J57" s="31">
        <f t="shared" si="9"/>
        <v>140</v>
      </c>
      <c r="K57" s="31">
        <f t="shared" si="9"/>
        <v>1055436</v>
      </c>
      <c r="L57" s="32">
        <f t="shared" si="9"/>
        <v>1</v>
      </c>
      <c r="M57" s="32">
        <f t="shared" si="9"/>
        <v>2000</v>
      </c>
      <c r="N57" s="31">
        <f t="shared" si="9"/>
        <v>25</v>
      </c>
      <c r="O57" s="31">
        <f t="shared" si="9"/>
        <v>108845</v>
      </c>
      <c r="P57" s="32">
        <f t="shared" si="9"/>
        <v>269</v>
      </c>
      <c r="Q57" s="32">
        <f t="shared" si="9"/>
        <v>412602</v>
      </c>
      <c r="R57" s="31">
        <f t="shared" si="9"/>
        <v>3</v>
      </c>
      <c r="S57" s="31">
        <f t="shared" si="9"/>
        <v>5000</v>
      </c>
      <c r="T57" s="32">
        <f t="shared" si="9"/>
        <v>378</v>
      </c>
      <c r="U57" s="32">
        <f t="shared" si="9"/>
        <v>1076934</v>
      </c>
      <c r="V57" s="22">
        <f t="shared" ref="V57:W57" si="10">B57+D57+F57+H57+J57+L57+R57+T57+N57+P57</f>
        <v>9272</v>
      </c>
      <c r="W57" s="22">
        <f t="shared" si="10"/>
        <v>53414626</v>
      </c>
    </row>
    <row r="58" spans="1:25" ht="12.75">
      <c r="A58" s="27"/>
      <c r="B58" s="34"/>
      <c r="C58" s="33"/>
      <c r="D58" s="27"/>
      <c r="E58" s="27"/>
      <c r="F58" s="34"/>
      <c r="G58" s="34" t="s">
        <v>58</v>
      </c>
      <c r="H58" s="35"/>
      <c r="I58" s="35" t="s">
        <v>58</v>
      </c>
      <c r="J58" s="33"/>
      <c r="K58" s="20"/>
      <c r="L58" s="27"/>
      <c r="M58" s="27"/>
      <c r="N58" s="33"/>
      <c r="O58" s="33"/>
      <c r="P58" s="27"/>
      <c r="Q58" s="27"/>
      <c r="R58" s="33"/>
      <c r="S58" s="33"/>
      <c r="T58" s="27"/>
      <c r="U58" s="27"/>
      <c r="V58" s="20"/>
      <c r="W58" s="20"/>
    </row>
    <row r="59" spans="1:25" ht="12.75">
      <c r="A59" s="17" t="s">
        <v>59</v>
      </c>
      <c r="B59" s="34"/>
      <c r="C59" s="34"/>
      <c r="D59" s="27"/>
      <c r="E59" s="27"/>
      <c r="F59" s="34"/>
      <c r="G59" s="34"/>
      <c r="H59" s="35"/>
      <c r="I59" s="35"/>
      <c r="J59" s="33"/>
      <c r="K59" s="20"/>
      <c r="L59" s="27"/>
      <c r="M59" s="27"/>
      <c r="N59" s="33"/>
      <c r="O59" s="33"/>
      <c r="P59" s="27"/>
      <c r="Q59" s="27"/>
      <c r="R59" s="33"/>
      <c r="S59" s="33"/>
      <c r="T59" s="27"/>
      <c r="U59" s="27"/>
      <c r="V59" s="20"/>
      <c r="W59" s="20"/>
    </row>
    <row r="60" spans="1:25" ht="22.5">
      <c r="A60" s="39" t="s">
        <v>60</v>
      </c>
      <c r="B60" s="20">
        <v>0</v>
      </c>
      <c r="C60" s="20">
        <v>0</v>
      </c>
      <c r="D60" s="21">
        <v>632</v>
      </c>
      <c r="E60" s="21">
        <v>408859</v>
      </c>
      <c r="F60" s="20">
        <v>987</v>
      </c>
      <c r="G60" s="20">
        <v>1065733</v>
      </c>
      <c r="H60" s="21">
        <v>63</v>
      </c>
      <c r="I60" s="21">
        <v>230456</v>
      </c>
      <c r="J60" s="20">
        <v>83</v>
      </c>
      <c r="K60" s="20">
        <v>248878</v>
      </c>
      <c r="L60" s="21">
        <v>0</v>
      </c>
      <c r="M60" s="21">
        <v>0</v>
      </c>
      <c r="N60" s="20">
        <v>19</v>
      </c>
      <c r="O60" s="20">
        <v>52431</v>
      </c>
      <c r="P60" s="21">
        <v>2140</v>
      </c>
      <c r="Q60" s="21">
        <v>5266337</v>
      </c>
      <c r="R60" s="20">
        <v>0</v>
      </c>
      <c r="S60" s="20">
        <v>0</v>
      </c>
      <c r="T60" s="21">
        <v>185</v>
      </c>
      <c r="U60" s="21">
        <v>371928</v>
      </c>
      <c r="V60" s="22">
        <f t="shared" ref="V60:W73" si="11">B60+D60+F60+H60+J60+L60+R60+T60+N60+P60</f>
        <v>4109</v>
      </c>
      <c r="W60" s="22">
        <f t="shared" si="11"/>
        <v>7644622</v>
      </c>
    </row>
    <row r="61" spans="1:25" ht="22.5">
      <c r="A61" s="39" t="s">
        <v>164</v>
      </c>
      <c r="B61" s="20">
        <v>0</v>
      </c>
      <c r="C61" s="20">
        <v>0</v>
      </c>
      <c r="D61" s="21">
        <v>144</v>
      </c>
      <c r="E61" s="21">
        <v>103004</v>
      </c>
      <c r="F61" s="20">
        <v>391</v>
      </c>
      <c r="G61" s="20">
        <v>366157</v>
      </c>
      <c r="H61" s="21">
        <v>5</v>
      </c>
      <c r="I61" s="21">
        <v>17395</v>
      </c>
      <c r="J61" s="20">
        <v>17</v>
      </c>
      <c r="K61" s="20">
        <v>53015</v>
      </c>
      <c r="L61" s="21">
        <v>0</v>
      </c>
      <c r="M61" s="21">
        <v>0</v>
      </c>
      <c r="N61" s="20">
        <v>3</v>
      </c>
      <c r="O61" s="20">
        <v>10626</v>
      </c>
      <c r="P61" s="21">
        <v>719</v>
      </c>
      <c r="Q61" s="21">
        <v>1431202</v>
      </c>
      <c r="R61" s="20">
        <v>0</v>
      </c>
      <c r="S61" s="20">
        <v>0</v>
      </c>
      <c r="T61" s="21">
        <v>85</v>
      </c>
      <c r="U61" s="21">
        <v>158625</v>
      </c>
      <c r="V61" s="22">
        <f t="shared" si="11"/>
        <v>1364</v>
      </c>
      <c r="W61" s="22">
        <f t="shared" si="11"/>
        <v>2140024</v>
      </c>
    </row>
    <row r="62" spans="1:25" ht="22.5">
      <c r="A62" s="39" t="s">
        <v>64</v>
      </c>
      <c r="B62" s="20">
        <v>0</v>
      </c>
      <c r="C62" s="20">
        <v>0</v>
      </c>
      <c r="D62" s="21">
        <v>188</v>
      </c>
      <c r="E62" s="21">
        <v>149412</v>
      </c>
      <c r="F62" s="20">
        <v>340</v>
      </c>
      <c r="G62" s="20">
        <v>417162</v>
      </c>
      <c r="H62" s="21">
        <v>41</v>
      </c>
      <c r="I62" s="21">
        <v>155316</v>
      </c>
      <c r="J62" s="20">
        <v>26</v>
      </c>
      <c r="K62" s="20">
        <v>114049</v>
      </c>
      <c r="L62" s="21">
        <v>0</v>
      </c>
      <c r="M62" s="21">
        <v>0</v>
      </c>
      <c r="N62" s="20">
        <v>9</v>
      </c>
      <c r="O62" s="20">
        <v>23750</v>
      </c>
      <c r="P62" s="21">
        <v>758</v>
      </c>
      <c r="Q62" s="21">
        <v>2716186</v>
      </c>
      <c r="R62" s="20">
        <v>0</v>
      </c>
      <c r="S62" s="20">
        <v>0</v>
      </c>
      <c r="T62" s="21">
        <v>6</v>
      </c>
      <c r="U62" s="21">
        <v>16500</v>
      </c>
      <c r="V62" s="22">
        <f t="shared" si="11"/>
        <v>1368</v>
      </c>
      <c r="W62" s="22">
        <f t="shared" si="11"/>
        <v>3592375</v>
      </c>
    </row>
    <row r="63" spans="1:25" ht="22.5">
      <c r="A63" s="39" t="s">
        <v>65</v>
      </c>
      <c r="B63" s="20">
        <v>0</v>
      </c>
      <c r="C63" s="20">
        <v>0</v>
      </c>
      <c r="D63" s="21">
        <v>118</v>
      </c>
      <c r="E63" s="21">
        <v>87955</v>
      </c>
      <c r="F63" s="20">
        <v>248</v>
      </c>
      <c r="G63" s="20">
        <v>328063</v>
      </c>
      <c r="H63" s="21">
        <v>37</v>
      </c>
      <c r="I63" s="21">
        <v>145516</v>
      </c>
      <c r="J63" s="20">
        <v>14</v>
      </c>
      <c r="K63" s="20">
        <v>54697</v>
      </c>
      <c r="L63" s="21">
        <v>0</v>
      </c>
      <c r="M63" s="21">
        <v>0</v>
      </c>
      <c r="N63" s="20">
        <v>3</v>
      </c>
      <c r="O63" s="20">
        <v>5000</v>
      </c>
      <c r="P63" s="21">
        <v>499</v>
      </c>
      <c r="Q63" s="21">
        <v>1777729</v>
      </c>
      <c r="R63" s="20">
        <v>0</v>
      </c>
      <c r="S63" s="20">
        <v>0</v>
      </c>
      <c r="T63" s="21">
        <v>29</v>
      </c>
      <c r="U63" s="21">
        <v>55375</v>
      </c>
      <c r="V63" s="22">
        <f t="shared" si="11"/>
        <v>948</v>
      </c>
      <c r="W63" s="22">
        <f t="shared" si="11"/>
        <v>2454335</v>
      </c>
    </row>
    <row r="64" spans="1:25" ht="22.5">
      <c r="A64" s="39" t="s">
        <v>66</v>
      </c>
      <c r="B64" s="20">
        <v>0</v>
      </c>
      <c r="C64" s="20">
        <v>0</v>
      </c>
      <c r="D64" s="21">
        <v>213</v>
      </c>
      <c r="E64" s="21">
        <v>162376</v>
      </c>
      <c r="F64" s="20">
        <v>392</v>
      </c>
      <c r="G64" s="20">
        <v>459219</v>
      </c>
      <c r="H64" s="21">
        <v>8</v>
      </c>
      <c r="I64" s="21">
        <v>25492</v>
      </c>
      <c r="J64" s="20">
        <v>15</v>
      </c>
      <c r="K64" s="20">
        <v>56397</v>
      </c>
      <c r="L64" s="21">
        <v>0</v>
      </c>
      <c r="M64" s="21">
        <v>0</v>
      </c>
      <c r="N64" s="20">
        <v>4</v>
      </c>
      <c r="O64" s="20">
        <v>8001</v>
      </c>
      <c r="P64" s="21">
        <v>717</v>
      </c>
      <c r="Q64" s="21">
        <v>2507659</v>
      </c>
      <c r="R64" s="20">
        <v>0</v>
      </c>
      <c r="S64" s="20">
        <v>0</v>
      </c>
      <c r="T64" s="21">
        <v>39</v>
      </c>
      <c r="U64" s="21">
        <v>89775</v>
      </c>
      <c r="V64" s="22">
        <f t="shared" si="11"/>
        <v>1388</v>
      </c>
      <c r="W64" s="22">
        <f t="shared" si="11"/>
        <v>3308919</v>
      </c>
    </row>
    <row r="65" spans="1:23" ht="22.5">
      <c r="A65" s="39" t="s">
        <v>67</v>
      </c>
      <c r="B65" s="20">
        <v>0</v>
      </c>
      <c r="C65" s="20">
        <v>0</v>
      </c>
      <c r="D65" s="21">
        <v>82</v>
      </c>
      <c r="E65" s="21">
        <v>63412</v>
      </c>
      <c r="F65" s="20">
        <v>121</v>
      </c>
      <c r="G65" s="20">
        <v>150538</v>
      </c>
      <c r="H65" s="21">
        <v>13</v>
      </c>
      <c r="I65" s="21">
        <v>52324</v>
      </c>
      <c r="J65" s="20">
        <v>7</v>
      </c>
      <c r="K65" s="20">
        <v>31508</v>
      </c>
      <c r="L65" s="21">
        <v>0</v>
      </c>
      <c r="M65" s="21">
        <v>0</v>
      </c>
      <c r="N65" s="20">
        <v>5</v>
      </c>
      <c r="O65" s="20">
        <v>17500</v>
      </c>
      <c r="P65" s="21">
        <v>287</v>
      </c>
      <c r="Q65" s="21">
        <v>1077825</v>
      </c>
      <c r="R65" s="20">
        <v>0</v>
      </c>
      <c r="S65" s="20">
        <v>0</v>
      </c>
      <c r="T65" s="21">
        <v>5</v>
      </c>
      <c r="U65" s="21">
        <v>11625</v>
      </c>
      <c r="V65" s="22">
        <f t="shared" si="11"/>
        <v>520</v>
      </c>
      <c r="W65" s="22">
        <f t="shared" si="11"/>
        <v>1404732</v>
      </c>
    </row>
    <row r="66" spans="1:23" ht="22.5">
      <c r="A66" s="39" t="s">
        <v>68</v>
      </c>
      <c r="B66" s="20">
        <v>0</v>
      </c>
      <c r="C66" s="20">
        <v>0</v>
      </c>
      <c r="D66" s="21">
        <v>21</v>
      </c>
      <c r="E66" s="21">
        <v>18250</v>
      </c>
      <c r="F66" s="20">
        <v>29</v>
      </c>
      <c r="G66" s="20">
        <v>35156</v>
      </c>
      <c r="H66" s="21">
        <v>5</v>
      </c>
      <c r="I66" s="21">
        <v>19933</v>
      </c>
      <c r="J66" s="20">
        <v>3</v>
      </c>
      <c r="K66" s="20">
        <v>9500</v>
      </c>
      <c r="L66" s="21">
        <v>0</v>
      </c>
      <c r="M66" s="21">
        <v>0</v>
      </c>
      <c r="N66" s="20">
        <v>1</v>
      </c>
      <c r="O66" s="20">
        <v>2500</v>
      </c>
      <c r="P66" s="21">
        <v>118</v>
      </c>
      <c r="Q66" s="21">
        <v>496132</v>
      </c>
      <c r="R66" s="20">
        <v>0</v>
      </c>
      <c r="S66" s="20">
        <v>0</v>
      </c>
      <c r="T66" s="21">
        <v>2</v>
      </c>
      <c r="U66" s="21">
        <v>3000</v>
      </c>
      <c r="V66" s="22">
        <f t="shared" si="11"/>
        <v>179</v>
      </c>
      <c r="W66" s="22">
        <f t="shared" si="11"/>
        <v>584471</v>
      </c>
    </row>
    <row r="67" spans="1:23" ht="22.5">
      <c r="A67" s="39" t="s">
        <v>69</v>
      </c>
      <c r="B67" s="20">
        <v>0</v>
      </c>
      <c r="C67" s="20">
        <v>0</v>
      </c>
      <c r="D67" s="21">
        <v>46</v>
      </c>
      <c r="E67" s="21">
        <v>37674</v>
      </c>
      <c r="F67" s="20">
        <v>79</v>
      </c>
      <c r="G67" s="20">
        <v>113613</v>
      </c>
      <c r="H67" s="21">
        <v>10</v>
      </c>
      <c r="I67" s="21">
        <v>45444</v>
      </c>
      <c r="J67" s="20">
        <v>10</v>
      </c>
      <c r="K67" s="20">
        <v>33630</v>
      </c>
      <c r="L67" s="21">
        <v>0</v>
      </c>
      <c r="M67" s="21">
        <v>0</v>
      </c>
      <c r="N67" s="20">
        <v>2</v>
      </c>
      <c r="O67" s="20">
        <v>10000</v>
      </c>
      <c r="P67" s="21">
        <v>158</v>
      </c>
      <c r="Q67" s="21">
        <v>556597</v>
      </c>
      <c r="R67" s="20">
        <v>0</v>
      </c>
      <c r="S67" s="20">
        <v>0</v>
      </c>
      <c r="T67" s="21">
        <v>28</v>
      </c>
      <c r="U67" s="21">
        <v>59625</v>
      </c>
      <c r="V67" s="22">
        <f t="shared" si="11"/>
        <v>333</v>
      </c>
      <c r="W67" s="22">
        <f t="shared" si="11"/>
        <v>856583</v>
      </c>
    </row>
    <row r="68" spans="1:23" ht="22.5">
      <c r="A68" s="39" t="s">
        <v>70</v>
      </c>
      <c r="B68" s="20">
        <v>0</v>
      </c>
      <c r="C68" s="20">
        <v>0</v>
      </c>
      <c r="D68" s="21">
        <v>111</v>
      </c>
      <c r="E68" s="21">
        <v>83440</v>
      </c>
      <c r="F68" s="20">
        <v>170</v>
      </c>
      <c r="G68" s="20">
        <v>215404</v>
      </c>
      <c r="H68" s="21">
        <v>8</v>
      </c>
      <c r="I68" s="21">
        <v>32390</v>
      </c>
      <c r="J68" s="20">
        <v>10</v>
      </c>
      <c r="K68" s="20">
        <v>43416</v>
      </c>
      <c r="L68" s="21">
        <v>0</v>
      </c>
      <c r="M68" s="21">
        <v>0</v>
      </c>
      <c r="N68" s="20">
        <v>5</v>
      </c>
      <c r="O68" s="20">
        <v>18750</v>
      </c>
      <c r="P68" s="21">
        <v>294</v>
      </c>
      <c r="Q68" s="21">
        <v>879735</v>
      </c>
      <c r="R68" s="20">
        <v>0</v>
      </c>
      <c r="S68" s="20">
        <v>0</v>
      </c>
      <c r="T68" s="21">
        <v>3</v>
      </c>
      <c r="U68" s="21">
        <v>5168</v>
      </c>
      <c r="V68" s="22">
        <f t="shared" si="11"/>
        <v>601</v>
      </c>
      <c r="W68" s="22">
        <f t="shared" si="11"/>
        <v>1278303</v>
      </c>
    </row>
    <row r="69" spans="1:23" ht="22.5">
      <c r="A69" s="39" t="s">
        <v>71</v>
      </c>
      <c r="B69" s="20">
        <v>0</v>
      </c>
      <c r="C69" s="20">
        <v>0</v>
      </c>
      <c r="D69" s="21">
        <v>452</v>
      </c>
      <c r="E69" s="21">
        <v>311071</v>
      </c>
      <c r="F69" s="20">
        <v>715</v>
      </c>
      <c r="G69" s="20">
        <v>773118</v>
      </c>
      <c r="H69" s="21">
        <v>37</v>
      </c>
      <c r="I69" s="21">
        <v>117050</v>
      </c>
      <c r="J69" s="20">
        <v>55</v>
      </c>
      <c r="K69" s="20">
        <v>189900</v>
      </c>
      <c r="L69" s="21">
        <v>0</v>
      </c>
      <c r="M69" s="21">
        <v>0</v>
      </c>
      <c r="N69" s="20">
        <v>22</v>
      </c>
      <c r="O69" s="20">
        <v>59018</v>
      </c>
      <c r="P69" s="21">
        <v>1321</v>
      </c>
      <c r="Q69" s="21">
        <v>3662888</v>
      </c>
      <c r="R69" s="20">
        <v>0</v>
      </c>
      <c r="S69" s="20">
        <v>0</v>
      </c>
      <c r="T69" s="21">
        <v>116</v>
      </c>
      <c r="U69" s="21">
        <v>244795</v>
      </c>
      <c r="V69" s="22">
        <f t="shared" si="11"/>
        <v>2718</v>
      </c>
      <c r="W69" s="22">
        <f t="shared" si="11"/>
        <v>5357840</v>
      </c>
    </row>
    <row r="70" spans="1:23" ht="22.5">
      <c r="A70" s="39" t="s">
        <v>72</v>
      </c>
      <c r="B70" s="20">
        <v>0</v>
      </c>
      <c r="C70" s="20">
        <v>0</v>
      </c>
      <c r="D70" s="21">
        <v>69</v>
      </c>
      <c r="E70" s="21">
        <v>53837</v>
      </c>
      <c r="F70" s="20">
        <v>125</v>
      </c>
      <c r="G70" s="20">
        <v>146442</v>
      </c>
      <c r="H70" s="21">
        <v>4</v>
      </c>
      <c r="I70" s="21">
        <v>14950</v>
      </c>
      <c r="J70" s="20">
        <v>8</v>
      </c>
      <c r="K70" s="20">
        <v>30827</v>
      </c>
      <c r="L70" s="21">
        <v>0</v>
      </c>
      <c r="M70" s="21">
        <v>0</v>
      </c>
      <c r="N70" s="20">
        <v>4</v>
      </c>
      <c r="O70" s="20">
        <v>15000</v>
      </c>
      <c r="P70" s="21">
        <v>359</v>
      </c>
      <c r="Q70" s="21">
        <v>1136964</v>
      </c>
      <c r="R70" s="20">
        <v>0</v>
      </c>
      <c r="S70" s="20">
        <v>0</v>
      </c>
      <c r="T70" s="21">
        <v>2</v>
      </c>
      <c r="U70" s="21">
        <v>5250</v>
      </c>
      <c r="V70" s="22">
        <f t="shared" si="11"/>
        <v>571</v>
      </c>
      <c r="W70" s="22">
        <f t="shared" si="11"/>
        <v>1403270</v>
      </c>
    </row>
    <row r="71" spans="1:23" ht="22.5">
      <c r="A71" s="39" t="s">
        <v>73</v>
      </c>
      <c r="B71" s="20">
        <v>0</v>
      </c>
      <c r="C71" s="20">
        <v>0</v>
      </c>
      <c r="D71" s="21">
        <v>67</v>
      </c>
      <c r="E71" s="21">
        <v>41239</v>
      </c>
      <c r="F71" s="20">
        <v>131</v>
      </c>
      <c r="G71" s="20">
        <v>148901</v>
      </c>
      <c r="H71" s="21">
        <v>0</v>
      </c>
      <c r="I71" s="21">
        <v>0</v>
      </c>
      <c r="J71" s="20">
        <v>5</v>
      </c>
      <c r="K71" s="20">
        <v>19886</v>
      </c>
      <c r="L71" s="21">
        <v>0</v>
      </c>
      <c r="M71" s="21">
        <v>0</v>
      </c>
      <c r="N71" s="20">
        <v>0</v>
      </c>
      <c r="O71" s="20">
        <v>0</v>
      </c>
      <c r="P71" s="21">
        <v>288</v>
      </c>
      <c r="Q71" s="21">
        <v>1054184</v>
      </c>
      <c r="R71" s="20">
        <v>0</v>
      </c>
      <c r="S71" s="20">
        <v>0</v>
      </c>
      <c r="T71" s="21">
        <v>1</v>
      </c>
      <c r="U71" s="21">
        <v>1875</v>
      </c>
      <c r="V71" s="22">
        <f t="shared" si="11"/>
        <v>492</v>
      </c>
      <c r="W71" s="22">
        <f t="shared" si="11"/>
        <v>1266085</v>
      </c>
    </row>
    <row r="72" spans="1:23" ht="22.5">
      <c r="A72" s="39" t="s">
        <v>74</v>
      </c>
      <c r="B72" s="20">
        <v>0</v>
      </c>
      <c r="C72" s="20">
        <v>0</v>
      </c>
      <c r="D72" s="21">
        <v>71</v>
      </c>
      <c r="E72" s="21">
        <v>47435</v>
      </c>
      <c r="F72" s="20">
        <v>141</v>
      </c>
      <c r="G72" s="20">
        <v>160816</v>
      </c>
      <c r="H72" s="21">
        <v>0</v>
      </c>
      <c r="I72" s="21">
        <v>0</v>
      </c>
      <c r="J72" s="20">
        <v>5</v>
      </c>
      <c r="K72" s="20">
        <v>13135</v>
      </c>
      <c r="L72" s="21">
        <v>0</v>
      </c>
      <c r="M72" s="21">
        <v>0</v>
      </c>
      <c r="N72" s="20">
        <v>0</v>
      </c>
      <c r="O72" s="20">
        <v>0</v>
      </c>
      <c r="P72" s="21">
        <v>338</v>
      </c>
      <c r="Q72" s="21">
        <v>1108479</v>
      </c>
      <c r="R72" s="20">
        <v>0</v>
      </c>
      <c r="S72" s="20">
        <v>0</v>
      </c>
      <c r="T72" s="21">
        <v>0</v>
      </c>
      <c r="U72" s="21">
        <v>0</v>
      </c>
      <c r="V72" s="22">
        <f t="shared" si="11"/>
        <v>555</v>
      </c>
      <c r="W72" s="22">
        <f t="shared" si="11"/>
        <v>1329865</v>
      </c>
    </row>
    <row r="73" spans="1:23" ht="22.5">
      <c r="A73" s="39" t="s">
        <v>75</v>
      </c>
      <c r="B73" s="20">
        <v>0</v>
      </c>
      <c r="C73" s="20">
        <v>0</v>
      </c>
      <c r="D73" s="21">
        <v>82</v>
      </c>
      <c r="E73" s="21">
        <v>59588</v>
      </c>
      <c r="F73" s="20">
        <v>150</v>
      </c>
      <c r="G73" s="20">
        <v>174994</v>
      </c>
      <c r="H73" s="21">
        <v>3</v>
      </c>
      <c r="I73" s="21">
        <v>11835</v>
      </c>
      <c r="J73" s="20">
        <v>12</v>
      </c>
      <c r="K73" s="20">
        <v>57030</v>
      </c>
      <c r="L73" s="21">
        <v>0</v>
      </c>
      <c r="M73" s="21">
        <v>0</v>
      </c>
      <c r="N73" s="20">
        <v>2</v>
      </c>
      <c r="O73" s="20">
        <v>7500</v>
      </c>
      <c r="P73" s="21">
        <v>448</v>
      </c>
      <c r="Q73" s="21">
        <v>1896257</v>
      </c>
      <c r="R73" s="20">
        <v>0</v>
      </c>
      <c r="S73" s="20">
        <v>0</v>
      </c>
      <c r="T73" s="21">
        <v>0</v>
      </c>
      <c r="U73" s="21">
        <v>0</v>
      </c>
      <c r="V73" s="22">
        <f t="shared" si="11"/>
        <v>697</v>
      </c>
      <c r="W73" s="22">
        <f t="shared" si="11"/>
        <v>2207204</v>
      </c>
    </row>
    <row r="74" spans="1:23" ht="22.5">
      <c r="A74" s="39" t="s">
        <v>76</v>
      </c>
      <c r="B74" s="20">
        <v>0</v>
      </c>
      <c r="C74" s="20">
        <v>0</v>
      </c>
      <c r="D74" s="21">
        <v>58</v>
      </c>
      <c r="E74" s="21">
        <v>41938</v>
      </c>
      <c r="F74" s="20">
        <v>130</v>
      </c>
      <c r="G74" s="20">
        <v>126407</v>
      </c>
      <c r="H74" s="21">
        <v>17</v>
      </c>
      <c r="I74" s="21">
        <v>77850</v>
      </c>
      <c r="J74" s="20">
        <v>11</v>
      </c>
      <c r="K74" s="20">
        <v>37300</v>
      </c>
      <c r="L74" s="21">
        <v>0</v>
      </c>
      <c r="M74" s="21">
        <v>0</v>
      </c>
      <c r="N74" s="20">
        <v>0</v>
      </c>
      <c r="O74" s="20">
        <v>0</v>
      </c>
      <c r="P74" s="21">
        <v>306</v>
      </c>
      <c r="Q74" s="21">
        <v>893097</v>
      </c>
      <c r="R74" s="20">
        <v>0</v>
      </c>
      <c r="S74" s="20">
        <v>0</v>
      </c>
      <c r="T74" s="21">
        <v>1</v>
      </c>
      <c r="U74" s="21">
        <v>3750</v>
      </c>
      <c r="V74" s="22">
        <f t="shared" ref="V74:W76" si="12">B74+D74+F74+H74+J74+L74+R74+T74+N74+P74</f>
        <v>523</v>
      </c>
      <c r="W74" s="22">
        <f t="shared" si="12"/>
        <v>1180342</v>
      </c>
    </row>
    <row r="75" spans="1:23" ht="22.5">
      <c r="A75" s="39" t="s">
        <v>77</v>
      </c>
      <c r="B75" s="20">
        <v>0</v>
      </c>
      <c r="C75" s="20">
        <v>0</v>
      </c>
      <c r="D75" s="21">
        <v>65</v>
      </c>
      <c r="E75" s="21">
        <v>52975</v>
      </c>
      <c r="F75" s="20">
        <v>105</v>
      </c>
      <c r="G75" s="20">
        <v>151125</v>
      </c>
      <c r="H75" s="21">
        <v>36</v>
      </c>
      <c r="I75" s="21">
        <v>157589</v>
      </c>
      <c r="J75" s="20">
        <v>3</v>
      </c>
      <c r="K75" s="20">
        <v>15773</v>
      </c>
      <c r="L75" s="21">
        <v>0</v>
      </c>
      <c r="M75" s="21">
        <v>0</v>
      </c>
      <c r="N75" s="20">
        <v>1</v>
      </c>
      <c r="O75" s="20">
        <v>5000</v>
      </c>
      <c r="P75" s="21">
        <v>232</v>
      </c>
      <c r="Q75" s="21">
        <v>767133</v>
      </c>
      <c r="R75" s="20">
        <v>0</v>
      </c>
      <c r="S75" s="20">
        <v>0</v>
      </c>
      <c r="T75" s="21">
        <v>4</v>
      </c>
      <c r="U75" s="21">
        <v>11625</v>
      </c>
      <c r="V75" s="22">
        <f t="shared" si="12"/>
        <v>446</v>
      </c>
      <c r="W75" s="22">
        <f t="shared" si="12"/>
        <v>1161220</v>
      </c>
    </row>
    <row r="76" spans="1:23" ht="22.5">
      <c r="A76" s="37" t="s">
        <v>78</v>
      </c>
      <c r="B76" s="28">
        <v>0</v>
      </c>
      <c r="C76" s="28">
        <v>0</v>
      </c>
      <c r="D76" s="29">
        <v>104</v>
      </c>
      <c r="E76" s="29">
        <v>65927</v>
      </c>
      <c r="F76" s="28">
        <v>219</v>
      </c>
      <c r="G76" s="28">
        <v>203941</v>
      </c>
      <c r="H76" s="29">
        <v>17</v>
      </c>
      <c r="I76" s="29">
        <v>70384</v>
      </c>
      <c r="J76" s="28">
        <v>31</v>
      </c>
      <c r="K76" s="28">
        <v>124804</v>
      </c>
      <c r="L76" s="29">
        <v>0</v>
      </c>
      <c r="M76" s="29">
        <v>0</v>
      </c>
      <c r="N76" s="28">
        <v>1</v>
      </c>
      <c r="O76" s="28">
        <v>1250</v>
      </c>
      <c r="P76" s="29">
        <v>659</v>
      </c>
      <c r="Q76" s="29">
        <v>1536861</v>
      </c>
      <c r="R76" s="28">
        <v>0</v>
      </c>
      <c r="S76" s="28">
        <v>0</v>
      </c>
      <c r="T76" s="29">
        <v>91</v>
      </c>
      <c r="U76" s="29">
        <v>210000</v>
      </c>
      <c r="V76" s="22">
        <f t="shared" si="12"/>
        <v>1122</v>
      </c>
      <c r="W76" s="22">
        <f>C76+E76+G76+I76+K76+M76+S76+U76+O76+Q76</f>
        <v>2213167</v>
      </c>
    </row>
    <row r="77" spans="1:23" ht="12.75">
      <c r="A77" s="27"/>
      <c r="B77" s="28"/>
      <c r="C77" s="28"/>
      <c r="D77" s="29"/>
      <c r="E77" s="29"/>
      <c r="F77" s="28"/>
      <c r="G77" s="28"/>
      <c r="H77" s="29"/>
      <c r="I77" s="29"/>
      <c r="J77" s="28"/>
      <c r="K77" s="28"/>
      <c r="L77" s="21"/>
      <c r="M77" s="27"/>
      <c r="N77" s="20"/>
      <c r="O77" s="20"/>
      <c r="P77" s="27"/>
      <c r="Q77" s="27"/>
      <c r="R77" s="20"/>
      <c r="S77" s="20"/>
      <c r="T77" s="27"/>
      <c r="U77" s="27"/>
      <c r="V77" s="20"/>
      <c r="W77" s="20"/>
    </row>
    <row r="78" spans="1:23" ht="12.75">
      <c r="A78" s="38" t="s">
        <v>79</v>
      </c>
      <c r="B78" s="31">
        <v>0</v>
      </c>
      <c r="C78" s="31">
        <v>0</v>
      </c>
      <c r="D78" s="32">
        <f t="shared" ref="D78:U78" si="13">SUM(D60:D76)</f>
        <v>2523</v>
      </c>
      <c r="E78" s="32">
        <f t="shared" si="13"/>
        <v>1788392</v>
      </c>
      <c r="F78" s="31">
        <f t="shared" si="13"/>
        <v>4473</v>
      </c>
      <c r="G78" s="31">
        <f t="shared" si="13"/>
        <v>5036789</v>
      </c>
      <c r="H78" s="32">
        <f t="shared" si="13"/>
        <v>304</v>
      </c>
      <c r="I78" s="32">
        <f t="shared" si="13"/>
        <v>1173924</v>
      </c>
      <c r="J78" s="31">
        <f t="shared" si="13"/>
        <v>315</v>
      </c>
      <c r="K78" s="31">
        <f t="shared" si="13"/>
        <v>1133745</v>
      </c>
      <c r="L78" s="32">
        <f t="shared" si="13"/>
        <v>0</v>
      </c>
      <c r="M78" s="32">
        <f t="shared" si="13"/>
        <v>0</v>
      </c>
      <c r="N78" s="31">
        <f t="shared" si="13"/>
        <v>81</v>
      </c>
      <c r="O78" s="31">
        <f t="shared" si="13"/>
        <v>236326</v>
      </c>
      <c r="P78" s="32">
        <f t="shared" si="13"/>
        <v>9641</v>
      </c>
      <c r="Q78" s="32">
        <f t="shared" si="13"/>
        <v>28765265</v>
      </c>
      <c r="R78" s="31">
        <f t="shared" si="13"/>
        <v>0</v>
      </c>
      <c r="S78" s="31">
        <f t="shared" si="13"/>
        <v>0</v>
      </c>
      <c r="T78" s="32">
        <f t="shared" si="13"/>
        <v>597</v>
      </c>
      <c r="U78" s="32">
        <f t="shared" si="13"/>
        <v>1248916</v>
      </c>
      <c r="V78" s="22">
        <f t="shared" ref="V78:W78" si="14">B78+D78+F78+H78+J78+L78+R78+T78+N78+P78</f>
        <v>17934</v>
      </c>
      <c r="W78" s="22">
        <f t="shared" si="14"/>
        <v>39383357</v>
      </c>
    </row>
    <row r="79" spans="1:23" ht="12.75">
      <c r="A79" s="27"/>
      <c r="B79" s="20"/>
      <c r="C79" s="20"/>
      <c r="D79" s="36"/>
      <c r="E79" s="36"/>
      <c r="F79" s="20"/>
      <c r="G79" s="20"/>
      <c r="H79" s="36"/>
      <c r="I79" s="36"/>
      <c r="J79" s="20"/>
      <c r="K79" s="20"/>
      <c r="L79" s="36"/>
      <c r="M79" s="36"/>
      <c r="N79" s="20"/>
      <c r="O79" s="20"/>
      <c r="P79" s="36"/>
      <c r="Q79" s="35"/>
      <c r="R79" s="20"/>
      <c r="S79" s="20"/>
      <c r="T79" s="36"/>
      <c r="U79" s="35"/>
      <c r="V79" s="20"/>
      <c r="W79" s="20"/>
    </row>
    <row r="80" spans="1:23" ht="12.75">
      <c r="A80" s="40" t="s">
        <v>80</v>
      </c>
      <c r="B80" s="31"/>
      <c r="C80" s="31"/>
      <c r="D80" s="32"/>
      <c r="E80" s="32"/>
      <c r="F80" s="31"/>
      <c r="G80" s="31"/>
      <c r="H80" s="32"/>
      <c r="I80" s="32"/>
      <c r="J80" s="31"/>
      <c r="K80" s="31"/>
      <c r="L80" s="32"/>
      <c r="M80" s="32"/>
      <c r="N80" s="20"/>
      <c r="O80" s="31"/>
      <c r="P80" s="32"/>
      <c r="Q80" s="35"/>
      <c r="R80" s="20"/>
      <c r="S80" s="31"/>
      <c r="T80" s="32"/>
      <c r="U80" s="35"/>
      <c r="V80" s="20"/>
      <c r="W80" s="20"/>
    </row>
    <row r="81" spans="1:23" ht="12.75">
      <c r="A81" s="27" t="s">
        <v>81</v>
      </c>
      <c r="B81" s="20">
        <v>0</v>
      </c>
      <c r="C81" s="20">
        <v>0</v>
      </c>
      <c r="D81" s="21">
        <v>0</v>
      </c>
      <c r="E81" s="21">
        <v>0</v>
      </c>
      <c r="F81" s="20">
        <v>0</v>
      </c>
      <c r="G81" s="20">
        <v>0</v>
      </c>
      <c r="H81" s="21">
        <v>0</v>
      </c>
      <c r="I81" s="21">
        <v>0</v>
      </c>
      <c r="J81" s="20">
        <v>0</v>
      </c>
      <c r="K81" s="20">
        <v>0</v>
      </c>
      <c r="L81" s="21">
        <v>0</v>
      </c>
      <c r="M81" s="21">
        <v>0</v>
      </c>
      <c r="N81" s="20">
        <v>12</v>
      </c>
      <c r="O81" s="20">
        <v>40418</v>
      </c>
      <c r="P81" s="21">
        <v>0</v>
      </c>
      <c r="Q81" s="21">
        <v>0</v>
      </c>
      <c r="R81" s="20">
        <v>0</v>
      </c>
      <c r="S81" s="20">
        <v>0</v>
      </c>
      <c r="T81" s="21">
        <v>343</v>
      </c>
      <c r="U81" s="21">
        <v>947916</v>
      </c>
      <c r="V81" s="22">
        <f t="shared" ref="V81:V82" si="15">B81+D81+F81+H81+J81+L81+R81+T81+N81+P81</f>
        <v>355</v>
      </c>
      <c r="W81" s="22">
        <f>C81+E81+G81+I81+K81+M81+S81+U81+O81+Q81</f>
        <v>988334</v>
      </c>
    </row>
    <row r="82" spans="1:23" ht="12.75">
      <c r="A82" s="37" t="s">
        <v>82</v>
      </c>
      <c r="B82" s="28">
        <v>66</v>
      </c>
      <c r="C82" s="28">
        <v>77633</v>
      </c>
      <c r="D82" s="29">
        <v>0</v>
      </c>
      <c r="E82" s="29">
        <v>0</v>
      </c>
      <c r="F82" s="28">
        <v>0</v>
      </c>
      <c r="G82" s="28">
        <v>0</v>
      </c>
      <c r="H82" s="29">
        <v>0</v>
      </c>
      <c r="I82" s="29">
        <v>0</v>
      </c>
      <c r="J82" s="28">
        <v>0</v>
      </c>
      <c r="K82" s="28">
        <v>0</v>
      </c>
      <c r="L82" s="29">
        <v>0</v>
      </c>
      <c r="M82" s="29">
        <v>0</v>
      </c>
      <c r="N82" s="28">
        <v>0</v>
      </c>
      <c r="O82" s="28">
        <v>0</v>
      </c>
      <c r="P82" s="29">
        <v>0</v>
      </c>
      <c r="Q82" s="29">
        <v>0</v>
      </c>
      <c r="R82" s="20">
        <v>0</v>
      </c>
      <c r="S82" s="20">
        <v>0</v>
      </c>
      <c r="T82" s="29">
        <v>5</v>
      </c>
      <c r="U82" s="29">
        <v>6392</v>
      </c>
      <c r="V82" s="22">
        <f t="shared" si="15"/>
        <v>71</v>
      </c>
      <c r="W82" s="22">
        <f>C82+E82+G82+I82+K82+M82+S82+U82+O82+Q82</f>
        <v>84025</v>
      </c>
    </row>
    <row r="83" spans="1:23" ht="12.75">
      <c r="A83" s="27"/>
      <c r="B83" s="20"/>
      <c r="C83" s="20"/>
      <c r="D83" s="21"/>
      <c r="E83" s="21"/>
      <c r="F83" s="20"/>
      <c r="G83" s="20"/>
      <c r="H83" s="21"/>
      <c r="I83" s="21"/>
      <c r="J83" s="20"/>
      <c r="K83" s="20"/>
      <c r="L83" s="21"/>
      <c r="M83" s="21"/>
      <c r="N83" s="20"/>
      <c r="O83" s="20"/>
      <c r="P83" s="27"/>
      <c r="Q83" s="36"/>
      <c r="R83" s="20"/>
      <c r="S83" s="20"/>
      <c r="T83" s="27"/>
      <c r="U83" s="36"/>
      <c r="V83" s="20"/>
      <c r="W83" s="20"/>
    </row>
    <row r="84" spans="1:23" ht="12.75">
      <c r="A84" s="38" t="s">
        <v>83</v>
      </c>
      <c r="B84" s="31">
        <f t="shared" ref="B84:U84" si="16">SUM(B81+B82)</f>
        <v>66</v>
      </c>
      <c r="C84" s="31">
        <f t="shared" si="16"/>
        <v>77633</v>
      </c>
      <c r="D84" s="32">
        <f t="shared" si="16"/>
        <v>0</v>
      </c>
      <c r="E84" s="32">
        <f t="shared" si="16"/>
        <v>0</v>
      </c>
      <c r="F84" s="31">
        <f t="shared" si="16"/>
        <v>0</v>
      </c>
      <c r="G84" s="31">
        <f t="shared" si="16"/>
        <v>0</v>
      </c>
      <c r="H84" s="32">
        <f t="shared" si="16"/>
        <v>0</v>
      </c>
      <c r="I84" s="32">
        <f t="shared" si="16"/>
        <v>0</v>
      </c>
      <c r="J84" s="31">
        <f t="shared" si="16"/>
        <v>0</v>
      </c>
      <c r="K84" s="31">
        <f t="shared" si="16"/>
        <v>0</v>
      </c>
      <c r="L84" s="32">
        <f t="shared" si="16"/>
        <v>0</v>
      </c>
      <c r="M84" s="32">
        <f t="shared" si="16"/>
        <v>0</v>
      </c>
      <c r="N84" s="31">
        <f t="shared" si="16"/>
        <v>12</v>
      </c>
      <c r="O84" s="31">
        <f t="shared" si="16"/>
        <v>40418</v>
      </c>
      <c r="P84" s="32">
        <f t="shared" si="16"/>
        <v>0</v>
      </c>
      <c r="Q84" s="32">
        <f t="shared" si="16"/>
        <v>0</v>
      </c>
      <c r="R84" s="31">
        <f t="shared" si="16"/>
        <v>0</v>
      </c>
      <c r="S84" s="31">
        <f t="shared" si="16"/>
        <v>0</v>
      </c>
      <c r="T84" s="32">
        <f>SUM(T81+T82)</f>
        <v>348</v>
      </c>
      <c r="U84" s="32">
        <f t="shared" si="16"/>
        <v>954308</v>
      </c>
      <c r="V84" s="22">
        <f t="shared" ref="V84:W84" si="17">B84+D84+F84+H84+J84+L84+R84+T84+N84+P84</f>
        <v>426</v>
      </c>
      <c r="W84" s="22">
        <f t="shared" si="17"/>
        <v>1072359</v>
      </c>
    </row>
    <row r="85" spans="1:23" ht="12.75">
      <c r="A85" s="27"/>
      <c r="B85" s="20"/>
      <c r="C85" s="20"/>
      <c r="D85" s="36"/>
      <c r="E85" s="36"/>
      <c r="F85" s="20"/>
      <c r="G85" s="20"/>
      <c r="H85" s="36"/>
      <c r="I85" s="36"/>
      <c r="J85" s="20"/>
      <c r="K85" s="20"/>
      <c r="L85" s="36"/>
      <c r="M85" s="36"/>
      <c r="N85" s="20"/>
      <c r="O85" s="20"/>
      <c r="P85" s="27"/>
      <c r="Q85" s="27"/>
      <c r="R85" s="20"/>
      <c r="S85" s="20"/>
      <c r="T85" s="27"/>
      <c r="U85" s="27"/>
      <c r="V85" s="20"/>
      <c r="W85" s="20"/>
    </row>
    <row r="86" spans="1:23" ht="12.75">
      <c r="A86" s="38" t="s">
        <v>84</v>
      </c>
      <c r="B86" s="41">
        <f t="shared" ref="B86:U86" si="18">SUM(B18+B57+B78+B84)</f>
        <v>8366</v>
      </c>
      <c r="C86" s="41">
        <f t="shared" si="18"/>
        <v>50093893</v>
      </c>
      <c r="D86" s="42">
        <f t="shared" si="18"/>
        <v>2523</v>
      </c>
      <c r="E86" s="42">
        <f t="shared" si="18"/>
        <v>1788392</v>
      </c>
      <c r="F86" s="41">
        <f t="shared" si="18"/>
        <v>4473</v>
      </c>
      <c r="G86" s="41">
        <f t="shared" si="18"/>
        <v>5036789</v>
      </c>
      <c r="H86" s="42">
        <f t="shared" si="18"/>
        <v>761</v>
      </c>
      <c r="I86" s="42">
        <f t="shared" si="18"/>
        <v>3248789</v>
      </c>
      <c r="J86" s="41">
        <f t="shared" si="18"/>
        <v>998</v>
      </c>
      <c r="K86" s="41">
        <f t="shared" si="18"/>
        <v>6484739</v>
      </c>
      <c r="L86" s="42">
        <f t="shared" si="18"/>
        <v>3</v>
      </c>
      <c r="M86" s="42">
        <f t="shared" si="18"/>
        <v>6000</v>
      </c>
      <c r="N86" s="41">
        <f t="shared" si="18"/>
        <v>143</v>
      </c>
      <c r="O86" s="41">
        <f t="shared" si="18"/>
        <v>487464</v>
      </c>
      <c r="P86" s="42">
        <f t="shared" si="18"/>
        <v>9910</v>
      </c>
      <c r="Q86" s="42">
        <f t="shared" si="18"/>
        <v>29177867</v>
      </c>
      <c r="R86" s="41">
        <f t="shared" si="18"/>
        <v>3</v>
      </c>
      <c r="S86" s="41">
        <f t="shared" si="18"/>
        <v>5000</v>
      </c>
      <c r="T86" s="42">
        <f>SUM(T18+T57+T78+T84)</f>
        <v>2110</v>
      </c>
      <c r="U86" s="42">
        <f t="shared" si="18"/>
        <v>5574910</v>
      </c>
      <c r="V86" s="22">
        <f t="shared" ref="V86" si="19">B86+D86+F86+H86+J86+L86+R86+T86+N86+P86</f>
        <v>29290</v>
      </c>
      <c r="W86" s="22">
        <f>C86+E86+G86+I86+K86+M86+S86+U86+O86+Q86</f>
        <v>101903843</v>
      </c>
    </row>
    <row r="87" spans="1:23" ht="12.75">
      <c r="A87" s="38" t="s">
        <v>85</v>
      </c>
      <c r="B87" s="20"/>
      <c r="C87" s="31">
        <f>SUM(C86/B86)</f>
        <v>5987.795003585943</v>
      </c>
      <c r="D87" s="36"/>
      <c r="E87" s="32">
        <f>SUM(E86/D86)</f>
        <v>708.8355132778438</v>
      </c>
      <c r="F87" s="20"/>
      <c r="G87" s="31">
        <f>SUM(G86/F86)</f>
        <v>1126.0427006483344</v>
      </c>
      <c r="H87" s="36"/>
      <c r="I87" s="32">
        <f>SUM(I86/H86)</f>
        <v>4269.1051248357426</v>
      </c>
      <c r="J87" s="20"/>
      <c r="K87" s="31">
        <f>SUM(K86/J86)</f>
        <v>6497.734468937876</v>
      </c>
      <c r="L87" s="36"/>
      <c r="M87" s="32">
        <f>SUM(M86/L86)</f>
        <v>2000</v>
      </c>
      <c r="N87" s="20"/>
      <c r="O87" s="31">
        <f>SUM(O86/N86)</f>
        <v>3408.8391608391607</v>
      </c>
      <c r="P87" s="36"/>
      <c r="Q87" s="32">
        <f>SUM(Q86/P86)</f>
        <v>2944.2852674066598</v>
      </c>
      <c r="R87" s="20"/>
      <c r="S87" s="31">
        <f>SUM(S86/R86)</f>
        <v>1666.6666666666667</v>
      </c>
      <c r="T87" s="36"/>
      <c r="U87" s="32">
        <f>SUM(U86/T86)</f>
        <v>2642.1374407582939</v>
      </c>
      <c r="V87" s="33"/>
      <c r="W87" s="33"/>
    </row>
    <row r="88" spans="1:23" ht="12.75">
      <c r="A88" s="27"/>
      <c r="B88" s="27"/>
      <c r="C88" s="43"/>
      <c r="D88" s="35"/>
      <c r="E88" s="44"/>
      <c r="F88" s="44"/>
      <c r="G88" s="44"/>
      <c r="H88" s="44"/>
      <c r="I88" s="44"/>
      <c r="J88" s="45"/>
      <c r="K88" s="46"/>
      <c r="L88" s="44"/>
      <c r="M88" s="44"/>
      <c r="N88" s="51"/>
      <c r="O88" s="45"/>
      <c r="P88" s="51"/>
      <c r="Q88" s="45"/>
      <c r="R88" s="51"/>
      <c r="S88" s="45"/>
      <c r="T88" s="51"/>
      <c r="U88" s="45"/>
      <c r="V88" s="51"/>
      <c r="W88" s="51"/>
    </row>
    <row r="89" spans="1:23" ht="22.5">
      <c r="A89" s="40" t="s">
        <v>86</v>
      </c>
      <c r="B89" s="48" t="s">
        <v>15</v>
      </c>
      <c r="C89" s="48" t="s">
        <v>16</v>
      </c>
      <c r="D89" s="48" t="s">
        <v>87</v>
      </c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 ht="12.75">
      <c r="A90" s="49" t="s">
        <v>167</v>
      </c>
      <c r="B90" s="21">
        <v>44</v>
      </c>
      <c r="C90" s="21">
        <v>684000</v>
      </c>
      <c r="D90" s="50">
        <f t="shared" ref="D90:D95" si="20">C90/B90</f>
        <v>15545.454545454546</v>
      </c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 ht="33.75">
      <c r="A91" s="49" t="s">
        <v>90</v>
      </c>
      <c r="B91" s="223">
        <v>27</v>
      </c>
      <c r="C91" s="223">
        <v>886631</v>
      </c>
      <c r="D91" s="224">
        <f t="shared" si="20"/>
        <v>32838.185185185182</v>
      </c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  <row r="92" spans="1:23" ht="22.5">
      <c r="A92" s="49" t="s">
        <v>165</v>
      </c>
      <c r="B92" s="223">
        <v>13</v>
      </c>
      <c r="C92" s="223">
        <v>520000</v>
      </c>
      <c r="D92" s="224">
        <f t="shared" si="20"/>
        <v>40000</v>
      </c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</row>
    <row r="93" spans="1:23" ht="22.5">
      <c r="A93" s="49" t="s">
        <v>91</v>
      </c>
      <c r="B93" s="223">
        <v>18</v>
      </c>
      <c r="C93" s="223">
        <v>3239779</v>
      </c>
      <c r="D93" s="224">
        <f t="shared" si="20"/>
        <v>179987.72222222222</v>
      </c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</row>
    <row r="94" spans="1:23" ht="33.75">
      <c r="A94" s="49" t="s">
        <v>168</v>
      </c>
      <c r="B94" s="223">
        <v>13</v>
      </c>
      <c r="C94" s="223">
        <v>780000</v>
      </c>
      <c r="D94" s="224">
        <f t="shared" si="20"/>
        <v>60000</v>
      </c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</row>
    <row r="95" spans="1:23" ht="12.75">
      <c r="A95" s="49" t="s">
        <v>92</v>
      </c>
      <c r="B95" s="21">
        <v>149</v>
      </c>
      <c r="C95" s="21">
        <v>596000</v>
      </c>
      <c r="D95" s="50">
        <f t="shared" si="20"/>
        <v>4000</v>
      </c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</row>
    <row r="96" spans="1:23" ht="12.75">
      <c r="A96" s="51"/>
      <c r="B96" s="46"/>
      <c r="C96" s="46"/>
      <c r="D96" s="46"/>
      <c r="E96" s="276"/>
      <c r="F96" s="276"/>
      <c r="G96" s="276"/>
      <c r="H96" s="276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</row>
    <row r="97" spans="1:23" ht="12.7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</row>
    <row r="98" spans="1:23" ht="12.7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</row>
    <row r="99" spans="1:23" ht="12.75">
      <c r="A99" s="275" t="s">
        <v>166</v>
      </c>
      <c r="B99" s="276"/>
      <c r="C99" s="276"/>
      <c r="D99" s="276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</row>
    <row r="100" spans="1:23" ht="12.7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</row>
    <row r="101" spans="1:23" ht="12.7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</row>
    <row r="102" spans="1:23" ht="12.7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</row>
    <row r="103" spans="1:23" ht="12.7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</row>
    <row r="104" spans="1:23" ht="12.7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</row>
    <row r="105" spans="1:23" ht="12.7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</row>
    <row r="106" spans="1:23" ht="12.7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</row>
    <row r="107" spans="1:23" ht="12.7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</row>
    <row r="108" spans="1:23" ht="12.7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</row>
    <row r="109" spans="1:23" ht="12.7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</row>
    <row r="110" spans="1:23" ht="12.7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</row>
    <row r="111" spans="1:23" ht="12.7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</row>
    <row r="112" spans="1:23" ht="12.7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</row>
    <row r="113" spans="1:23" ht="12.7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</row>
    <row r="114" spans="1:23" ht="12.7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</row>
    <row r="115" spans="1:23" ht="12.7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</row>
    <row r="116" spans="1:23" ht="12.7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</row>
    <row r="117" spans="1:23" ht="12.7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</row>
    <row r="118" spans="1:23" ht="12.7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</row>
    <row r="119" spans="1:23" ht="12.7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</row>
    <row r="120" spans="1:23" ht="12.7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</row>
    <row r="121" spans="1:23" ht="12.7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</row>
    <row r="122" spans="1:23" ht="12.7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</row>
    <row r="123" spans="1:23" ht="12.75">
      <c r="A123" s="51"/>
      <c r="B123" s="51"/>
      <c r="C123" s="51"/>
      <c r="D123" s="51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ht="12.75">
      <c r="A124" s="51"/>
      <c r="B124" s="51"/>
      <c r="C124" s="51"/>
      <c r="D124" s="51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ht="12.75">
      <c r="A125" s="51"/>
      <c r="B125" s="51"/>
      <c r="C125" s="51"/>
      <c r="D125" s="51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3" ht="12.7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spans="1:23" ht="12.7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spans="1:23" ht="12.7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spans="1:23" ht="12.7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spans="1:23" ht="12.7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spans="1:23" ht="12.7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spans="1:23" ht="12.7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spans="1:23" ht="15.75" customHeight="1">
      <c r="A133" s="52"/>
      <c r="B133" s="52"/>
      <c r="C133" s="52"/>
      <c r="D133" s="52"/>
    </row>
    <row r="134" spans="1:23" ht="15.75" customHeight="1">
      <c r="A134" s="52"/>
      <c r="B134" s="52"/>
      <c r="C134" s="52"/>
      <c r="D134" s="52"/>
    </row>
    <row r="135" spans="1:23" ht="15.75" customHeight="1">
      <c r="A135" s="52"/>
      <c r="B135" s="52"/>
      <c r="C135" s="52"/>
      <c r="D135" s="52"/>
    </row>
  </sheetData>
  <mergeCells count="16">
    <mergeCell ref="V8:W10"/>
    <mergeCell ref="B8:C10"/>
    <mergeCell ref="D8:E10"/>
    <mergeCell ref="F8:G10"/>
    <mergeCell ref="H8:I10"/>
    <mergeCell ref="J8:K10"/>
    <mergeCell ref="L8:M10"/>
    <mergeCell ref="N8:O10"/>
    <mergeCell ref="P8:Q10"/>
    <mergeCell ref="R8:S10"/>
    <mergeCell ref="T8:U10"/>
    <mergeCell ref="B2:Q2"/>
    <mergeCell ref="B3:Q3"/>
    <mergeCell ref="B4:O4"/>
    <mergeCell ref="B5:Q5"/>
    <mergeCell ref="B6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36"/>
  <sheetViews>
    <sheetView workbookViewId="0">
      <pane ySplit="12" topLeftCell="A81" activePane="bottomLeft" state="frozen"/>
      <selection pane="bottomLeft" activeCell="B106" sqref="B106"/>
    </sheetView>
  </sheetViews>
  <sheetFormatPr defaultColWidth="14.42578125" defaultRowHeight="15.75" customHeight="1"/>
  <cols>
    <col min="1" max="1" width="27.7109375" style="231" customWidth="1"/>
    <col min="2" max="2" width="6.42578125" style="231" customWidth="1"/>
    <col min="3" max="3" width="11.28515625" style="231" customWidth="1"/>
    <col min="4" max="4" width="9.5703125" style="231" customWidth="1"/>
    <col min="5" max="5" width="10.42578125" style="231" customWidth="1"/>
    <col min="6" max="6" width="7.5703125" style="231" customWidth="1"/>
    <col min="7" max="7" width="8.42578125" style="231" customWidth="1"/>
    <col min="8" max="8" width="7.5703125" style="231" customWidth="1"/>
    <col min="9" max="9" width="8" style="231" customWidth="1"/>
    <col min="10" max="10" width="5.85546875" style="231" customWidth="1"/>
    <col min="11" max="11" width="8.140625" style="231" customWidth="1"/>
    <col min="12" max="12" width="5.28515625" style="231" customWidth="1"/>
    <col min="13" max="13" width="6.7109375" style="231" customWidth="1"/>
    <col min="14" max="14" width="5.42578125" style="231" customWidth="1"/>
    <col min="15" max="15" width="7.85546875" style="231" customWidth="1"/>
    <col min="16" max="16" width="7.140625" style="231" customWidth="1"/>
    <col min="17" max="17" width="8.85546875" style="231" customWidth="1"/>
    <col min="18" max="18" width="8" style="231" customWidth="1"/>
    <col min="19" max="19" width="8.140625" style="231" customWidth="1"/>
    <col min="20" max="20" width="9.140625" style="231" customWidth="1"/>
    <col min="21" max="21" width="7.85546875" style="231" bestFit="1" customWidth="1"/>
    <col min="22" max="22" width="6.140625" style="231" customWidth="1"/>
    <col min="23" max="23" width="10" style="231" customWidth="1"/>
    <col min="24" max="16384" width="14.42578125" style="231"/>
  </cols>
  <sheetData>
    <row r="1" spans="1:26" ht="12.75">
      <c r="A1" s="225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30"/>
      <c r="Q1" s="230"/>
      <c r="R1" s="230"/>
      <c r="S1" s="230"/>
      <c r="T1" s="228"/>
      <c r="U1" s="228"/>
      <c r="V1" s="228"/>
      <c r="W1" s="228"/>
    </row>
    <row r="2" spans="1:26" ht="12.75">
      <c r="A2" s="230"/>
      <c r="B2" s="308" t="s">
        <v>0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225"/>
      <c r="S2" s="225"/>
      <c r="T2" s="232"/>
      <c r="U2" s="232"/>
      <c r="V2" s="233"/>
      <c r="W2" s="233"/>
    </row>
    <row r="3" spans="1:26" ht="12.75">
      <c r="A3" s="230"/>
      <c r="B3" s="308" t="s">
        <v>1</v>
      </c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225"/>
      <c r="S3" s="225"/>
      <c r="T3" s="228"/>
      <c r="U3" s="228"/>
      <c r="V3" s="233"/>
      <c r="W3" s="233"/>
    </row>
    <row r="4" spans="1:26" ht="12.75">
      <c r="A4" s="225"/>
      <c r="B4" s="310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225"/>
      <c r="Q4" s="225"/>
      <c r="R4" s="225"/>
      <c r="S4" s="225"/>
      <c r="T4" s="233"/>
      <c r="U4" s="233"/>
      <c r="V4" s="233"/>
      <c r="W4" s="233"/>
    </row>
    <row r="5" spans="1:26" ht="12.75">
      <c r="A5" s="230"/>
      <c r="B5" s="308" t="s">
        <v>158</v>
      </c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225"/>
      <c r="S5" s="225"/>
      <c r="T5" s="228"/>
      <c r="U5" s="228"/>
      <c r="V5" s="233"/>
      <c r="W5" s="233"/>
    </row>
    <row r="6" spans="1:26" ht="12.75">
      <c r="A6" s="234"/>
      <c r="B6" s="311" t="s">
        <v>159</v>
      </c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225"/>
      <c r="S6" s="225"/>
      <c r="T6" s="235"/>
      <c r="U6" s="235"/>
      <c r="V6" s="233"/>
      <c r="W6" s="233"/>
    </row>
    <row r="7" spans="1:26" ht="12.75">
      <c r="A7" s="233"/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3"/>
      <c r="W7" s="233"/>
    </row>
    <row r="8" spans="1:26" ht="12.75">
      <c r="A8" s="237"/>
      <c r="B8" s="307" t="s">
        <v>4</v>
      </c>
      <c r="C8" s="302"/>
      <c r="D8" s="301" t="s">
        <v>5</v>
      </c>
      <c r="E8" s="302"/>
      <c r="F8" s="307" t="s">
        <v>6</v>
      </c>
      <c r="G8" s="302"/>
      <c r="H8" s="301" t="s">
        <v>7</v>
      </c>
      <c r="I8" s="302"/>
      <c r="J8" s="307" t="s">
        <v>8</v>
      </c>
      <c r="K8" s="302"/>
      <c r="L8" s="301" t="s">
        <v>9</v>
      </c>
      <c r="M8" s="302"/>
      <c r="N8" s="307" t="s">
        <v>10</v>
      </c>
      <c r="O8" s="302"/>
      <c r="P8" s="301" t="s">
        <v>11</v>
      </c>
      <c r="Q8" s="302"/>
      <c r="R8" s="307" t="s">
        <v>12</v>
      </c>
      <c r="S8" s="302"/>
      <c r="T8" s="301" t="s">
        <v>13</v>
      </c>
      <c r="U8" s="302"/>
      <c r="V8" s="307" t="s">
        <v>14</v>
      </c>
      <c r="W8" s="302"/>
    </row>
    <row r="9" spans="1:26" ht="12.75">
      <c r="A9" s="237"/>
      <c r="B9" s="303"/>
      <c r="C9" s="304"/>
      <c r="D9" s="303"/>
      <c r="E9" s="304"/>
      <c r="F9" s="303"/>
      <c r="G9" s="304"/>
      <c r="H9" s="303"/>
      <c r="I9" s="304"/>
      <c r="J9" s="303"/>
      <c r="K9" s="304"/>
      <c r="L9" s="303"/>
      <c r="M9" s="304"/>
      <c r="N9" s="303"/>
      <c r="O9" s="304"/>
      <c r="P9" s="303"/>
      <c r="Q9" s="304"/>
      <c r="R9" s="303"/>
      <c r="S9" s="304"/>
      <c r="T9" s="303"/>
      <c r="U9" s="304"/>
      <c r="V9" s="303"/>
      <c r="W9" s="304"/>
    </row>
    <row r="10" spans="1:26" ht="12.75">
      <c r="A10" s="237"/>
      <c r="B10" s="305"/>
      <c r="C10" s="306"/>
      <c r="D10" s="305"/>
      <c r="E10" s="306"/>
      <c r="F10" s="305"/>
      <c r="G10" s="306"/>
      <c r="H10" s="305"/>
      <c r="I10" s="306"/>
      <c r="J10" s="305"/>
      <c r="K10" s="306"/>
      <c r="L10" s="305"/>
      <c r="M10" s="306"/>
      <c r="N10" s="305"/>
      <c r="O10" s="306"/>
      <c r="P10" s="305"/>
      <c r="Q10" s="306"/>
      <c r="R10" s="305"/>
      <c r="S10" s="306"/>
      <c r="T10" s="305"/>
      <c r="U10" s="306"/>
      <c r="V10" s="305"/>
      <c r="W10" s="306"/>
    </row>
    <row r="11" spans="1:26" ht="12.75">
      <c r="A11" s="237"/>
      <c r="B11" s="238" t="s">
        <v>15</v>
      </c>
      <c r="C11" s="238" t="s">
        <v>16</v>
      </c>
      <c r="D11" s="239" t="s">
        <v>15</v>
      </c>
      <c r="E11" s="239" t="s">
        <v>16</v>
      </c>
      <c r="F11" s="238" t="s">
        <v>15</v>
      </c>
      <c r="G11" s="238" t="s">
        <v>16</v>
      </c>
      <c r="H11" s="239" t="s">
        <v>15</v>
      </c>
      <c r="I11" s="239" t="s">
        <v>16</v>
      </c>
      <c r="J11" s="238" t="s">
        <v>15</v>
      </c>
      <c r="K11" s="240" t="s">
        <v>16</v>
      </c>
      <c r="L11" s="239" t="s">
        <v>15</v>
      </c>
      <c r="M11" s="239" t="s">
        <v>16</v>
      </c>
      <c r="N11" s="238" t="s">
        <v>15</v>
      </c>
      <c r="O11" s="238" t="s">
        <v>16</v>
      </c>
      <c r="P11" s="239" t="s">
        <v>15</v>
      </c>
      <c r="Q11" s="239" t="s">
        <v>16</v>
      </c>
      <c r="R11" s="238" t="s">
        <v>15</v>
      </c>
      <c r="S11" s="238" t="s">
        <v>16</v>
      </c>
      <c r="T11" s="239" t="s">
        <v>15</v>
      </c>
      <c r="U11" s="239" t="s">
        <v>16</v>
      </c>
      <c r="V11" s="238" t="s">
        <v>15</v>
      </c>
      <c r="W11" s="238" t="s">
        <v>16</v>
      </c>
    </row>
    <row r="12" spans="1:26" ht="12.75">
      <c r="A12" s="237"/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41"/>
      <c r="W12" s="241"/>
    </row>
    <row r="13" spans="1:26" ht="12.75">
      <c r="A13" s="242" t="s">
        <v>17</v>
      </c>
      <c r="B13" s="241"/>
      <c r="C13" s="241"/>
      <c r="D13" s="237"/>
      <c r="E13" s="237"/>
      <c r="F13" s="241"/>
      <c r="G13" s="241"/>
      <c r="H13" s="237"/>
      <c r="I13" s="237"/>
      <c r="J13" s="241"/>
      <c r="K13" s="243"/>
      <c r="L13" s="237"/>
      <c r="M13" s="237"/>
      <c r="N13" s="243"/>
      <c r="O13" s="243"/>
      <c r="P13" s="237"/>
      <c r="Q13" s="237"/>
      <c r="R13" s="243"/>
      <c r="S13" s="243"/>
      <c r="T13" s="237"/>
      <c r="U13" s="237"/>
      <c r="V13" s="241"/>
      <c r="W13" s="241"/>
    </row>
    <row r="14" spans="1:26" ht="12.75">
      <c r="A14" s="244" t="s">
        <v>18</v>
      </c>
      <c r="B14" s="245">
        <v>0</v>
      </c>
      <c r="C14" s="245">
        <v>0</v>
      </c>
      <c r="D14" s="246">
        <v>0</v>
      </c>
      <c r="E14" s="246">
        <v>0</v>
      </c>
      <c r="F14" s="245">
        <v>0</v>
      </c>
      <c r="G14" s="245">
        <v>0</v>
      </c>
      <c r="H14" s="246">
        <v>136</v>
      </c>
      <c r="I14" s="246">
        <v>598656</v>
      </c>
      <c r="J14" s="245">
        <v>283</v>
      </c>
      <c r="K14" s="245">
        <v>2040145</v>
      </c>
      <c r="L14" s="246">
        <v>2</v>
      </c>
      <c r="M14" s="246">
        <v>4000</v>
      </c>
      <c r="N14" s="245">
        <v>12</v>
      </c>
      <c r="O14" s="245">
        <v>99421</v>
      </c>
      <c r="P14" s="246">
        <v>0</v>
      </c>
      <c r="Q14" s="246">
        <v>0</v>
      </c>
      <c r="R14" s="245">
        <v>0</v>
      </c>
      <c r="S14" s="245">
        <v>0</v>
      </c>
      <c r="T14" s="246">
        <v>340</v>
      </c>
      <c r="U14" s="246">
        <v>491090</v>
      </c>
      <c r="V14" s="247">
        <f t="shared" ref="V14:W16" si="0">B14+D14+F14+H14+J14+L14+R14+T14+N14+P14</f>
        <v>773</v>
      </c>
      <c r="W14" s="247">
        <f t="shared" si="0"/>
        <v>3233312</v>
      </c>
    </row>
    <row r="15" spans="1:26" ht="12.75">
      <c r="A15" s="244" t="s">
        <v>19</v>
      </c>
      <c r="B15" s="245">
        <v>0</v>
      </c>
      <c r="C15" s="245">
        <v>0</v>
      </c>
      <c r="D15" s="246">
        <v>0</v>
      </c>
      <c r="E15" s="246">
        <v>0</v>
      </c>
      <c r="F15" s="245">
        <v>0</v>
      </c>
      <c r="G15" s="245">
        <v>0</v>
      </c>
      <c r="H15" s="246">
        <v>81</v>
      </c>
      <c r="I15" s="246">
        <v>363850</v>
      </c>
      <c r="J15" s="245">
        <v>161</v>
      </c>
      <c r="K15" s="245">
        <v>1257093</v>
      </c>
      <c r="L15" s="246">
        <v>0</v>
      </c>
      <c r="M15" s="246">
        <v>0</v>
      </c>
      <c r="N15" s="245">
        <v>8</v>
      </c>
      <c r="O15" s="245">
        <v>90000</v>
      </c>
      <c r="P15" s="246">
        <v>0</v>
      </c>
      <c r="Q15" s="246">
        <v>0</v>
      </c>
      <c r="R15" s="245">
        <v>3</v>
      </c>
      <c r="S15" s="245">
        <v>12500</v>
      </c>
      <c r="T15" s="246">
        <v>280</v>
      </c>
      <c r="U15" s="246">
        <v>400404</v>
      </c>
      <c r="V15" s="247">
        <f t="shared" si="0"/>
        <v>533</v>
      </c>
      <c r="W15" s="247">
        <f>C15+E15+G15+I15+K15+M15+S15+U15+O15+Q15</f>
        <v>2123847</v>
      </c>
    </row>
    <row r="16" spans="1:26" ht="12.75">
      <c r="A16" s="248" t="s">
        <v>20</v>
      </c>
      <c r="B16" s="249">
        <v>0</v>
      </c>
      <c r="C16" s="249">
        <v>0</v>
      </c>
      <c r="D16" s="250">
        <v>0</v>
      </c>
      <c r="E16" s="250">
        <v>0</v>
      </c>
      <c r="F16" s="249">
        <v>0</v>
      </c>
      <c r="G16" s="249">
        <v>0</v>
      </c>
      <c r="H16" s="250">
        <v>103</v>
      </c>
      <c r="I16" s="250">
        <v>448893</v>
      </c>
      <c r="J16" s="249">
        <v>83</v>
      </c>
      <c r="K16" s="249">
        <v>555625</v>
      </c>
      <c r="L16" s="250">
        <v>0</v>
      </c>
      <c r="M16" s="250">
        <v>0</v>
      </c>
      <c r="N16" s="249">
        <v>7</v>
      </c>
      <c r="O16" s="249">
        <v>75000</v>
      </c>
      <c r="P16" s="250">
        <v>0</v>
      </c>
      <c r="Q16" s="250">
        <v>0</v>
      </c>
      <c r="R16" s="249">
        <v>0</v>
      </c>
      <c r="S16" s="249">
        <v>0</v>
      </c>
      <c r="T16" s="250">
        <v>123</v>
      </c>
      <c r="U16" s="250">
        <v>179820</v>
      </c>
      <c r="V16" s="249">
        <f t="shared" si="0"/>
        <v>316</v>
      </c>
      <c r="W16" s="249">
        <f t="shared" si="0"/>
        <v>1259338</v>
      </c>
      <c r="X16" s="251"/>
      <c r="Y16" s="251"/>
      <c r="Z16" s="251"/>
    </row>
    <row r="17" spans="1:23" ht="12.75">
      <c r="A17" s="244"/>
      <c r="B17" s="249"/>
      <c r="C17" s="249"/>
      <c r="D17" s="250"/>
      <c r="E17" s="250"/>
      <c r="F17" s="249"/>
      <c r="G17" s="249"/>
      <c r="H17" s="250"/>
      <c r="I17" s="250"/>
      <c r="J17" s="249"/>
      <c r="K17" s="249"/>
      <c r="L17" s="244"/>
      <c r="M17" s="244"/>
      <c r="N17" s="245"/>
      <c r="O17" s="245"/>
      <c r="P17" s="244"/>
      <c r="Q17" s="244"/>
      <c r="R17" s="245"/>
      <c r="S17" s="245"/>
      <c r="T17" s="244"/>
      <c r="U17" s="244"/>
      <c r="V17" s="245"/>
      <c r="W17" s="245"/>
    </row>
    <row r="18" spans="1:23" ht="12.75">
      <c r="A18" s="252" t="s">
        <v>21</v>
      </c>
      <c r="B18" s="253">
        <v>0</v>
      </c>
      <c r="C18" s="253">
        <v>0</v>
      </c>
      <c r="D18" s="254">
        <v>0</v>
      </c>
      <c r="E18" s="254">
        <v>0</v>
      </c>
      <c r="F18" s="253">
        <v>0</v>
      </c>
      <c r="G18" s="253">
        <v>0</v>
      </c>
      <c r="H18" s="254">
        <f t="shared" ref="H18:I18" si="1">SUM(H14:H17)</f>
        <v>320</v>
      </c>
      <c r="I18" s="254">
        <f t="shared" si="1"/>
        <v>1411399</v>
      </c>
      <c r="J18" s="253">
        <f t="shared" ref="J18:U18" si="2">SUM(J14:J16)</f>
        <v>527</v>
      </c>
      <c r="K18" s="253">
        <f t="shared" si="2"/>
        <v>3852863</v>
      </c>
      <c r="L18" s="254">
        <f t="shared" si="2"/>
        <v>2</v>
      </c>
      <c r="M18" s="254">
        <f t="shared" si="2"/>
        <v>4000</v>
      </c>
      <c r="N18" s="253">
        <f t="shared" si="2"/>
        <v>27</v>
      </c>
      <c r="O18" s="253">
        <f t="shared" si="2"/>
        <v>264421</v>
      </c>
      <c r="P18" s="254">
        <f t="shared" si="2"/>
        <v>0</v>
      </c>
      <c r="Q18" s="254">
        <f t="shared" si="2"/>
        <v>0</v>
      </c>
      <c r="R18" s="253">
        <f t="shared" si="2"/>
        <v>3</v>
      </c>
      <c r="S18" s="253">
        <f t="shared" si="2"/>
        <v>12500</v>
      </c>
      <c r="T18" s="254">
        <f t="shared" si="2"/>
        <v>743</v>
      </c>
      <c r="U18" s="254">
        <f t="shared" si="2"/>
        <v>1071314</v>
      </c>
      <c r="V18" s="247">
        <f t="shared" ref="V18:W18" si="3">B18+D18+F18+H18+J18+L18+R18+T18+N18+P18</f>
        <v>1622</v>
      </c>
      <c r="W18" s="247">
        <f t="shared" si="3"/>
        <v>6616497</v>
      </c>
    </row>
    <row r="19" spans="1:23" ht="12.75">
      <c r="A19" s="244"/>
      <c r="B19" s="255"/>
      <c r="C19" s="255"/>
      <c r="D19" s="244"/>
      <c r="E19" s="244"/>
      <c r="F19" s="256"/>
      <c r="G19" s="256"/>
      <c r="H19" s="257"/>
      <c r="I19" s="257"/>
      <c r="J19" s="255"/>
      <c r="K19" s="245"/>
      <c r="L19" s="244"/>
      <c r="M19" s="244"/>
      <c r="N19" s="245"/>
      <c r="O19" s="245"/>
      <c r="P19" s="244"/>
      <c r="Q19" s="244"/>
      <c r="R19" s="245"/>
      <c r="S19" s="245"/>
      <c r="T19" s="244"/>
      <c r="U19" s="244"/>
      <c r="V19" s="245"/>
      <c r="W19" s="245"/>
    </row>
    <row r="20" spans="1:23" ht="25.5">
      <c r="A20" s="242" t="s">
        <v>22</v>
      </c>
      <c r="B20" s="255"/>
      <c r="C20" s="255"/>
      <c r="D20" s="244"/>
      <c r="E20" s="244"/>
      <c r="F20" s="256"/>
      <c r="G20" s="256"/>
      <c r="H20" s="257"/>
      <c r="I20" s="257"/>
      <c r="J20" s="255"/>
      <c r="K20" s="245"/>
      <c r="L20" s="244"/>
      <c r="M20" s="244"/>
      <c r="N20" s="245"/>
      <c r="O20" s="245"/>
      <c r="P20" s="244"/>
      <c r="Q20" s="244"/>
      <c r="R20" s="245"/>
      <c r="S20" s="245"/>
      <c r="T20" s="244"/>
      <c r="U20" s="244"/>
      <c r="V20" s="245"/>
      <c r="W20" s="245"/>
    </row>
    <row r="21" spans="1:23" ht="12.75">
      <c r="A21" s="244" t="s">
        <v>23</v>
      </c>
      <c r="B21" s="245">
        <v>134</v>
      </c>
      <c r="C21" s="245">
        <v>803251</v>
      </c>
      <c r="D21" s="246">
        <v>0</v>
      </c>
      <c r="E21" s="246">
        <v>0</v>
      </c>
      <c r="F21" s="245">
        <v>0</v>
      </c>
      <c r="G21" s="245">
        <v>0</v>
      </c>
      <c r="H21" s="246">
        <v>2</v>
      </c>
      <c r="I21" s="246">
        <v>9544</v>
      </c>
      <c r="J21" s="245">
        <v>4</v>
      </c>
      <c r="K21" s="245">
        <v>31392</v>
      </c>
      <c r="L21" s="246">
        <v>0</v>
      </c>
      <c r="M21" s="246">
        <v>0</v>
      </c>
      <c r="N21" s="245">
        <v>0</v>
      </c>
      <c r="O21" s="245">
        <v>0</v>
      </c>
      <c r="P21" s="246">
        <v>0</v>
      </c>
      <c r="Q21" s="246">
        <v>0</v>
      </c>
      <c r="R21" s="245">
        <v>0</v>
      </c>
      <c r="S21" s="245">
        <v>0</v>
      </c>
      <c r="T21" s="246">
        <v>1</v>
      </c>
      <c r="U21" s="246">
        <v>1500</v>
      </c>
      <c r="V21" s="247">
        <f t="shared" ref="V21:W36" si="4">B21+D21+F21+H21+J21+L21+R21+T21+N21+P21</f>
        <v>141</v>
      </c>
      <c r="W21" s="247">
        <f t="shared" si="4"/>
        <v>845687</v>
      </c>
    </row>
    <row r="22" spans="1:23" ht="12.75">
      <c r="A22" s="244" t="s">
        <v>24</v>
      </c>
      <c r="B22" s="245">
        <v>167</v>
      </c>
      <c r="C22" s="245">
        <v>845094</v>
      </c>
      <c r="D22" s="246">
        <v>0</v>
      </c>
      <c r="E22" s="246">
        <v>0</v>
      </c>
      <c r="F22" s="245">
        <v>0</v>
      </c>
      <c r="G22" s="245">
        <v>0</v>
      </c>
      <c r="H22" s="246">
        <v>11</v>
      </c>
      <c r="I22" s="246">
        <v>50106</v>
      </c>
      <c r="J22" s="245">
        <v>3</v>
      </c>
      <c r="K22" s="245">
        <v>28977</v>
      </c>
      <c r="L22" s="246">
        <v>0</v>
      </c>
      <c r="M22" s="246">
        <v>0</v>
      </c>
      <c r="N22" s="245">
        <v>0</v>
      </c>
      <c r="O22" s="245">
        <v>0</v>
      </c>
      <c r="P22" s="246">
        <v>0</v>
      </c>
      <c r="Q22" s="246">
        <v>0</v>
      </c>
      <c r="R22" s="245">
        <v>0</v>
      </c>
      <c r="S22" s="245">
        <v>0</v>
      </c>
      <c r="T22" s="246">
        <v>16</v>
      </c>
      <c r="U22" s="246">
        <v>23250</v>
      </c>
      <c r="V22" s="247">
        <f t="shared" si="4"/>
        <v>197</v>
      </c>
      <c r="W22" s="247">
        <f t="shared" si="4"/>
        <v>947427</v>
      </c>
    </row>
    <row r="23" spans="1:23" ht="12.75">
      <c r="A23" s="244" t="s">
        <v>25</v>
      </c>
      <c r="B23" s="245">
        <v>872</v>
      </c>
      <c r="C23" s="245">
        <v>3468331</v>
      </c>
      <c r="D23" s="246">
        <v>0</v>
      </c>
      <c r="E23" s="246">
        <v>0</v>
      </c>
      <c r="F23" s="245">
        <v>0</v>
      </c>
      <c r="G23" s="245">
        <v>0</v>
      </c>
      <c r="H23" s="246">
        <v>15</v>
      </c>
      <c r="I23" s="246">
        <v>65020</v>
      </c>
      <c r="J23" s="245">
        <v>12</v>
      </c>
      <c r="K23" s="245">
        <v>103836</v>
      </c>
      <c r="L23" s="246">
        <v>0</v>
      </c>
      <c r="M23" s="246">
        <v>0</v>
      </c>
      <c r="N23" s="245">
        <v>2</v>
      </c>
      <c r="O23" s="245">
        <v>18000</v>
      </c>
      <c r="P23" s="246">
        <v>0</v>
      </c>
      <c r="Q23" s="246">
        <v>0</v>
      </c>
      <c r="R23" s="245">
        <v>5</v>
      </c>
      <c r="S23" s="245">
        <v>19375</v>
      </c>
      <c r="T23" s="246">
        <v>31</v>
      </c>
      <c r="U23" s="246">
        <v>42563</v>
      </c>
      <c r="V23" s="247">
        <f t="shared" si="4"/>
        <v>937</v>
      </c>
      <c r="W23" s="247">
        <f t="shared" si="4"/>
        <v>3717125</v>
      </c>
    </row>
    <row r="24" spans="1:23" ht="12.75">
      <c r="A24" s="244" t="s">
        <v>26</v>
      </c>
      <c r="B24" s="245">
        <v>372</v>
      </c>
      <c r="C24" s="245">
        <v>2294403</v>
      </c>
      <c r="D24" s="246">
        <v>0</v>
      </c>
      <c r="E24" s="246">
        <v>0</v>
      </c>
      <c r="F24" s="245">
        <v>0</v>
      </c>
      <c r="G24" s="245">
        <v>0</v>
      </c>
      <c r="H24" s="246">
        <v>9</v>
      </c>
      <c r="I24" s="246">
        <v>40562</v>
      </c>
      <c r="J24" s="245">
        <v>1</v>
      </c>
      <c r="K24" s="245">
        <v>9659</v>
      </c>
      <c r="L24" s="246">
        <v>0</v>
      </c>
      <c r="M24" s="246">
        <v>0</v>
      </c>
      <c r="N24" s="245">
        <v>0</v>
      </c>
      <c r="O24" s="245">
        <v>0</v>
      </c>
      <c r="P24" s="246">
        <v>0</v>
      </c>
      <c r="Q24" s="246">
        <v>0</v>
      </c>
      <c r="R24" s="245">
        <v>0</v>
      </c>
      <c r="S24" s="245">
        <v>0</v>
      </c>
      <c r="T24" s="246">
        <v>13</v>
      </c>
      <c r="U24" s="246">
        <v>17463</v>
      </c>
      <c r="V24" s="247">
        <f t="shared" si="4"/>
        <v>395</v>
      </c>
      <c r="W24" s="247">
        <f t="shared" si="4"/>
        <v>2362087</v>
      </c>
    </row>
    <row r="25" spans="1:23" ht="12.75">
      <c r="A25" s="244" t="s">
        <v>27</v>
      </c>
      <c r="B25" s="245">
        <v>118</v>
      </c>
      <c r="C25" s="245">
        <v>703234</v>
      </c>
      <c r="D25" s="246">
        <v>0</v>
      </c>
      <c r="E25" s="246">
        <v>0</v>
      </c>
      <c r="F25" s="245">
        <v>0</v>
      </c>
      <c r="G25" s="245">
        <v>0</v>
      </c>
      <c r="H25" s="246">
        <v>1</v>
      </c>
      <c r="I25" s="246">
        <v>4772</v>
      </c>
      <c r="J25" s="245">
        <v>0</v>
      </c>
      <c r="K25" s="245">
        <v>0</v>
      </c>
      <c r="L25" s="246">
        <v>0</v>
      </c>
      <c r="M25" s="246">
        <v>0</v>
      </c>
      <c r="N25" s="245">
        <v>0</v>
      </c>
      <c r="O25" s="245">
        <v>0</v>
      </c>
      <c r="P25" s="246">
        <v>0</v>
      </c>
      <c r="Q25" s="246">
        <v>0</v>
      </c>
      <c r="R25" s="245">
        <v>0</v>
      </c>
      <c r="S25" s="245">
        <v>0</v>
      </c>
      <c r="T25" s="246">
        <v>2</v>
      </c>
      <c r="U25" s="246">
        <v>3000</v>
      </c>
      <c r="V25" s="247">
        <f t="shared" si="4"/>
        <v>121</v>
      </c>
      <c r="W25" s="247">
        <f t="shared" si="4"/>
        <v>711006</v>
      </c>
    </row>
    <row r="26" spans="1:23" ht="12.75">
      <c r="A26" s="244" t="s">
        <v>28</v>
      </c>
      <c r="B26" s="245">
        <v>299</v>
      </c>
      <c r="C26" s="245">
        <v>1889514</v>
      </c>
      <c r="D26" s="246">
        <v>0</v>
      </c>
      <c r="E26" s="246">
        <v>0</v>
      </c>
      <c r="F26" s="245">
        <v>0</v>
      </c>
      <c r="G26" s="245">
        <v>0</v>
      </c>
      <c r="H26" s="246">
        <v>7</v>
      </c>
      <c r="I26" s="246">
        <v>33404</v>
      </c>
      <c r="J26" s="245">
        <v>4</v>
      </c>
      <c r="K26" s="245">
        <v>33807</v>
      </c>
      <c r="L26" s="246">
        <v>0</v>
      </c>
      <c r="M26" s="246">
        <v>0</v>
      </c>
      <c r="N26" s="245">
        <v>1</v>
      </c>
      <c r="O26" s="245">
        <v>12000</v>
      </c>
      <c r="P26" s="246">
        <v>0</v>
      </c>
      <c r="Q26" s="246">
        <v>0</v>
      </c>
      <c r="R26" s="245">
        <v>0</v>
      </c>
      <c r="S26" s="245">
        <v>0</v>
      </c>
      <c r="T26" s="246">
        <v>30</v>
      </c>
      <c r="U26" s="246">
        <v>39627</v>
      </c>
      <c r="V26" s="247">
        <f t="shared" si="4"/>
        <v>341</v>
      </c>
      <c r="W26" s="247">
        <f t="shared" si="4"/>
        <v>2008352</v>
      </c>
    </row>
    <row r="27" spans="1:23" ht="12.75">
      <c r="A27" s="244" t="s">
        <v>29</v>
      </c>
      <c r="B27" s="245">
        <v>152</v>
      </c>
      <c r="C27" s="245">
        <v>966730</v>
      </c>
      <c r="D27" s="246">
        <v>0</v>
      </c>
      <c r="E27" s="246">
        <v>0</v>
      </c>
      <c r="F27" s="245">
        <v>0</v>
      </c>
      <c r="G27" s="245">
        <v>0</v>
      </c>
      <c r="H27" s="246">
        <v>3</v>
      </c>
      <c r="I27" s="246">
        <v>14316</v>
      </c>
      <c r="J27" s="245">
        <v>1</v>
      </c>
      <c r="K27" s="245">
        <v>4830</v>
      </c>
      <c r="L27" s="246">
        <v>0</v>
      </c>
      <c r="M27" s="246">
        <v>0</v>
      </c>
      <c r="N27" s="245">
        <v>0</v>
      </c>
      <c r="O27" s="245">
        <v>0</v>
      </c>
      <c r="P27" s="246">
        <v>0</v>
      </c>
      <c r="Q27" s="246">
        <v>0</v>
      </c>
      <c r="R27" s="245">
        <v>0</v>
      </c>
      <c r="S27" s="245">
        <v>0</v>
      </c>
      <c r="T27" s="246">
        <v>10</v>
      </c>
      <c r="U27" s="246">
        <v>12938</v>
      </c>
      <c r="V27" s="247">
        <f t="shared" si="4"/>
        <v>166</v>
      </c>
      <c r="W27" s="247">
        <f t="shared" si="4"/>
        <v>998814</v>
      </c>
    </row>
    <row r="28" spans="1:23" ht="12.75">
      <c r="A28" s="244" t="s">
        <v>30</v>
      </c>
      <c r="B28" s="245">
        <v>0</v>
      </c>
      <c r="C28" s="245">
        <v>0</v>
      </c>
      <c r="D28" s="246">
        <v>0</v>
      </c>
      <c r="E28" s="246">
        <v>0</v>
      </c>
      <c r="F28" s="245">
        <v>0</v>
      </c>
      <c r="G28" s="245">
        <v>0</v>
      </c>
      <c r="H28" s="246">
        <v>0</v>
      </c>
      <c r="I28" s="246">
        <v>0</v>
      </c>
      <c r="J28" s="245">
        <v>0</v>
      </c>
      <c r="K28" s="245">
        <v>0</v>
      </c>
      <c r="L28" s="246">
        <v>0</v>
      </c>
      <c r="M28" s="246">
        <v>0</v>
      </c>
      <c r="N28" s="245">
        <v>0</v>
      </c>
      <c r="O28" s="245">
        <v>0</v>
      </c>
      <c r="P28" s="246">
        <v>0</v>
      </c>
      <c r="Q28" s="246">
        <v>0</v>
      </c>
      <c r="R28" s="245">
        <v>0</v>
      </c>
      <c r="S28" s="245">
        <v>0</v>
      </c>
      <c r="T28" s="246">
        <v>0</v>
      </c>
      <c r="U28" s="246">
        <v>0</v>
      </c>
      <c r="V28" s="247">
        <f t="shared" si="4"/>
        <v>0</v>
      </c>
      <c r="W28" s="247">
        <f t="shared" si="4"/>
        <v>0</v>
      </c>
    </row>
    <row r="29" spans="1:23" ht="12.75">
      <c r="A29" s="244" t="s">
        <v>31</v>
      </c>
      <c r="B29" s="245">
        <v>254</v>
      </c>
      <c r="C29" s="245">
        <v>1588376</v>
      </c>
      <c r="D29" s="246">
        <v>0</v>
      </c>
      <c r="E29" s="246">
        <v>0</v>
      </c>
      <c r="F29" s="245">
        <v>0</v>
      </c>
      <c r="G29" s="245">
        <v>0</v>
      </c>
      <c r="H29" s="246">
        <v>1</v>
      </c>
      <c r="I29" s="246">
        <v>4772</v>
      </c>
      <c r="J29" s="245">
        <v>1</v>
      </c>
      <c r="K29" s="245">
        <v>4830</v>
      </c>
      <c r="L29" s="246">
        <v>0</v>
      </c>
      <c r="M29" s="246">
        <v>0</v>
      </c>
      <c r="N29" s="245">
        <v>0</v>
      </c>
      <c r="O29" s="245">
        <v>0</v>
      </c>
      <c r="P29" s="246">
        <v>0</v>
      </c>
      <c r="Q29" s="246">
        <v>0</v>
      </c>
      <c r="R29" s="245">
        <v>0</v>
      </c>
      <c r="S29" s="245">
        <v>0</v>
      </c>
      <c r="T29" s="246">
        <v>3</v>
      </c>
      <c r="U29" s="246">
        <v>4500</v>
      </c>
      <c r="V29" s="247">
        <f t="shared" si="4"/>
        <v>259</v>
      </c>
      <c r="W29" s="247">
        <f t="shared" si="4"/>
        <v>1602478</v>
      </c>
    </row>
    <row r="30" spans="1:23" ht="12.75">
      <c r="A30" s="244" t="s">
        <v>32</v>
      </c>
      <c r="B30" s="245">
        <v>444</v>
      </c>
      <c r="C30" s="245">
        <v>2721685</v>
      </c>
      <c r="D30" s="246">
        <v>0</v>
      </c>
      <c r="E30" s="246">
        <v>0</v>
      </c>
      <c r="F30" s="245">
        <v>0</v>
      </c>
      <c r="G30" s="245">
        <v>0</v>
      </c>
      <c r="H30" s="246">
        <v>11</v>
      </c>
      <c r="I30" s="246">
        <v>52492</v>
      </c>
      <c r="J30" s="245">
        <v>4</v>
      </c>
      <c r="K30" s="245">
        <v>28977</v>
      </c>
      <c r="L30" s="246">
        <v>1</v>
      </c>
      <c r="M30" s="246">
        <v>2000</v>
      </c>
      <c r="N30" s="245">
        <v>1</v>
      </c>
      <c r="O30" s="245">
        <v>12000</v>
      </c>
      <c r="P30" s="246">
        <v>0</v>
      </c>
      <c r="Q30" s="246">
        <v>0</v>
      </c>
      <c r="R30" s="245">
        <v>0</v>
      </c>
      <c r="S30" s="245">
        <v>0</v>
      </c>
      <c r="T30" s="246">
        <v>37</v>
      </c>
      <c r="U30" s="246">
        <v>52313</v>
      </c>
      <c r="V30" s="247">
        <f t="shared" si="4"/>
        <v>498</v>
      </c>
      <c r="W30" s="247">
        <f t="shared" si="4"/>
        <v>2869467</v>
      </c>
    </row>
    <row r="31" spans="1:23" ht="12.75">
      <c r="A31" s="244" t="s">
        <v>33</v>
      </c>
      <c r="B31" s="245">
        <v>31</v>
      </c>
      <c r="C31" s="245">
        <v>178500</v>
      </c>
      <c r="D31" s="246">
        <v>0</v>
      </c>
      <c r="E31" s="246">
        <v>0</v>
      </c>
      <c r="F31" s="245">
        <v>0</v>
      </c>
      <c r="G31" s="245">
        <v>0</v>
      </c>
      <c r="H31" s="246">
        <v>0</v>
      </c>
      <c r="I31" s="246">
        <v>0</v>
      </c>
      <c r="J31" s="245">
        <v>1</v>
      </c>
      <c r="K31" s="245">
        <v>9659</v>
      </c>
      <c r="L31" s="246">
        <v>0</v>
      </c>
      <c r="M31" s="246">
        <v>0</v>
      </c>
      <c r="N31" s="245">
        <v>0</v>
      </c>
      <c r="O31" s="245">
        <v>0</v>
      </c>
      <c r="P31" s="246">
        <v>0</v>
      </c>
      <c r="Q31" s="246">
        <v>0</v>
      </c>
      <c r="R31" s="245">
        <v>0</v>
      </c>
      <c r="S31" s="245">
        <v>0</v>
      </c>
      <c r="T31" s="246">
        <v>0</v>
      </c>
      <c r="U31" s="246">
        <v>0</v>
      </c>
      <c r="V31" s="247">
        <f t="shared" si="4"/>
        <v>32</v>
      </c>
      <c r="W31" s="247">
        <f t="shared" si="4"/>
        <v>188159</v>
      </c>
    </row>
    <row r="32" spans="1:23" ht="12.75">
      <c r="A32" s="244" t="s">
        <v>34</v>
      </c>
      <c r="B32" s="245">
        <v>74</v>
      </c>
      <c r="C32" s="245">
        <v>449932</v>
      </c>
      <c r="D32" s="246">
        <v>0</v>
      </c>
      <c r="E32" s="246">
        <v>0</v>
      </c>
      <c r="F32" s="245">
        <v>0</v>
      </c>
      <c r="G32" s="245">
        <v>0</v>
      </c>
      <c r="H32" s="246">
        <v>1</v>
      </c>
      <c r="I32" s="246">
        <v>4772</v>
      </c>
      <c r="J32" s="245">
        <v>0</v>
      </c>
      <c r="K32" s="245">
        <v>0</v>
      </c>
      <c r="L32" s="246">
        <v>0</v>
      </c>
      <c r="M32" s="246">
        <v>0</v>
      </c>
      <c r="N32" s="245">
        <v>0</v>
      </c>
      <c r="O32" s="245">
        <v>0</v>
      </c>
      <c r="P32" s="246">
        <v>0</v>
      </c>
      <c r="Q32" s="246">
        <v>0</v>
      </c>
      <c r="R32" s="245">
        <v>0</v>
      </c>
      <c r="S32" s="245">
        <v>0</v>
      </c>
      <c r="T32" s="246">
        <v>0</v>
      </c>
      <c r="U32" s="246">
        <v>0</v>
      </c>
      <c r="V32" s="247">
        <f t="shared" si="4"/>
        <v>75</v>
      </c>
      <c r="W32" s="247">
        <f t="shared" si="4"/>
        <v>454704</v>
      </c>
    </row>
    <row r="33" spans="1:23" ht="12.75">
      <c r="A33" s="244" t="s">
        <v>35</v>
      </c>
      <c r="B33" s="245">
        <v>127</v>
      </c>
      <c r="C33" s="245">
        <v>757605</v>
      </c>
      <c r="D33" s="246">
        <v>0</v>
      </c>
      <c r="E33" s="246">
        <v>0</v>
      </c>
      <c r="F33" s="245">
        <v>0</v>
      </c>
      <c r="G33" s="245">
        <v>0</v>
      </c>
      <c r="H33" s="246">
        <v>9</v>
      </c>
      <c r="I33" s="246">
        <v>42948</v>
      </c>
      <c r="J33" s="245">
        <v>1</v>
      </c>
      <c r="K33" s="245">
        <v>9659</v>
      </c>
      <c r="L33" s="246">
        <v>0</v>
      </c>
      <c r="M33" s="246">
        <v>0</v>
      </c>
      <c r="N33" s="245">
        <v>0</v>
      </c>
      <c r="O33" s="245">
        <v>0</v>
      </c>
      <c r="P33" s="246">
        <v>0</v>
      </c>
      <c r="Q33" s="246">
        <v>0</v>
      </c>
      <c r="R33" s="245">
        <v>0</v>
      </c>
      <c r="S33" s="245">
        <v>0</v>
      </c>
      <c r="T33" s="246">
        <v>7</v>
      </c>
      <c r="U33" s="246">
        <v>8539</v>
      </c>
      <c r="V33" s="247">
        <f t="shared" si="4"/>
        <v>144</v>
      </c>
      <c r="W33" s="247">
        <f t="shared" si="4"/>
        <v>818751</v>
      </c>
    </row>
    <row r="34" spans="1:23" ht="12.75">
      <c r="A34" s="244" t="s">
        <v>36</v>
      </c>
      <c r="B34" s="245">
        <v>718</v>
      </c>
      <c r="C34" s="245">
        <v>3970264</v>
      </c>
      <c r="D34" s="246">
        <v>0</v>
      </c>
      <c r="E34" s="246">
        <v>0</v>
      </c>
      <c r="F34" s="245">
        <v>0</v>
      </c>
      <c r="G34" s="245">
        <v>0</v>
      </c>
      <c r="H34" s="246">
        <v>15</v>
      </c>
      <c r="I34" s="246">
        <v>70541</v>
      </c>
      <c r="J34" s="245">
        <v>13</v>
      </c>
      <c r="K34" s="245">
        <v>107054</v>
      </c>
      <c r="L34" s="246">
        <v>0</v>
      </c>
      <c r="M34" s="246">
        <v>0</v>
      </c>
      <c r="N34" s="245">
        <v>2</v>
      </c>
      <c r="O34" s="245">
        <v>24000</v>
      </c>
      <c r="P34" s="246">
        <v>0</v>
      </c>
      <c r="Q34" s="246">
        <v>0</v>
      </c>
      <c r="R34" s="245">
        <v>0</v>
      </c>
      <c r="S34" s="245">
        <v>0</v>
      </c>
      <c r="T34" s="246">
        <v>32</v>
      </c>
      <c r="U34" s="246">
        <v>47627</v>
      </c>
      <c r="V34" s="247">
        <f t="shared" si="4"/>
        <v>780</v>
      </c>
      <c r="W34" s="247">
        <f t="shared" si="4"/>
        <v>4219486</v>
      </c>
    </row>
    <row r="35" spans="1:23" ht="12.75">
      <c r="A35" s="244" t="s">
        <v>37</v>
      </c>
      <c r="B35" s="245">
        <v>44</v>
      </c>
      <c r="C35" s="245">
        <v>284527</v>
      </c>
      <c r="D35" s="246">
        <v>0</v>
      </c>
      <c r="E35" s="246">
        <v>0</v>
      </c>
      <c r="F35" s="245">
        <v>0</v>
      </c>
      <c r="G35" s="245">
        <v>0</v>
      </c>
      <c r="H35" s="246">
        <v>2</v>
      </c>
      <c r="I35" s="246">
        <v>9544</v>
      </c>
      <c r="J35" s="245">
        <v>0</v>
      </c>
      <c r="K35" s="245">
        <v>0</v>
      </c>
      <c r="L35" s="246">
        <v>0</v>
      </c>
      <c r="M35" s="246">
        <v>0</v>
      </c>
      <c r="N35" s="245">
        <v>0</v>
      </c>
      <c r="O35" s="245">
        <v>0</v>
      </c>
      <c r="P35" s="246">
        <v>0</v>
      </c>
      <c r="Q35" s="246">
        <v>0</v>
      </c>
      <c r="R35" s="245">
        <v>0</v>
      </c>
      <c r="S35" s="245">
        <v>0</v>
      </c>
      <c r="T35" s="246">
        <v>5</v>
      </c>
      <c r="U35" s="246">
        <v>7500</v>
      </c>
      <c r="V35" s="247">
        <f t="shared" si="4"/>
        <v>51</v>
      </c>
      <c r="W35" s="247">
        <f t="shared" si="4"/>
        <v>301571</v>
      </c>
    </row>
    <row r="36" spans="1:23" ht="12.75">
      <c r="A36" s="244" t="s">
        <v>38</v>
      </c>
      <c r="B36" s="245">
        <v>176</v>
      </c>
      <c r="C36" s="245">
        <v>940650</v>
      </c>
      <c r="D36" s="246">
        <v>0</v>
      </c>
      <c r="E36" s="246">
        <v>0</v>
      </c>
      <c r="F36" s="245">
        <v>0</v>
      </c>
      <c r="G36" s="245">
        <v>0</v>
      </c>
      <c r="H36" s="246">
        <v>2</v>
      </c>
      <c r="I36" s="246">
        <v>9288</v>
      </c>
      <c r="J36" s="245">
        <v>0</v>
      </c>
      <c r="K36" s="245">
        <v>0</v>
      </c>
      <c r="L36" s="246">
        <v>0</v>
      </c>
      <c r="M36" s="246">
        <v>0</v>
      </c>
      <c r="N36" s="245">
        <v>1</v>
      </c>
      <c r="O36" s="245">
        <v>12000</v>
      </c>
      <c r="P36" s="246">
        <v>0</v>
      </c>
      <c r="Q36" s="246">
        <v>0</v>
      </c>
      <c r="R36" s="245">
        <v>0</v>
      </c>
      <c r="S36" s="245">
        <v>0</v>
      </c>
      <c r="T36" s="246">
        <v>3</v>
      </c>
      <c r="U36" s="246">
        <v>3562</v>
      </c>
      <c r="V36" s="247">
        <f t="shared" si="4"/>
        <v>182</v>
      </c>
      <c r="W36" s="247">
        <f t="shared" si="4"/>
        <v>965500</v>
      </c>
    </row>
    <row r="37" spans="1:23" ht="12.75">
      <c r="A37" s="244" t="s">
        <v>39</v>
      </c>
      <c r="B37" s="245">
        <v>233</v>
      </c>
      <c r="C37" s="245">
        <v>1416646</v>
      </c>
      <c r="D37" s="246">
        <v>0</v>
      </c>
      <c r="E37" s="246">
        <v>0</v>
      </c>
      <c r="F37" s="245">
        <v>0</v>
      </c>
      <c r="G37" s="245">
        <v>0</v>
      </c>
      <c r="H37" s="246">
        <v>5</v>
      </c>
      <c r="I37" s="246">
        <v>21474</v>
      </c>
      <c r="J37" s="245">
        <v>6</v>
      </c>
      <c r="K37" s="245">
        <v>43467</v>
      </c>
      <c r="L37" s="246">
        <v>0</v>
      </c>
      <c r="M37" s="246">
        <v>0</v>
      </c>
      <c r="N37" s="245">
        <v>1</v>
      </c>
      <c r="O37" s="245">
        <v>581</v>
      </c>
      <c r="P37" s="246">
        <v>0</v>
      </c>
      <c r="Q37" s="246">
        <v>0</v>
      </c>
      <c r="R37" s="245">
        <v>0</v>
      </c>
      <c r="S37" s="245">
        <v>0</v>
      </c>
      <c r="T37" s="246">
        <v>10</v>
      </c>
      <c r="U37" s="246">
        <v>14250</v>
      </c>
      <c r="V37" s="247">
        <f t="shared" ref="V37:W51" si="5">B37+D37+F37+H37+J37+L37+R37+T37+N37+P37</f>
        <v>255</v>
      </c>
      <c r="W37" s="247">
        <f t="shared" si="5"/>
        <v>1496418</v>
      </c>
    </row>
    <row r="38" spans="1:23" ht="12.75">
      <c r="A38" s="244" t="s">
        <v>40</v>
      </c>
      <c r="B38" s="245">
        <v>193</v>
      </c>
      <c r="C38" s="245">
        <v>1212732</v>
      </c>
      <c r="D38" s="246">
        <v>0</v>
      </c>
      <c r="E38" s="246">
        <v>0</v>
      </c>
      <c r="F38" s="245">
        <v>0</v>
      </c>
      <c r="G38" s="245">
        <v>0</v>
      </c>
      <c r="H38" s="246">
        <v>1</v>
      </c>
      <c r="I38" s="246">
        <v>4772</v>
      </c>
      <c r="J38" s="245">
        <v>1</v>
      </c>
      <c r="K38" s="245">
        <v>2169</v>
      </c>
      <c r="L38" s="246">
        <v>0</v>
      </c>
      <c r="M38" s="246">
        <v>0</v>
      </c>
      <c r="N38" s="245">
        <v>0</v>
      </c>
      <c r="O38" s="245">
        <v>0</v>
      </c>
      <c r="P38" s="246">
        <v>0</v>
      </c>
      <c r="Q38" s="246">
        <v>0</v>
      </c>
      <c r="R38" s="245">
        <v>0</v>
      </c>
      <c r="S38" s="245">
        <v>0</v>
      </c>
      <c r="T38" s="246">
        <v>8</v>
      </c>
      <c r="U38" s="246">
        <v>11250</v>
      </c>
      <c r="V38" s="247">
        <f t="shared" si="5"/>
        <v>203</v>
      </c>
      <c r="W38" s="247">
        <f t="shared" si="5"/>
        <v>1230923</v>
      </c>
    </row>
    <row r="39" spans="1:23" ht="12.75">
      <c r="A39" s="244" t="s">
        <v>41</v>
      </c>
      <c r="B39" s="245">
        <v>24</v>
      </c>
      <c r="C39" s="245">
        <v>103068</v>
      </c>
      <c r="D39" s="246">
        <v>0</v>
      </c>
      <c r="E39" s="246">
        <v>0</v>
      </c>
      <c r="F39" s="245">
        <v>0</v>
      </c>
      <c r="G39" s="245">
        <v>0</v>
      </c>
      <c r="H39" s="246">
        <v>0</v>
      </c>
      <c r="I39" s="246">
        <v>0</v>
      </c>
      <c r="J39" s="245">
        <v>0</v>
      </c>
      <c r="K39" s="245">
        <v>0</v>
      </c>
      <c r="L39" s="246">
        <v>0</v>
      </c>
      <c r="M39" s="246">
        <v>0</v>
      </c>
      <c r="N39" s="245">
        <v>0</v>
      </c>
      <c r="O39" s="245">
        <v>0</v>
      </c>
      <c r="P39" s="246">
        <v>0</v>
      </c>
      <c r="Q39" s="246">
        <v>0</v>
      </c>
      <c r="R39" s="245">
        <v>0</v>
      </c>
      <c r="S39" s="245">
        <v>0</v>
      </c>
      <c r="T39" s="246">
        <v>0</v>
      </c>
      <c r="U39" s="246">
        <v>0</v>
      </c>
      <c r="V39" s="247">
        <f t="shared" si="5"/>
        <v>24</v>
      </c>
      <c r="W39" s="247">
        <f t="shared" si="5"/>
        <v>103068</v>
      </c>
    </row>
    <row r="40" spans="1:23" ht="12.75">
      <c r="A40" s="244" t="s">
        <v>42</v>
      </c>
      <c r="B40" s="245">
        <v>490</v>
      </c>
      <c r="C40" s="245">
        <v>2377259</v>
      </c>
      <c r="D40" s="246">
        <v>0</v>
      </c>
      <c r="E40" s="246">
        <v>0</v>
      </c>
      <c r="F40" s="245">
        <v>0</v>
      </c>
      <c r="G40" s="245">
        <v>0</v>
      </c>
      <c r="H40" s="246">
        <v>4</v>
      </c>
      <c r="I40" s="246">
        <v>13917</v>
      </c>
      <c r="J40" s="245">
        <v>8</v>
      </c>
      <c r="K40" s="245">
        <v>61452</v>
      </c>
      <c r="L40" s="246">
        <v>0</v>
      </c>
      <c r="M40" s="246">
        <v>0</v>
      </c>
      <c r="N40" s="245">
        <v>1</v>
      </c>
      <c r="O40" s="245">
        <v>6000</v>
      </c>
      <c r="P40" s="246">
        <v>222</v>
      </c>
      <c r="Q40" s="246">
        <v>389978</v>
      </c>
      <c r="R40" s="245">
        <v>1</v>
      </c>
      <c r="S40" s="245">
        <v>5000</v>
      </c>
      <c r="T40" s="246">
        <v>12</v>
      </c>
      <c r="U40" s="246">
        <v>12063</v>
      </c>
      <c r="V40" s="247">
        <f t="shared" si="5"/>
        <v>738</v>
      </c>
      <c r="W40" s="247">
        <f t="shared" si="5"/>
        <v>2865669</v>
      </c>
    </row>
    <row r="41" spans="1:23" ht="12.75">
      <c r="A41" s="244" t="s">
        <v>157</v>
      </c>
      <c r="B41" s="245">
        <v>389</v>
      </c>
      <c r="C41" s="245">
        <v>2294808</v>
      </c>
      <c r="D41" s="246">
        <v>0</v>
      </c>
      <c r="E41" s="246">
        <v>0</v>
      </c>
      <c r="F41" s="245">
        <v>0</v>
      </c>
      <c r="G41" s="245">
        <v>0</v>
      </c>
      <c r="H41" s="246">
        <v>13</v>
      </c>
      <c r="I41" s="246">
        <v>53685</v>
      </c>
      <c r="J41" s="245">
        <v>5</v>
      </c>
      <c r="K41" s="245">
        <v>38635</v>
      </c>
      <c r="L41" s="246">
        <v>0</v>
      </c>
      <c r="M41" s="246">
        <v>0</v>
      </c>
      <c r="N41" s="245">
        <v>1</v>
      </c>
      <c r="O41" s="245">
        <v>12000</v>
      </c>
      <c r="P41" s="246">
        <v>0</v>
      </c>
      <c r="Q41" s="246">
        <v>0</v>
      </c>
      <c r="R41" s="245">
        <v>2</v>
      </c>
      <c r="S41" s="245">
        <v>7500</v>
      </c>
      <c r="T41" s="246">
        <v>34</v>
      </c>
      <c r="U41" s="246">
        <v>50250</v>
      </c>
      <c r="V41" s="247">
        <f t="shared" si="5"/>
        <v>444</v>
      </c>
      <c r="W41" s="247">
        <f t="shared" si="5"/>
        <v>2456878</v>
      </c>
    </row>
    <row r="42" spans="1:23" ht="12.75">
      <c r="A42" s="244" t="s">
        <v>44</v>
      </c>
      <c r="B42" s="245">
        <v>567</v>
      </c>
      <c r="C42" s="245">
        <v>3109463</v>
      </c>
      <c r="D42" s="246">
        <v>0</v>
      </c>
      <c r="E42" s="246">
        <v>0</v>
      </c>
      <c r="F42" s="245">
        <v>0</v>
      </c>
      <c r="G42" s="245">
        <v>0</v>
      </c>
      <c r="H42" s="246">
        <v>7</v>
      </c>
      <c r="I42" s="246">
        <v>30422</v>
      </c>
      <c r="J42" s="245">
        <v>3</v>
      </c>
      <c r="K42" s="245">
        <v>24104</v>
      </c>
      <c r="L42" s="246">
        <v>0</v>
      </c>
      <c r="M42" s="246">
        <v>0</v>
      </c>
      <c r="N42" s="245">
        <v>2</v>
      </c>
      <c r="O42" s="245">
        <v>24000</v>
      </c>
      <c r="P42" s="246">
        <v>0</v>
      </c>
      <c r="Q42" s="246">
        <v>0</v>
      </c>
      <c r="R42" s="245">
        <v>0</v>
      </c>
      <c r="S42" s="245">
        <v>0</v>
      </c>
      <c r="T42" s="246">
        <v>18</v>
      </c>
      <c r="U42" s="246">
        <v>25745</v>
      </c>
      <c r="V42" s="247">
        <f t="shared" si="5"/>
        <v>597</v>
      </c>
      <c r="W42" s="247">
        <f t="shared" si="5"/>
        <v>3213734</v>
      </c>
    </row>
    <row r="43" spans="1:23" ht="12.75">
      <c r="A43" s="244" t="s">
        <v>45</v>
      </c>
      <c r="B43" s="245">
        <v>254</v>
      </c>
      <c r="C43" s="245">
        <v>1645177</v>
      </c>
      <c r="D43" s="246">
        <v>0</v>
      </c>
      <c r="E43" s="246">
        <v>0</v>
      </c>
      <c r="F43" s="245">
        <v>0</v>
      </c>
      <c r="G43" s="245">
        <v>0</v>
      </c>
      <c r="H43" s="246">
        <v>4</v>
      </c>
      <c r="I43" s="246">
        <v>19088</v>
      </c>
      <c r="J43" s="245">
        <v>6</v>
      </c>
      <c r="K43" s="245">
        <v>48296</v>
      </c>
      <c r="L43" s="246">
        <v>0</v>
      </c>
      <c r="M43" s="246">
        <v>0</v>
      </c>
      <c r="N43" s="245">
        <v>1</v>
      </c>
      <c r="O43" s="245">
        <v>12000</v>
      </c>
      <c r="P43" s="246">
        <v>0</v>
      </c>
      <c r="Q43" s="246">
        <v>0</v>
      </c>
      <c r="R43" s="245">
        <v>0</v>
      </c>
      <c r="S43" s="245">
        <v>0</v>
      </c>
      <c r="T43" s="246">
        <v>7</v>
      </c>
      <c r="U43" s="246">
        <v>9900</v>
      </c>
      <c r="V43" s="247">
        <f t="shared" si="5"/>
        <v>272</v>
      </c>
      <c r="W43" s="247">
        <f t="shared" si="5"/>
        <v>1734461</v>
      </c>
    </row>
    <row r="44" spans="1:23" ht="12.75">
      <c r="A44" s="244" t="s">
        <v>46</v>
      </c>
      <c r="B44" s="245">
        <v>557</v>
      </c>
      <c r="C44" s="245">
        <v>3282385</v>
      </c>
      <c r="D44" s="246">
        <v>0</v>
      </c>
      <c r="E44" s="246">
        <v>0</v>
      </c>
      <c r="F44" s="245">
        <v>0</v>
      </c>
      <c r="G44" s="245">
        <v>0</v>
      </c>
      <c r="H44" s="246">
        <v>21</v>
      </c>
      <c r="I44" s="246">
        <v>95440</v>
      </c>
      <c r="J44" s="245">
        <v>7</v>
      </c>
      <c r="K44" s="245">
        <v>54734</v>
      </c>
      <c r="L44" s="246">
        <v>0</v>
      </c>
      <c r="M44" s="246">
        <v>0</v>
      </c>
      <c r="N44" s="245">
        <v>2</v>
      </c>
      <c r="O44" s="245">
        <v>24000</v>
      </c>
      <c r="P44" s="246">
        <v>0</v>
      </c>
      <c r="Q44" s="246">
        <v>0</v>
      </c>
      <c r="R44" s="245">
        <v>3</v>
      </c>
      <c r="S44" s="245">
        <v>11250</v>
      </c>
      <c r="T44" s="246">
        <v>18</v>
      </c>
      <c r="U44" s="246">
        <v>27000</v>
      </c>
      <c r="V44" s="247">
        <f t="shared" si="5"/>
        <v>608</v>
      </c>
      <c r="W44" s="247">
        <f t="shared" si="5"/>
        <v>3494809</v>
      </c>
    </row>
    <row r="45" spans="1:23" ht="12.75">
      <c r="A45" s="244" t="s">
        <v>47</v>
      </c>
      <c r="B45" s="245">
        <v>413</v>
      </c>
      <c r="C45" s="245">
        <v>2354007</v>
      </c>
      <c r="D45" s="246">
        <v>0</v>
      </c>
      <c r="E45" s="246">
        <v>0</v>
      </c>
      <c r="F45" s="245">
        <v>0</v>
      </c>
      <c r="G45" s="245">
        <v>0</v>
      </c>
      <c r="H45" s="246">
        <v>1</v>
      </c>
      <c r="I45" s="246">
        <v>4772</v>
      </c>
      <c r="J45" s="245">
        <v>3</v>
      </c>
      <c r="K45" s="245">
        <v>14488</v>
      </c>
      <c r="L45" s="246">
        <v>0</v>
      </c>
      <c r="M45" s="246">
        <v>0</v>
      </c>
      <c r="N45" s="245">
        <v>0</v>
      </c>
      <c r="O45" s="245">
        <v>0</v>
      </c>
      <c r="P45" s="246">
        <v>0</v>
      </c>
      <c r="Q45" s="246">
        <v>0</v>
      </c>
      <c r="R45" s="245">
        <v>0</v>
      </c>
      <c r="S45" s="245">
        <v>0</v>
      </c>
      <c r="T45" s="246">
        <v>37</v>
      </c>
      <c r="U45" s="246">
        <v>52620</v>
      </c>
      <c r="V45" s="247">
        <f t="shared" si="5"/>
        <v>454</v>
      </c>
      <c r="W45" s="247">
        <f t="shared" si="5"/>
        <v>2425887</v>
      </c>
    </row>
    <row r="46" spans="1:23" ht="12.75">
      <c r="A46" s="244" t="s">
        <v>48</v>
      </c>
      <c r="B46" s="245">
        <v>99</v>
      </c>
      <c r="C46" s="245">
        <v>413829</v>
      </c>
      <c r="D46" s="246">
        <v>0</v>
      </c>
      <c r="E46" s="246">
        <v>0</v>
      </c>
      <c r="F46" s="245">
        <v>0</v>
      </c>
      <c r="G46" s="245">
        <v>0</v>
      </c>
      <c r="H46" s="246">
        <v>3</v>
      </c>
      <c r="I46" s="246">
        <v>10738</v>
      </c>
      <c r="J46" s="245"/>
      <c r="K46" s="245"/>
      <c r="L46" s="246">
        <v>0</v>
      </c>
      <c r="M46" s="246">
        <v>0</v>
      </c>
      <c r="N46" s="245">
        <v>0</v>
      </c>
      <c r="O46" s="245">
        <v>0</v>
      </c>
      <c r="P46" s="246">
        <v>63</v>
      </c>
      <c r="Q46" s="246">
        <v>85018</v>
      </c>
      <c r="R46" s="245">
        <v>2</v>
      </c>
      <c r="S46" s="245">
        <v>5000</v>
      </c>
      <c r="T46" s="246">
        <v>4</v>
      </c>
      <c r="U46" s="246">
        <v>5063</v>
      </c>
      <c r="V46" s="247">
        <f t="shared" si="5"/>
        <v>171</v>
      </c>
      <c r="W46" s="247">
        <f t="shared" si="5"/>
        <v>519648</v>
      </c>
    </row>
    <row r="47" spans="1:23" ht="12.75">
      <c r="A47" s="244" t="s">
        <v>49</v>
      </c>
      <c r="B47" s="245">
        <v>369</v>
      </c>
      <c r="C47" s="245">
        <v>1734693</v>
      </c>
      <c r="D47" s="246">
        <v>0</v>
      </c>
      <c r="E47" s="246">
        <v>0</v>
      </c>
      <c r="F47" s="245">
        <v>0</v>
      </c>
      <c r="G47" s="245">
        <v>0</v>
      </c>
      <c r="H47" s="246">
        <v>2</v>
      </c>
      <c r="I47" s="246">
        <v>7158</v>
      </c>
      <c r="J47" s="245">
        <v>12</v>
      </c>
      <c r="K47" s="245">
        <v>77356</v>
      </c>
      <c r="L47" s="246">
        <v>0</v>
      </c>
      <c r="M47" s="246">
        <v>0</v>
      </c>
      <c r="N47" s="245">
        <v>0</v>
      </c>
      <c r="O47" s="245">
        <v>0</v>
      </c>
      <c r="P47" s="246">
        <v>0</v>
      </c>
      <c r="Q47" s="246">
        <v>0</v>
      </c>
      <c r="R47" s="245">
        <v>0</v>
      </c>
      <c r="S47" s="245">
        <v>0</v>
      </c>
      <c r="T47" s="246">
        <v>5</v>
      </c>
      <c r="U47" s="246">
        <v>7500</v>
      </c>
      <c r="V47" s="247">
        <f t="shared" si="5"/>
        <v>388</v>
      </c>
      <c r="W47" s="247">
        <f t="shared" si="5"/>
        <v>1826707</v>
      </c>
    </row>
    <row r="48" spans="1:23" ht="12.75">
      <c r="A48" s="244" t="s">
        <v>50</v>
      </c>
      <c r="B48" s="245">
        <v>496</v>
      </c>
      <c r="C48" s="245">
        <v>1978126</v>
      </c>
      <c r="D48" s="246">
        <v>0</v>
      </c>
      <c r="E48" s="246">
        <v>0</v>
      </c>
      <c r="F48" s="245">
        <v>0</v>
      </c>
      <c r="G48" s="245">
        <v>0</v>
      </c>
      <c r="H48" s="246">
        <v>0</v>
      </c>
      <c r="I48" s="246">
        <v>0</v>
      </c>
      <c r="J48" s="245">
        <v>21</v>
      </c>
      <c r="K48" s="245">
        <v>96006</v>
      </c>
      <c r="L48" s="246">
        <v>0</v>
      </c>
      <c r="M48" s="246">
        <v>0</v>
      </c>
      <c r="N48" s="245">
        <v>2</v>
      </c>
      <c r="O48" s="245">
        <v>19500</v>
      </c>
      <c r="P48" s="246">
        <v>0</v>
      </c>
      <c r="Q48" s="246">
        <v>0</v>
      </c>
      <c r="R48" s="245">
        <v>2</v>
      </c>
      <c r="S48" s="245">
        <v>7500</v>
      </c>
      <c r="T48" s="246">
        <v>2</v>
      </c>
      <c r="U48" s="246">
        <v>1032</v>
      </c>
      <c r="V48" s="247">
        <f t="shared" si="5"/>
        <v>523</v>
      </c>
      <c r="W48" s="247">
        <f t="shared" si="5"/>
        <v>2102164</v>
      </c>
    </row>
    <row r="49" spans="1:26" ht="12.75">
      <c r="A49" s="244" t="s">
        <v>51</v>
      </c>
      <c r="B49" s="245">
        <v>447</v>
      </c>
      <c r="C49" s="245">
        <v>2835053</v>
      </c>
      <c r="D49" s="246">
        <v>0</v>
      </c>
      <c r="E49" s="246">
        <v>0</v>
      </c>
      <c r="F49" s="245">
        <v>0</v>
      </c>
      <c r="G49" s="245">
        <v>0</v>
      </c>
      <c r="H49" s="246">
        <v>13</v>
      </c>
      <c r="I49" s="246">
        <v>59650</v>
      </c>
      <c r="J49" s="245">
        <v>4</v>
      </c>
      <c r="K49" s="245">
        <v>33807</v>
      </c>
      <c r="L49" s="246">
        <v>0</v>
      </c>
      <c r="M49" s="246">
        <v>0</v>
      </c>
      <c r="N49" s="245">
        <v>0</v>
      </c>
      <c r="O49" s="245">
        <v>0</v>
      </c>
      <c r="P49" s="246">
        <v>0</v>
      </c>
      <c r="Q49" s="246">
        <v>0</v>
      </c>
      <c r="R49" s="245">
        <v>0</v>
      </c>
      <c r="S49" s="245">
        <v>0</v>
      </c>
      <c r="T49" s="246">
        <v>10</v>
      </c>
      <c r="U49" s="246">
        <v>14250</v>
      </c>
      <c r="V49" s="247">
        <f t="shared" si="5"/>
        <v>474</v>
      </c>
      <c r="W49" s="247">
        <f t="shared" si="5"/>
        <v>2942760</v>
      </c>
    </row>
    <row r="50" spans="1:26" ht="12.75">
      <c r="A50" s="248" t="s">
        <v>52</v>
      </c>
      <c r="B50" s="249">
        <v>396</v>
      </c>
      <c r="C50" s="249">
        <v>2240837</v>
      </c>
      <c r="D50" s="250">
        <v>0</v>
      </c>
      <c r="E50" s="250">
        <v>0</v>
      </c>
      <c r="F50" s="249">
        <v>0</v>
      </c>
      <c r="G50" s="249">
        <v>0</v>
      </c>
      <c r="H50" s="250">
        <v>4</v>
      </c>
      <c r="I50" s="250">
        <v>14366</v>
      </c>
      <c r="J50" s="249">
        <v>3</v>
      </c>
      <c r="K50" s="249">
        <v>19319</v>
      </c>
      <c r="L50" s="250">
        <v>0</v>
      </c>
      <c r="M50" s="250">
        <v>0</v>
      </c>
      <c r="N50" s="249">
        <v>1</v>
      </c>
      <c r="O50" s="249">
        <v>12000</v>
      </c>
      <c r="P50" s="250">
        <v>0</v>
      </c>
      <c r="Q50" s="250">
        <v>0</v>
      </c>
      <c r="R50" s="249">
        <v>0</v>
      </c>
      <c r="S50" s="249">
        <v>0</v>
      </c>
      <c r="T50" s="250">
        <v>13</v>
      </c>
      <c r="U50" s="250">
        <v>18938</v>
      </c>
      <c r="V50" s="249">
        <f t="shared" si="5"/>
        <v>417</v>
      </c>
      <c r="W50" s="249">
        <f t="shared" si="5"/>
        <v>2305460</v>
      </c>
      <c r="X50" s="251"/>
      <c r="Y50" s="251"/>
      <c r="Z50" s="251"/>
    </row>
    <row r="51" spans="1:26" ht="12.75">
      <c r="A51" s="244" t="s">
        <v>53</v>
      </c>
      <c r="B51" s="245">
        <f t="shared" ref="B51:U51" si="6">SUM(B21:B50)</f>
        <v>8909</v>
      </c>
      <c r="C51" s="245">
        <f t="shared" si="6"/>
        <v>48860179</v>
      </c>
      <c r="D51" s="246">
        <f t="shared" si="6"/>
        <v>0</v>
      </c>
      <c r="E51" s="246">
        <f t="shared" si="6"/>
        <v>0</v>
      </c>
      <c r="F51" s="245">
        <f t="shared" si="6"/>
        <v>0</v>
      </c>
      <c r="G51" s="245">
        <f t="shared" si="6"/>
        <v>0</v>
      </c>
      <c r="H51" s="246">
        <f t="shared" si="6"/>
        <v>167</v>
      </c>
      <c r="I51" s="246">
        <f t="shared" si="6"/>
        <v>747563</v>
      </c>
      <c r="J51" s="245">
        <f t="shared" si="6"/>
        <v>124</v>
      </c>
      <c r="K51" s="245">
        <f t="shared" si="6"/>
        <v>886513</v>
      </c>
      <c r="L51" s="246">
        <f t="shared" si="6"/>
        <v>1</v>
      </c>
      <c r="M51" s="246">
        <f t="shared" si="6"/>
        <v>2000</v>
      </c>
      <c r="N51" s="245">
        <f t="shared" si="6"/>
        <v>18</v>
      </c>
      <c r="O51" s="245">
        <f t="shared" si="6"/>
        <v>188081</v>
      </c>
      <c r="P51" s="246">
        <f t="shared" si="6"/>
        <v>285</v>
      </c>
      <c r="Q51" s="246">
        <f t="shared" si="6"/>
        <v>474996</v>
      </c>
      <c r="R51" s="245">
        <f t="shared" si="6"/>
        <v>15</v>
      </c>
      <c r="S51" s="245">
        <f t="shared" si="6"/>
        <v>55625</v>
      </c>
      <c r="T51" s="246">
        <f t="shared" si="6"/>
        <v>368</v>
      </c>
      <c r="U51" s="246">
        <f t="shared" si="6"/>
        <v>514243</v>
      </c>
      <c r="V51" s="247">
        <f t="shared" si="5"/>
        <v>9887</v>
      </c>
      <c r="W51" s="247">
        <f t="shared" si="5"/>
        <v>51729200</v>
      </c>
    </row>
    <row r="52" spans="1:26" ht="12.75">
      <c r="A52" s="244"/>
      <c r="B52" s="245"/>
      <c r="C52" s="245"/>
      <c r="D52" s="258"/>
      <c r="E52" s="258"/>
      <c r="F52" s="245"/>
      <c r="G52" s="245"/>
      <c r="H52" s="258"/>
      <c r="I52" s="258"/>
      <c r="J52" s="245"/>
      <c r="K52" s="245"/>
      <c r="L52" s="258"/>
      <c r="M52" s="258"/>
      <c r="N52" s="255"/>
      <c r="O52" s="255"/>
      <c r="P52" s="244"/>
      <c r="Q52" s="244"/>
      <c r="R52" s="255"/>
      <c r="S52" s="255"/>
      <c r="T52" s="244"/>
      <c r="U52" s="244"/>
      <c r="V52" s="245"/>
      <c r="W52" s="245"/>
    </row>
    <row r="53" spans="1:26" ht="25.5">
      <c r="A53" s="242" t="s">
        <v>54</v>
      </c>
      <c r="B53" s="249"/>
      <c r="C53" s="249"/>
      <c r="D53" s="250"/>
      <c r="E53" s="250"/>
      <c r="F53" s="249"/>
      <c r="G53" s="249"/>
      <c r="H53" s="250"/>
      <c r="I53" s="250"/>
      <c r="J53" s="249"/>
      <c r="K53" s="249"/>
      <c r="L53" s="250"/>
      <c r="M53" s="250"/>
      <c r="N53" s="255"/>
      <c r="O53" s="255"/>
      <c r="P53" s="244"/>
      <c r="Q53" s="244"/>
      <c r="R53" s="255"/>
      <c r="S53" s="255"/>
      <c r="T53" s="244"/>
      <c r="U53" s="244"/>
      <c r="V53" s="245"/>
      <c r="W53" s="245"/>
    </row>
    <row r="54" spans="1:26" ht="12.75">
      <c r="A54" s="248" t="s">
        <v>55</v>
      </c>
      <c r="B54" s="249">
        <v>137</v>
      </c>
      <c r="C54" s="249">
        <v>344529</v>
      </c>
      <c r="D54" s="250">
        <v>0</v>
      </c>
      <c r="E54" s="250">
        <v>0</v>
      </c>
      <c r="F54" s="245">
        <v>0</v>
      </c>
      <c r="G54" s="245">
        <v>0</v>
      </c>
      <c r="H54" s="250">
        <v>2</v>
      </c>
      <c r="I54" s="250">
        <v>9544</v>
      </c>
      <c r="J54" s="249">
        <v>3</v>
      </c>
      <c r="K54" s="249">
        <v>6457</v>
      </c>
      <c r="L54" s="250">
        <v>0</v>
      </c>
      <c r="M54" s="250">
        <v>0</v>
      </c>
      <c r="N54" s="249">
        <v>1</v>
      </c>
      <c r="O54" s="249">
        <v>12000</v>
      </c>
      <c r="P54" s="246">
        <v>0</v>
      </c>
      <c r="Q54" s="246">
        <v>0</v>
      </c>
      <c r="R54" s="245">
        <v>0</v>
      </c>
      <c r="S54" s="245">
        <v>0</v>
      </c>
      <c r="T54" s="246">
        <v>0</v>
      </c>
      <c r="U54" s="246">
        <v>0</v>
      </c>
      <c r="V54" s="247">
        <f t="shared" ref="V54:W55" si="7">B54+D54+F54+H54+J54+L54+R54+T54+N54+P54</f>
        <v>143</v>
      </c>
      <c r="W54" s="247">
        <f t="shared" si="7"/>
        <v>372530</v>
      </c>
    </row>
    <row r="55" spans="1:26" ht="12.75">
      <c r="A55" s="244" t="s">
        <v>56</v>
      </c>
      <c r="B55" s="245">
        <f t="shared" ref="B55:U55" si="8">SUM(B54)</f>
        <v>137</v>
      </c>
      <c r="C55" s="245">
        <f t="shared" si="8"/>
        <v>344529</v>
      </c>
      <c r="D55" s="246">
        <f t="shared" si="8"/>
        <v>0</v>
      </c>
      <c r="E55" s="246">
        <f t="shared" si="8"/>
        <v>0</v>
      </c>
      <c r="F55" s="245">
        <f t="shared" si="8"/>
        <v>0</v>
      </c>
      <c r="G55" s="245">
        <f t="shared" si="8"/>
        <v>0</v>
      </c>
      <c r="H55" s="246">
        <f t="shared" si="8"/>
        <v>2</v>
      </c>
      <c r="I55" s="246">
        <f t="shared" si="8"/>
        <v>9544</v>
      </c>
      <c r="J55" s="245">
        <f t="shared" si="8"/>
        <v>3</v>
      </c>
      <c r="K55" s="245">
        <f t="shared" si="8"/>
        <v>6457</v>
      </c>
      <c r="L55" s="246">
        <f t="shared" si="8"/>
        <v>0</v>
      </c>
      <c r="M55" s="246">
        <f t="shared" si="8"/>
        <v>0</v>
      </c>
      <c r="N55" s="245">
        <f t="shared" si="8"/>
        <v>1</v>
      </c>
      <c r="O55" s="245">
        <f t="shared" si="8"/>
        <v>12000</v>
      </c>
      <c r="P55" s="246">
        <f t="shared" si="8"/>
        <v>0</v>
      </c>
      <c r="Q55" s="246">
        <f t="shared" si="8"/>
        <v>0</v>
      </c>
      <c r="R55" s="245">
        <f t="shared" si="8"/>
        <v>0</v>
      </c>
      <c r="S55" s="245">
        <f t="shared" si="8"/>
        <v>0</v>
      </c>
      <c r="T55" s="246">
        <f t="shared" si="8"/>
        <v>0</v>
      </c>
      <c r="U55" s="246">
        <f t="shared" si="8"/>
        <v>0</v>
      </c>
      <c r="V55" s="247">
        <f t="shared" si="7"/>
        <v>143</v>
      </c>
      <c r="W55" s="247">
        <f t="shared" si="7"/>
        <v>372530</v>
      </c>
    </row>
    <row r="56" spans="1:26" ht="12.75">
      <c r="A56" s="244"/>
      <c r="B56" s="245"/>
      <c r="C56" s="245"/>
      <c r="D56" s="258"/>
      <c r="E56" s="258"/>
      <c r="F56" s="245"/>
      <c r="G56" s="245"/>
      <c r="H56" s="258"/>
      <c r="I56" s="258"/>
      <c r="J56" s="245"/>
      <c r="K56" s="245"/>
      <c r="L56" s="258"/>
      <c r="M56" s="258"/>
      <c r="N56" s="255"/>
      <c r="O56" s="255"/>
      <c r="P56" s="244"/>
      <c r="Q56" s="244"/>
      <c r="R56" s="255"/>
      <c r="S56" s="255"/>
      <c r="T56" s="244"/>
      <c r="U56" s="244"/>
      <c r="V56" s="245"/>
      <c r="W56" s="245"/>
    </row>
    <row r="57" spans="1:26" ht="22.5">
      <c r="A57" s="259" t="s">
        <v>57</v>
      </c>
      <c r="B57" s="253">
        <f t="shared" ref="B57:U57" si="9">SUM(B51+B55)</f>
        <v>9046</v>
      </c>
      <c r="C57" s="253">
        <f t="shared" si="9"/>
        <v>49204708</v>
      </c>
      <c r="D57" s="254">
        <f t="shared" si="9"/>
        <v>0</v>
      </c>
      <c r="E57" s="254">
        <f t="shared" si="9"/>
        <v>0</v>
      </c>
      <c r="F57" s="253">
        <f t="shared" si="9"/>
        <v>0</v>
      </c>
      <c r="G57" s="253">
        <f t="shared" si="9"/>
        <v>0</v>
      </c>
      <c r="H57" s="254">
        <f t="shared" si="9"/>
        <v>169</v>
      </c>
      <c r="I57" s="254">
        <f t="shared" si="9"/>
        <v>757107</v>
      </c>
      <c r="J57" s="253">
        <f t="shared" si="9"/>
        <v>127</v>
      </c>
      <c r="K57" s="253">
        <f t="shared" si="9"/>
        <v>892970</v>
      </c>
      <c r="L57" s="254">
        <f t="shared" si="9"/>
        <v>1</v>
      </c>
      <c r="M57" s="254">
        <f t="shared" si="9"/>
        <v>2000</v>
      </c>
      <c r="N57" s="253">
        <f t="shared" si="9"/>
        <v>19</v>
      </c>
      <c r="O57" s="253">
        <f t="shared" si="9"/>
        <v>200081</v>
      </c>
      <c r="P57" s="254">
        <f t="shared" si="9"/>
        <v>285</v>
      </c>
      <c r="Q57" s="254">
        <f t="shared" si="9"/>
        <v>474996</v>
      </c>
      <c r="R57" s="253">
        <f t="shared" si="9"/>
        <v>15</v>
      </c>
      <c r="S57" s="253">
        <f t="shared" si="9"/>
        <v>55625</v>
      </c>
      <c r="T57" s="254">
        <f t="shared" si="9"/>
        <v>368</v>
      </c>
      <c r="U57" s="254">
        <f t="shared" si="9"/>
        <v>514243</v>
      </c>
      <c r="V57" s="247">
        <f t="shared" ref="V57:W57" si="10">B57+D57+F57+H57+J57+L57+R57+T57+N57+P57</f>
        <v>10030</v>
      </c>
      <c r="W57" s="247">
        <f t="shared" si="10"/>
        <v>52101730</v>
      </c>
    </row>
    <row r="58" spans="1:26" ht="12.75">
      <c r="A58" s="244"/>
      <c r="B58" s="256"/>
      <c r="C58" s="255"/>
      <c r="D58" s="244"/>
      <c r="E58" s="244"/>
      <c r="F58" s="256"/>
      <c r="G58" s="256" t="s">
        <v>58</v>
      </c>
      <c r="H58" s="257"/>
      <c r="I58" s="257" t="s">
        <v>58</v>
      </c>
      <c r="J58" s="255"/>
      <c r="K58" s="245"/>
      <c r="L58" s="244"/>
      <c r="M58" s="244"/>
      <c r="N58" s="255"/>
      <c r="O58" s="255"/>
      <c r="P58" s="244"/>
      <c r="Q58" s="244"/>
      <c r="R58" s="255"/>
      <c r="S58" s="255"/>
      <c r="T58" s="244"/>
      <c r="U58" s="244"/>
      <c r="V58" s="245"/>
      <c r="W58" s="245"/>
    </row>
    <row r="59" spans="1:26" ht="12.75">
      <c r="A59" s="242" t="s">
        <v>59</v>
      </c>
      <c r="B59" s="256"/>
      <c r="C59" s="256"/>
      <c r="D59" s="244"/>
      <c r="E59" s="244"/>
      <c r="F59" s="256"/>
      <c r="G59" s="256"/>
      <c r="H59" s="257"/>
      <c r="I59" s="257"/>
      <c r="J59" s="255"/>
      <c r="K59" s="245"/>
      <c r="L59" s="244"/>
      <c r="M59" s="244"/>
      <c r="N59" s="255"/>
      <c r="O59" s="255"/>
      <c r="P59" s="244"/>
      <c r="Q59" s="244"/>
      <c r="R59" s="255"/>
      <c r="S59" s="255"/>
      <c r="T59" s="244"/>
      <c r="U59" s="244"/>
      <c r="V59" s="245"/>
      <c r="W59" s="245"/>
    </row>
    <row r="60" spans="1:26" ht="22.5">
      <c r="A60" s="260" t="s">
        <v>60</v>
      </c>
      <c r="B60" s="245">
        <v>0</v>
      </c>
      <c r="C60" s="245">
        <v>0</v>
      </c>
      <c r="D60" s="246">
        <v>612</v>
      </c>
      <c r="E60" s="246">
        <v>384478</v>
      </c>
      <c r="F60" s="245">
        <v>790</v>
      </c>
      <c r="G60" s="245">
        <v>948902</v>
      </c>
      <c r="H60" s="246">
        <v>40</v>
      </c>
      <c r="I60" s="246">
        <v>135415</v>
      </c>
      <c r="J60" s="245">
        <v>93</v>
      </c>
      <c r="K60" s="245">
        <v>272460</v>
      </c>
      <c r="L60" s="246">
        <v>0</v>
      </c>
      <c r="M60" s="246">
        <v>0</v>
      </c>
      <c r="N60" s="245">
        <v>23</v>
      </c>
      <c r="O60" s="245">
        <v>156524</v>
      </c>
      <c r="P60" s="246">
        <v>1364</v>
      </c>
      <c r="Q60" s="246">
        <v>3518507</v>
      </c>
      <c r="R60" s="245">
        <v>0</v>
      </c>
      <c r="S60" s="245">
        <v>0</v>
      </c>
      <c r="T60" s="246">
        <v>324</v>
      </c>
      <c r="U60" s="246">
        <v>339482</v>
      </c>
      <c r="V60" s="247">
        <f t="shared" ref="V60:W75" si="11">B60+D60+F60+H60+J60+L60+R60+T60+N60+P60</f>
        <v>3246</v>
      </c>
      <c r="W60" s="247">
        <f t="shared" si="11"/>
        <v>5755768</v>
      </c>
    </row>
    <row r="61" spans="1:26" ht="22.5">
      <c r="A61" s="260" t="s">
        <v>61</v>
      </c>
      <c r="B61" s="245">
        <v>0</v>
      </c>
      <c r="C61" s="245">
        <v>0</v>
      </c>
      <c r="D61" s="246">
        <v>24</v>
      </c>
      <c r="E61" s="246">
        <v>17788</v>
      </c>
      <c r="F61" s="245">
        <v>49</v>
      </c>
      <c r="G61" s="245">
        <v>58568</v>
      </c>
      <c r="H61" s="246">
        <v>0</v>
      </c>
      <c r="I61" s="246">
        <v>0</v>
      </c>
      <c r="J61" s="245">
        <v>1</v>
      </c>
      <c r="K61" s="245">
        <v>1253</v>
      </c>
      <c r="L61" s="246">
        <v>0</v>
      </c>
      <c r="M61" s="246">
        <v>0</v>
      </c>
      <c r="N61" s="245">
        <v>0</v>
      </c>
      <c r="O61" s="245">
        <v>0</v>
      </c>
      <c r="P61" s="246">
        <v>89</v>
      </c>
      <c r="Q61" s="246">
        <v>186757</v>
      </c>
      <c r="R61" s="245">
        <v>0</v>
      </c>
      <c r="S61" s="245">
        <v>0</v>
      </c>
      <c r="T61" s="246">
        <v>31</v>
      </c>
      <c r="U61" s="246">
        <v>36947</v>
      </c>
      <c r="V61" s="247">
        <f t="shared" si="11"/>
        <v>194</v>
      </c>
      <c r="W61" s="247">
        <f t="shared" si="11"/>
        <v>301313</v>
      </c>
    </row>
    <row r="62" spans="1:26" ht="22.5">
      <c r="A62" s="260" t="s">
        <v>62</v>
      </c>
      <c r="B62" s="245">
        <v>0</v>
      </c>
      <c r="C62" s="245">
        <v>0</v>
      </c>
      <c r="D62" s="246">
        <v>36</v>
      </c>
      <c r="E62" s="246">
        <v>26101</v>
      </c>
      <c r="F62" s="245">
        <v>78</v>
      </c>
      <c r="G62" s="245">
        <v>82348</v>
      </c>
      <c r="H62" s="246">
        <v>4</v>
      </c>
      <c r="I62" s="246">
        <v>7219</v>
      </c>
      <c r="J62" s="245">
        <v>6</v>
      </c>
      <c r="K62" s="245">
        <v>18437</v>
      </c>
      <c r="L62" s="246">
        <v>0</v>
      </c>
      <c r="M62" s="246">
        <v>0</v>
      </c>
      <c r="N62" s="245">
        <v>0</v>
      </c>
      <c r="O62" s="245">
        <v>0</v>
      </c>
      <c r="P62" s="246">
        <v>129</v>
      </c>
      <c r="Q62" s="246">
        <v>248711</v>
      </c>
      <c r="R62" s="245">
        <v>0</v>
      </c>
      <c r="S62" s="245">
        <v>0</v>
      </c>
      <c r="T62" s="246">
        <v>6</v>
      </c>
      <c r="U62" s="246">
        <v>6750</v>
      </c>
      <c r="V62" s="247">
        <f t="shared" si="11"/>
        <v>259</v>
      </c>
      <c r="W62" s="247">
        <f t="shared" si="11"/>
        <v>389566</v>
      </c>
    </row>
    <row r="63" spans="1:26" ht="22.5">
      <c r="A63" s="260" t="s">
        <v>63</v>
      </c>
      <c r="B63" s="245">
        <v>0</v>
      </c>
      <c r="C63" s="245">
        <v>0</v>
      </c>
      <c r="D63" s="246">
        <v>113</v>
      </c>
      <c r="E63" s="246">
        <v>78207</v>
      </c>
      <c r="F63" s="245">
        <v>287</v>
      </c>
      <c r="G63" s="245">
        <v>280366</v>
      </c>
      <c r="H63" s="246">
        <v>2</v>
      </c>
      <c r="I63" s="246">
        <v>8351</v>
      </c>
      <c r="J63" s="245">
        <v>21</v>
      </c>
      <c r="K63" s="245">
        <v>54148</v>
      </c>
      <c r="L63" s="246">
        <v>0</v>
      </c>
      <c r="M63" s="246">
        <v>0</v>
      </c>
      <c r="N63" s="245">
        <v>5</v>
      </c>
      <c r="O63" s="245">
        <v>30913</v>
      </c>
      <c r="P63" s="246">
        <v>397</v>
      </c>
      <c r="Q63" s="246">
        <v>688944</v>
      </c>
      <c r="R63" s="245">
        <v>0</v>
      </c>
      <c r="S63" s="245">
        <v>0</v>
      </c>
      <c r="T63" s="246">
        <v>106</v>
      </c>
      <c r="U63" s="246">
        <v>124705</v>
      </c>
      <c r="V63" s="247">
        <f t="shared" si="11"/>
        <v>931</v>
      </c>
      <c r="W63" s="247">
        <f t="shared" si="11"/>
        <v>1265634</v>
      </c>
    </row>
    <row r="64" spans="1:26" ht="22.5">
      <c r="A64" s="260" t="s">
        <v>64</v>
      </c>
      <c r="B64" s="245">
        <v>0</v>
      </c>
      <c r="C64" s="245">
        <v>0</v>
      </c>
      <c r="D64" s="246">
        <v>180</v>
      </c>
      <c r="E64" s="246">
        <v>132638</v>
      </c>
      <c r="F64" s="245">
        <v>313</v>
      </c>
      <c r="G64" s="245">
        <v>382063</v>
      </c>
      <c r="H64" s="246">
        <v>33</v>
      </c>
      <c r="I64" s="246">
        <v>112346</v>
      </c>
      <c r="J64" s="245">
        <v>23</v>
      </c>
      <c r="K64" s="245">
        <v>92112</v>
      </c>
      <c r="L64" s="246">
        <v>0</v>
      </c>
      <c r="M64" s="246">
        <v>0</v>
      </c>
      <c r="N64" s="245">
        <v>9</v>
      </c>
      <c r="O64" s="245">
        <v>49182</v>
      </c>
      <c r="P64" s="246">
        <v>564</v>
      </c>
      <c r="Q64" s="246">
        <v>1922841</v>
      </c>
      <c r="R64" s="245">
        <v>0</v>
      </c>
      <c r="S64" s="245">
        <v>0</v>
      </c>
      <c r="T64" s="246">
        <v>10</v>
      </c>
      <c r="U64" s="246">
        <v>11274</v>
      </c>
      <c r="V64" s="247">
        <f t="shared" si="11"/>
        <v>1132</v>
      </c>
      <c r="W64" s="247">
        <f t="shared" si="11"/>
        <v>2702456</v>
      </c>
    </row>
    <row r="65" spans="1:23" ht="22.5">
      <c r="A65" s="260" t="s">
        <v>65</v>
      </c>
      <c r="B65" s="245">
        <v>0</v>
      </c>
      <c r="C65" s="245">
        <v>0</v>
      </c>
      <c r="D65" s="246">
        <v>130</v>
      </c>
      <c r="E65" s="246">
        <v>96235</v>
      </c>
      <c r="F65" s="245">
        <v>287</v>
      </c>
      <c r="G65" s="245">
        <v>367935</v>
      </c>
      <c r="H65" s="246">
        <v>37</v>
      </c>
      <c r="I65" s="246">
        <v>124166</v>
      </c>
      <c r="J65" s="245">
        <v>10</v>
      </c>
      <c r="K65" s="245">
        <v>48925</v>
      </c>
      <c r="L65" s="246">
        <v>0</v>
      </c>
      <c r="M65" s="246">
        <v>0</v>
      </c>
      <c r="N65" s="245">
        <v>5</v>
      </c>
      <c r="O65" s="245">
        <v>42000</v>
      </c>
      <c r="P65" s="246">
        <v>428</v>
      </c>
      <c r="Q65" s="246">
        <v>1252979</v>
      </c>
      <c r="R65" s="245">
        <v>0</v>
      </c>
      <c r="S65" s="245">
        <v>0</v>
      </c>
      <c r="T65" s="246">
        <v>73</v>
      </c>
      <c r="U65" s="246">
        <v>92417</v>
      </c>
      <c r="V65" s="247">
        <f t="shared" si="11"/>
        <v>970</v>
      </c>
      <c r="W65" s="247">
        <f t="shared" si="11"/>
        <v>2024657</v>
      </c>
    </row>
    <row r="66" spans="1:23" ht="22.5">
      <c r="A66" s="260" t="s">
        <v>66</v>
      </c>
      <c r="B66" s="245">
        <v>0</v>
      </c>
      <c r="C66" s="245">
        <v>0</v>
      </c>
      <c r="D66" s="246">
        <v>191</v>
      </c>
      <c r="E66" s="246">
        <v>139478</v>
      </c>
      <c r="F66" s="245">
        <v>332</v>
      </c>
      <c r="G66" s="245">
        <v>400557</v>
      </c>
      <c r="H66" s="246">
        <v>21</v>
      </c>
      <c r="I66" s="246">
        <v>78121</v>
      </c>
      <c r="J66" s="245">
        <v>15</v>
      </c>
      <c r="K66" s="245">
        <v>56618</v>
      </c>
      <c r="L66" s="246">
        <v>0</v>
      </c>
      <c r="M66" s="246">
        <v>0</v>
      </c>
      <c r="N66" s="245">
        <v>3</v>
      </c>
      <c r="O66" s="245">
        <v>15050</v>
      </c>
      <c r="P66" s="246">
        <v>600</v>
      </c>
      <c r="Q66" s="246">
        <v>1830281</v>
      </c>
      <c r="R66" s="245">
        <v>0</v>
      </c>
      <c r="S66" s="245">
        <v>0</v>
      </c>
      <c r="T66" s="246">
        <v>110</v>
      </c>
      <c r="U66" s="246">
        <v>146640</v>
      </c>
      <c r="V66" s="247">
        <f t="shared" si="11"/>
        <v>1272</v>
      </c>
      <c r="W66" s="247">
        <f t="shared" si="11"/>
        <v>2666745</v>
      </c>
    </row>
    <row r="67" spans="1:23" ht="22.5">
      <c r="A67" s="260" t="s">
        <v>67</v>
      </c>
      <c r="B67" s="245">
        <v>0</v>
      </c>
      <c r="C67" s="245">
        <v>0</v>
      </c>
      <c r="D67" s="246">
        <v>69</v>
      </c>
      <c r="E67" s="246">
        <v>49521</v>
      </c>
      <c r="F67" s="245">
        <v>90</v>
      </c>
      <c r="G67" s="245">
        <v>112398</v>
      </c>
      <c r="H67" s="246">
        <v>5</v>
      </c>
      <c r="I67" s="246">
        <v>19088</v>
      </c>
      <c r="J67" s="245">
        <v>13</v>
      </c>
      <c r="K67" s="245">
        <v>50766</v>
      </c>
      <c r="L67" s="246">
        <v>0</v>
      </c>
      <c r="M67" s="246">
        <v>0</v>
      </c>
      <c r="N67" s="245">
        <v>3</v>
      </c>
      <c r="O67" s="245">
        <v>30000</v>
      </c>
      <c r="P67" s="246">
        <v>206</v>
      </c>
      <c r="Q67" s="246">
        <v>805312</v>
      </c>
      <c r="R67" s="245">
        <v>0</v>
      </c>
      <c r="S67" s="245">
        <v>0</v>
      </c>
      <c r="T67" s="246">
        <v>9</v>
      </c>
      <c r="U67" s="246">
        <v>11250</v>
      </c>
      <c r="V67" s="247">
        <f t="shared" si="11"/>
        <v>395</v>
      </c>
      <c r="W67" s="247">
        <f t="shared" si="11"/>
        <v>1078335</v>
      </c>
    </row>
    <row r="68" spans="1:23" ht="22.5">
      <c r="A68" s="260" t="s">
        <v>68</v>
      </c>
      <c r="B68" s="245">
        <v>0</v>
      </c>
      <c r="C68" s="245">
        <v>0</v>
      </c>
      <c r="D68" s="246">
        <v>33</v>
      </c>
      <c r="E68" s="246">
        <v>28799</v>
      </c>
      <c r="F68" s="245">
        <v>23</v>
      </c>
      <c r="G68" s="245">
        <v>30252</v>
      </c>
      <c r="H68" s="246">
        <v>5</v>
      </c>
      <c r="I68" s="246">
        <v>14316</v>
      </c>
      <c r="J68" s="245">
        <v>4</v>
      </c>
      <c r="K68" s="245">
        <v>19136</v>
      </c>
      <c r="L68" s="246">
        <v>0</v>
      </c>
      <c r="M68" s="246">
        <v>0</v>
      </c>
      <c r="N68" s="245">
        <v>1</v>
      </c>
      <c r="O68" s="245">
        <v>6000</v>
      </c>
      <c r="P68" s="246">
        <v>102</v>
      </c>
      <c r="Q68" s="246">
        <v>383075</v>
      </c>
      <c r="R68" s="245">
        <v>0</v>
      </c>
      <c r="S68" s="245">
        <v>0</v>
      </c>
      <c r="T68" s="246">
        <v>5</v>
      </c>
      <c r="U68" s="246">
        <v>7500</v>
      </c>
      <c r="V68" s="247">
        <f t="shared" si="11"/>
        <v>173</v>
      </c>
      <c r="W68" s="247">
        <f t="shared" si="11"/>
        <v>489078</v>
      </c>
    </row>
    <row r="69" spans="1:23" ht="22.5">
      <c r="A69" s="260" t="s">
        <v>69</v>
      </c>
      <c r="B69" s="245">
        <v>0</v>
      </c>
      <c r="C69" s="245">
        <v>0</v>
      </c>
      <c r="D69" s="246">
        <v>34</v>
      </c>
      <c r="E69" s="246">
        <v>28925</v>
      </c>
      <c r="F69" s="245">
        <v>76</v>
      </c>
      <c r="G69" s="245">
        <v>104869</v>
      </c>
      <c r="H69" s="246">
        <v>8</v>
      </c>
      <c r="I69" s="246">
        <v>32211</v>
      </c>
      <c r="J69" s="245">
        <v>4</v>
      </c>
      <c r="K69" s="245">
        <v>13800</v>
      </c>
      <c r="L69" s="246">
        <v>0</v>
      </c>
      <c r="M69" s="246">
        <v>0</v>
      </c>
      <c r="N69" s="245">
        <v>1</v>
      </c>
      <c r="O69" s="245">
        <v>12000</v>
      </c>
      <c r="P69" s="246">
        <v>141</v>
      </c>
      <c r="Q69" s="246">
        <v>433028</v>
      </c>
      <c r="R69" s="245">
        <v>0</v>
      </c>
      <c r="S69" s="245">
        <v>0</v>
      </c>
      <c r="T69" s="246">
        <v>53</v>
      </c>
      <c r="U69" s="246">
        <v>62387</v>
      </c>
      <c r="V69" s="247">
        <f t="shared" si="11"/>
        <v>317</v>
      </c>
      <c r="W69" s="247">
        <f t="shared" si="11"/>
        <v>687220</v>
      </c>
    </row>
    <row r="70" spans="1:23" ht="22.5">
      <c r="A70" s="260" t="s">
        <v>70</v>
      </c>
      <c r="B70" s="245">
        <v>0</v>
      </c>
      <c r="C70" s="245">
        <v>0</v>
      </c>
      <c r="D70" s="246">
        <v>127</v>
      </c>
      <c r="E70" s="246">
        <v>89831</v>
      </c>
      <c r="F70" s="245">
        <v>215</v>
      </c>
      <c r="G70" s="245">
        <v>269550</v>
      </c>
      <c r="H70" s="246">
        <v>11</v>
      </c>
      <c r="I70" s="246">
        <v>33048</v>
      </c>
      <c r="J70" s="245">
        <v>13</v>
      </c>
      <c r="K70" s="245">
        <v>48551</v>
      </c>
      <c r="L70" s="246">
        <v>0</v>
      </c>
      <c r="M70" s="246">
        <v>0</v>
      </c>
      <c r="N70" s="245">
        <v>4</v>
      </c>
      <c r="O70" s="245">
        <v>23676</v>
      </c>
      <c r="P70" s="246">
        <v>272</v>
      </c>
      <c r="Q70" s="246">
        <v>741029</v>
      </c>
      <c r="R70" s="245">
        <v>0</v>
      </c>
      <c r="S70" s="245">
        <v>0</v>
      </c>
      <c r="T70" s="246">
        <v>17</v>
      </c>
      <c r="U70" s="246">
        <v>20726</v>
      </c>
      <c r="V70" s="247">
        <f t="shared" si="11"/>
        <v>659</v>
      </c>
      <c r="W70" s="247">
        <f t="shared" si="11"/>
        <v>1226411</v>
      </c>
    </row>
    <row r="71" spans="1:23" ht="22.5">
      <c r="A71" s="260" t="s">
        <v>71</v>
      </c>
      <c r="B71" s="245">
        <v>0</v>
      </c>
      <c r="C71" s="245">
        <v>0</v>
      </c>
      <c r="D71" s="246">
        <v>463</v>
      </c>
      <c r="E71" s="246">
        <v>320508</v>
      </c>
      <c r="F71" s="245">
        <v>743</v>
      </c>
      <c r="G71" s="245">
        <v>887767</v>
      </c>
      <c r="H71" s="246">
        <v>17</v>
      </c>
      <c r="I71" s="246">
        <v>53765</v>
      </c>
      <c r="J71" s="245">
        <v>65</v>
      </c>
      <c r="K71" s="245">
        <v>210974</v>
      </c>
      <c r="L71" s="246">
        <v>0</v>
      </c>
      <c r="M71" s="246">
        <v>0</v>
      </c>
      <c r="N71" s="245">
        <v>11</v>
      </c>
      <c r="O71" s="245">
        <v>80408</v>
      </c>
      <c r="P71" s="246">
        <v>964</v>
      </c>
      <c r="Q71" s="246">
        <v>2504271</v>
      </c>
      <c r="R71" s="245">
        <v>0</v>
      </c>
      <c r="S71" s="245">
        <v>0</v>
      </c>
      <c r="T71" s="246">
        <v>230</v>
      </c>
      <c r="U71" s="246">
        <v>249760</v>
      </c>
      <c r="V71" s="247">
        <f t="shared" si="11"/>
        <v>2493</v>
      </c>
      <c r="W71" s="247">
        <f t="shared" si="11"/>
        <v>4307453</v>
      </c>
    </row>
    <row r="72" spans="1:23" ht="22.5">
      <c r="A72" s="260" t="s">
        <v>72</v>
      </c>
      <c r="B72" s="245">
        <v>0</v>
      </c>
      <c r="C72" s="245">
        <v>0</v>
      </c>
      <c r="D72" s="246">
        <v>81</v>
      </c>
      <c r="E72" s="246">
        <v>60325</v>
      </c>
      <c r="F72" s="245">
        <v>149</v>
      </c>
      <c r="G72" s="245">
        <v>185824</v>
      </c>
      <c r="H72" s="246">
        <v>5</v>
      </c>
      <c r="I72" s="246">
        <v>18491</v>
      </c>
      <c r="J72" s="245">
        <v>7</v>
      </c>
      <c r="K72" s="245">
        <v>25416</v>
      </c>
      <c r="L72" s="246">
        <v>0</v>
      </c>
      <c r="M72" s="246">
        <v>0</v>
      </c>
      <c r="N72" s="245">
        <v>3</v>
      </c>
      <c r="O72" s="245">
        <v>24327</v>
      </c>
      <c r="P72" s="246">
        <v>323</v>
      </c>
      <c r="Q72" s="246">
        <v>905569</v>
      </c>
      <c r="R72" s="245">
        <v>0</v>
      </c>
      <c r="S72" s="245">
        <v>0</v>
      </c>
      <c r="T72" s="246">
        <v>3</v>
      </c>
      <c r="U72" s="246">
        <v>3750</v>
      </c>
      <c r="V72" s="247">
        <f t="shared" si="11"/>
        <v>571</v>
      </c>
      <c r="W72" s="247">
        <f t="shared" si="11"/>
        <v>1223702</v>
      </c>
    </row>
    <row r="73" spans="1:23" ht="22.5">
      <c r="A73" s="260" t="s">
        <v>73</v>
      </c>
      <c r="B73" s="245">
        <v>0</v>
      </c>
      <c r="C73" s="245">
        <v>0</v>
      </c>
      <c r="D73" s="246">
        <v>67</v>
      </c>
      <c r="E73" s="246">
        <v>48727</v>
      </c>
      <c r="F73" s="245">
        <v>129</v>
      </c>
      <c r="G73" s="245">
        <v>157488</v>
      </c>
      <c r="H73" s="246">
        <v>1</v>
      </c>
      <c r="I73" s="246">
        <v>2386</v>
      </c>
      <c r="J73" s="245">
        <v>6</v>
      </c>
      <c r="K73" s="245">
        <v>24840</v>
      </c>
      <c r="L73" s="246">
        <v>0</v>
      </c>
      <c r="M73" s="246">
        <v>0</v>
      </c>
      <c r="N73" s="245">
        <v>0</v>
      </c>
      <c r="O73" s="245">
        <v>0</v>
      </c>
      <c r="P73" s="246">
        <v>239</v>
      </c>
      <c r="Q73" s="246">
        <v>773514</v>
      </c>
      <c r="R73" s="245">
        <v>0</v>
      </c>
      <c r="S73" s="245">
        <v>0</v>
      </c>
      <c r="T73" s="246">
        <v>0</v>
      </c>
      <c r="U73" s="246">
        <v>0</v>
      </c>
      <c r="V73" s="247">
        <f t="shared" si="11"/>
        <v>442</v>
      </c>
      <c r="W73" s="247">
        <f t="shared" si="11"/>
        <v>1006955</v>
      </c>
    </row>
    <row r="74" spans="1:23" ht="22.5">
      <c r="A74" s="260" t="s">
        <v>74</v>
      </c>
      <c r="B74" s="245">
        <v>0</v>
      </c>
      <c r="C74" s="245">
        <v>0</v>
      </c>
      <c r="D74" s="246">
        <v>80</v>
      </c>
      <c r="E74" s="246">
        <v>55276</v>
      </c>
      <c r="F74" s="245">
        <v>159</v>
      </c>
      <c r="G74" s="245">
        <v>198977</v>
      </c>
      <c r="H74" s="246">
        <v>2</v>
      </c>
      <c r="I74" s="246">
        <v>3579</v>
      </c>
      <c r="J74" s="245">
        <v>9</v>
      </c>
      <c r="K74" s="245">
        <v>24840</v>
      </c>
      <c r="L74" s="246">
        <v>0</v>
      </c>
      <c r="M74" s="246">
        <v>0</v>
      </c>
      <c r="N74" s="245">
        <v>2</v>
      </c>
      <c r="O74" s="245">
        <v>12000</v>
      </c>
      <c r="P74" s="246">
        <v>259</v>
      </c>
      <c r="Q74" s="246">
        <v>807438</v>
      </c>
      <c r="R74" s="245">
        <v>0</v>
      </c>
      <c r="S74" s="245">
        <v>0</v>
      </c>
      <c r="T74" s="246">
        <v>0</v>
      </c>
      <c r="U74" s="246">
        <v>0</v>
      </c>
      <c r="V74" s="247">
        <f t="shared" si="11"/>
        <v>511</v>
      </c>
      <c r="W74" s="247">
        <f t="shared" si="11"/>
        <v>1102110</v>
      </c>
    </row>
    <row r="75" spans="1:23" ht="22.5">
      <c r="A75" s="260" t="s">
        <v>75</v>
      </c>
      <c r="B75" s="245">
        <v>0</v>
      </c>
      <c r="C75" s="245">
        <v>0</v>
      </c>
      <c r="D75" s="246">
        <v>81</v>
      </c>
      <c r="E75" s="246">
        <v>60401</v>
      </c>
      <c r="F75" s="245">
        <v>152</v>
      </c>
      <c r="G75" s="245">
        <v>198259</v>
      </c>
      <c r="H75" s="246">
        <v>1</v>
      </c>
      <c r="I75" s="246">
        <v>2386</v>
      </c>
      <c r="J75" s="245">
        <v>10</v>
      </c>
      <c r="K75" s="245">
        <v>54727</v>
      </c>
      <c r="L75" s="246">
        <v>0</v>
      </c>
      <c r="M75" s="246">
        <v>0</v>
      </c>
      <c r="N75" s="245">
        <v>2</v>
      </c>
      <c r="O75" s="245">
        <v>10902</v>
      </c>
      <c r="P75" s="246">
        <v>361</v>
      </c>
      <c r="Q75" s="246">
        <v>1445291</v>
      </c>
      <c r="R75" s="245">
        <v>0</v>
      </c>
      <c r="S75" s="245">
        <v>0</v>
      </c>
      <c r="T75" s="246">
        <v>0</v>
      </c>
      <c r="U75" s="246">
        <v>0</v>
      </c>
      <c r="V75" s="247">
        <f t="shared" si="11"/>
        <v>607</v>
      </c>
      <c r="W75" s="247">
        <f t="shared" si="11"/>
        <v>1771966</v>
      </c>
    </row>
    <row r="76" spans="1:23" ht="22.5">
      <c r="A76" s="260" t="s">
        <v>76</v>
      </c>
      <c r="B76" s="245">
        <v>0</v>
      </c>
      <c r="C76" s="245">
        <v>0</v>
      </c>
      <c r="D76" s="246">
        <v>59</v>
      </c>
      <c r="E76" s="246">
        <v>44424</v>
      </c>
      <c r="F76" s="245">
        <v>126</v>
      </c>
      <c r="G76" s="245">
        <v>152608</v>
      </c>
      <c r="H76" s="246">
        <v>17</v>
      </c>
      <c r="I76" s="246">
        <v>63645</v>
      </c>
      <c r="J76" s="245">
        <v>16</v>
      </c>
      <c r="K76" s="245">
        <v>56180</v>
      </c>
      <c r="L76" s="246">
        <v>0</v>
      </c>
      <c r="M76" s="246">
        <v>0</v>
      </c>
      <c r="N76" s="245">
        <v>1</v>
      </c>
      <c r="O76" s="245">
        <v>1080</v>
      </c>
      <c r="P76" s="246">
        <v>260</v>
      </c>
      <c r="Q76" s="246">
        <v>688522</v>
      </c>
      <c r="R76" s="245">
        <v>0</v>
      </c>
      <c r="S76" s="245">
        <v>0</v>
      </c>
      <c r="T76" s="246">
        <v>1</v>
      </c>
      <c r="U76" s="246">
        <v>750</v>
      </c>
      <c r="V76" s="247">
        <f t="shared" ref="V76:W78" si="12">B76+D76+F76+H76+J76+L76+R76+T76+N76+P76</f>
        <v>480</v>
      </c>
      <c r="W76" s="247">
        <f t="shared" si="12"/>
        <v>1007209</v>
      </c>
    </row>
    <row r="77" spans="1:23" ht="22.5">
      <c r="A77" s="260" t="s">
        <v>77</v>
      </c>
      <c r="B77" s="245">
        <v>0</v>
      </c>
      <c r="C77" s="245">
        <v>0</v>
      </c>
      <c r="D77" s="246">
        <v>55</v>
      </c>
      <c r="E77" s="246">
        <v>50300</v>
      </c>
      <c r="F77" s="245">
        <v>114</v>
      </c>
      <c r="G77" s="245">
        <v>167711</v>
      </c>
      <c r="H77" s="246">
        <v>37</v>
      </c>
      <c r="I77" s="246">
        <v>162846</v>
      </c>
      <c r="J77" s="245">
        <v>3</v>
      </c>
      <c r="K77" s="245">
        <v>12384</v>
      </c>
      <c r="L77" s="246">
        <v>0</v>
      </c>
      <c r="M77" s="246">
        <v>0</v>
      </c>
      <c r="N77" s="245">
        <v>2</v>
      </c>
      <c r="O77" s="245">
        <v>18000</v>
      </c>
      <c r="P77" s="246">
        <v>188</v>
      </c>
      <c r="Q77" s="246">
        <v>515317</v>
      </c>
      <c r="R77" s="245">
        <v>0</v>
      </c>
      <c r="S77" s="245">
        <v>0</v>
      </c>
      <c r="T77" s="246">
        <v>7</v>
      </c>
      <c r="U77" s="246">
        <v>9469</v>
      </c>
      <c r="V77" s="247">
        <f t="shared" si="12"/>
        <v>406</v>
      </c>
      <c r="W77" s="247">
        <f t="shared" si="12"/>
        <v>936027</v>
      </c>
    </row>
    <row r="78" spans="1:23" ht="22.5">
      <c r="A78" s="248" t="s">
        <v>78</v>
      </c>
      <c r="B78" s="249">
        <v>0</v>
      </c>
      <c r="C78" s="249">
        <v>0</v>
      </c>
      <c r="D78" s="250">
        <v>132</v>
      </c>
      <c r="E78" s="250">
        <v>92257</v>
      </c>
      <c r="F78" s="249">
        <v>200</v>
      </c>
      <c r="G78" s="249">
        <v>230626</v>
      </c>
      <c r="H78" s="246">
        <v>24</v>
      </c>
      <c r="I78" s="246">
        <v>88397</v>
      </c>
      <c r="J78" s="249">
        <v>37</v>
      </c>
      <c r="K78" s="249">
        <v>131869</v>
      </c>
      <c r="L78" s="250">
        <v>0</v>
      </c>
      <c r="M78" s="250">
        <v>0</v>
      </c>
      <c r="N78" s="249">
        <v>8</v>
      </c>
      <c r="O78" s="249">
        <v>38208</v>
      </c>
      <c r="P78" s="250">
        <v>604</v>
      </c>
      <c r="Q78" s="250">
        <v>1368711</v>
      </c>
      <c r="R78" s="249">
        <v>0</v>
      </c>
      <c r="S78" s="249">
        <v>0</v>
      </c>
      <c r="T78" s="250">
        <v>159</v>
      </c>
      <c r="U78" s="250">
        <v>184537</v>
      </c>
      <c r="V78" s="247">
        <f t="shared" si="12"/>
        <v>1164</v>
      </c>
      <c r="W78" s="247">
        <f>C78+E78+G78+I78+K78+M78+S78+U78+O78+Q78</f>
        <v>2134605</v>
      </c>
    </row>
    <row r="79" spans="1:23" ht="12.75">
      <c r="A79" s="244"/>
      <c r="B79" s="249"/>
      <c r="C79" s="249"/>
      <c r="D79" s="250"/>
      <c r="E79" s="250"/>
      <c r="F79" s="249"/>
      <c r="G79" s="249"/>
      <c r="H79" s="250"/>
      <c r="I79" s="250"/>
      <c r="J79" s="249"/>
      <c r="K79" s="249"/>
      <c r="L79" s="246"/>
      <c r="M79" s="244"/>
      <c r="N79" s="245"/>
      <c r="O79" s="245"/>
      <c r="P79" s="244"/>
      <c r="Q79" s="244"/>
      <c r="R79" s="245"/>
      <c r="S79" s="245"/>
      <c r="T79" s="244"/>
      <c r="U79" s="244"/>
      <c r="V79" s="245"/>
      <c r="W79" s="245"/>
    </row>
    <row r="80" spans="1:23" ht="12.75">
      <c r="A80" s="259" t="s">
        <v>79</v>
      </c>
      <c r="B80" s="253">
        <v>0</v>
      </c>
      <c r="C80" s="253">
        <v>0</v>
      </c>
      <c r="D80" s="254">
        <f t="shared" ref="D80:U80" si="13">SUM(D60:D78)</f>
        <v>2567</v>
      </c>
      <c r="E80" s="254">
        <f t="shared" si="13"/>
        <v>1804219</v>
      </c>
      <c r="F80" s="253">
        <f t="shared" si="13"/>
        <v>4312</v>
      </c>
      <c r="G80" s="253">
        <f t="shared" si="13"/>
        <v>5217068</v>
      </c>
      <c r="H80" s="254">
        <f t="shared" si="13"/>
        <v>270</v>
      </c>
      <c r="I80" s="254">
        <f t="shared" si="13"/>
        <v>959776</v>
      </c>
      <c r="J80" s="253">
        <f t="shared" si="13"/>
        <v>356</v>
      </c>
      <c r="K80" s="253">
        <f t="shared" si="13"/>
        <v>1217436</v>
      </c>
      <c r="L80" s="254">
        <f t="shared" si="13"/>
        <v>0</v>
      </c>
      <c r="M80" s="254">
        <f t="shared" si="13"/>
        <v>0</v>
      </c>
      <c r="N80" s="253">
        <f t="shared" si="13"/>
        <v>83</v>
      </c>
      <c r="O80" s="253">
        <f t="shared" si="13"/>
        <v>550270</v>
      </c>
      <c r="P80" s="254">
        <f t="shared" si="13"/>
        <v>7490</v>
      </c>
      <c r="Q80" s="254">
        <f t="shared" si="13"/>
        <v>21020097</v>
      </c>
      <c r="R80" s="253">
        <f t="shared" si="13"/>
        <v>0</v>
      </c>
      <c r="S80" s="253">
        <f t="shared" si="13"/>
        <v>0</v>
      </c>
      <c r="T80" s="254">
        <f t="shared" si="13"/>
        <v>1144</v>
      </c>
      <c r="U80" s="254">
        <f t="shared" si="13"/>
        <v>1308344</v>
      </c>
      <c r="V80" s="247">
        <f t="shared" ref="V80:W80" si="14">B80+D80+F80+H80+J80+L80+R80+T80+N80+P80</f>
        <v>16222</v>
      </c>
      <c r="W80" s="247">
        <f t="shared" si="14"/>
        <v>32077210</v>
      </c>
    </row>
    <row r="81" spans="1:23" ht="12.75">
      <c r="A81" s="244"/>
      <c r="B81" s="245"/>
      <c r="C81" s="245"/>
      <c r="D81" s="258"/>
      <c r="E81" s="258"/>
      <c r="F81" s="245"/>
      <c r="G81" s="245"/>
      <c r="H81" s="258"/>
      <c r="I81" s="258"/>
      <c r="J81" s="245"/>
      <c r="K81" s="245"/>
      <c r="L81" s="258"/>
      <c r="M81" s="258"/>
      <c r="N81" s="245"/>
      <c r="O81" s="245"/>
      <c r="P81" s="258"/>
      <c r="Q81" s="257"/>
      <c r="R81" s="245"/>
      <c r="S81" s="245"/>
      <c r="T81" s="258"/>
      <c r="U81" s="257"/>
      <c r="V81" s="245"/>
      <c r="W81" s="245"/>
    </row>
    <row r="82" spans="1:23" ht="12.75">
      <c r="A82" s="261" t="s">
        <v>80</v>
      </c>
      <c r="B82" s="253"/>
      <c r="C82" s="253"/>
      <c r="D82" s="254"/>
      <c r="E82" s="254"/>
      <c r="F82" s="253"/>
      <c r="G82" s="253"/>
      <c r="H82" s="254"/>
      <c r="I82" s="254"/>
      <c r="J82" s="253"/>
      <c r="K82" s="253"/>
      <c r="L82" s="254"/>
      <c r="M82" s="254"/>
      <c r="N82" s="245"/>
      <c r="O82" s="253"/>
      <c r="P82" s="254"/>
      <c r="Q82" s="257"/>
      <c r="R82" s="245"/>
      <c r="S82" s="253"/>
      <c r="T82" s="254"/>
      <c r="U82" s="257"/>
      <c r="V82" s="245"/>
      <c r="W82" s="245"/>
    </row>
    <row r="83" spans="1:23" ht="12.75">
      <c r="A83" s="244" t="s">
        <v>81</v>
      </c>
      <c r="B83" s="245">
        <v>0</v>
      </c>
      <c r="C83" s="245">
        <v>0</v>
      </c>
      <c r="D83" s="246">
        <v>0</v>
      </c>
      <c r="E83" s="246">
        <v>0</v>
      </c>
      <c r="F83" s="245">
        <v>0</v>
      </c>
      <c r="G83" s="245">
        <v>0</v>
      </c>
      <c r="H83" s="246">
        <v>0</v>
      </c>
      <c r="I83" s="246">
        <v>0</v>
      </c>
      <c r="J83" s="245">
        <v>0</v>
      </c>
      <c r="K83" s="245">
        <v>0</v>
      </c>
      <c r="L83" s="246">
        <v>0</v>
      </c>
      <c r="M83" s="246">
        <v>0</v>
      </c>
      <c r="N83" s="245">
        <v>16</v>
      </c>
      <c r="O83" s="245">
        <v>112000</v>
      </c>
      <c r="P83" s="246">
        <v>0</v>
      </c>
      <c r="Q83" s="246">
        <v>0</v>
      </c>
      <c r="R83" s="245">
        <v>0</v>
      </c>
      <c r="S83" s="245">
        <v>0</v>
      </c>
      <c r="T83" s="246">
        <v>368</v>
      </c>
      <c r="U83" s="246">
        <v>508517</v>
      </c>
      <c r="V83" s="247">
        <f t="shared" ref="V83:V84" si="15">B83+D83+F83+H83+J83+L83+R83+T83+N83+P83</f>
        <v>384</v>
      </c>
      <c r="W83" s="247">
        <f>C83+E83+G83+I83+K83+M83+S83+U83+O83+Q83</f>
        <v>620517</v>
      </c>
    </row>
    <row r="84" spans="1:23" ht="12.75">
      <c r="A84" s="248" t="s">
        <v>82</v>
      </c>
      <c r="B84" s="249">
        <v>73</v>
      </c>
      <c r="C84" s="249">
        <v>85414</v>
      </c>
      <c r="D84" s="250">
        <v>0</v>
      </c>
      <c r="E84" s="250">
        <v>0</v>
      </c>
      <c r="F84" s="249">
        <v>0</v>
      </c>
      <c r="G84" s="249">
        <v>0</v>
      </c>
      <c r="H84" s="250">
        <v>0</v>
      </c>
      <c r="I84" s="250">
        <v>0</v>
      </c>
      <c r="J84" s="249">
        <v>0</v>
      </c>
      <c r="K84" s="249">
        <v>0</v>
      </c>
      <c r="L84" s="250">
        <v>0</v>
      </c>
      <c r="M84" s="250">
        <v>0</v>
      </c>
      <c r="N84" s="249">
        <v>1</v>
      </c>
      <c r="O84" s="249">
        <v>5000</v>
      </c>
      <c r="P84" s="250">
        <v>0</v>
      </c>
      <c r="Q84" s="250">
        <v>0</v>
      </c>
      <c r="R84" s="245">
        <v>0</v>
      </c>
      <c r="S84" s="245">
        <v>0</v>
      </c>
      <c r="T84" s="250">
        <v>6</v>
      </c>
      <c r="U84" s="250">
        <v>5870</v>
      </c>
      <c r="V84" s="247">
        <f t="shared" si="15"/>
        <v>80</v>
      </c>
      <c r="W84" s="247">
        <f>C84+E84+G84+I84+K84+M84+S84+U84+O84+Q84</f>
        <v>96284</v>
      </c>
    </row>
    <row r="85" spans="1:23" ht="12.75">
      <c r="A85" s="244"/>
      <c r="B85" s="245"/>
      <c r="C85" s="245"/>
      <c r="D85" s="246"/>
      <c r="E85" s="246"/>
      <c r="F85" s="245"/>
      <c r="G85" s="245"/>
      <c r="H85" s="246"/>
      <c r="I85" s="246"/>
      <c r="J85" s="245"/>
      <c r="K85" s="245"/>
      <c r="L85" s="246"/>
      <c r="M85" s="246"/>
      <c r="N85" s="245"/>
      <c r="O85" s="245"/>
      <c r="P85" s="244"/>
      <c r="Q85" s="258"/>
      <c r="R85" s="245"/>
      <c r="S85" s="245"/>
      <c r="T85" s="244"/>
      <c r="U85" s="258"/>
      <c r="V85" s="245"/>
      <c r="W85" s="245"/>
    </row>
    <row r="86" spans="1:23" ht="12.75">
      <c r="A86" s="259" t="s">
        <v>83</v>
      </c>
      <c r="B86" s="253">
        <f t="shared" ref="B86:U86" si="16">SUM(B83+B84)</f>
        <v>73</v>
      </c>
      <c r="C86" s="253">
        <f t="shared" si="16"/>
        <v>85414</v>
      </c>
      <c r="D86" s="254">
        <f t="shared" si="16"/>
        <v>0</v>
      </c>
      <c r="E86" s="254">
        <f t="shared" si="16"/>
        <v>0</v>
      </c>
      <c r="F86" s="253">
        <f t="shared" si="16"/>
        <v>0</v>
      </c>
      <c r="G86" s="253">
        <f t="shared" si="16"/>
        <v>0</v>
      </c>
      <c r="H86" s="254">
        <f t="shared" si="16"/>
        <v>0</v>
      </c>
      <c r="I86" s="254">
        <f t="shared" si="16"/>
        <v>0</v>
      </c>
      <c r="J86" s="253">
        <f t="shared" si="16"/>
        <v>0</v>
      </c>
      <c r="K86" s="253">
        <f t="shared" si="16"/>
        <v>0</v>
      </c>
      <c r="L86" s="254">
        <f t="shared" si="16"/>
        <v>0</v>
      </c>
      <c r="M86" s="254">
        <f t="shared" si="16"/>
        <v>0</v>
      </c>
      <c r="N86" s="253">
        <f t="shared" si="16"/>
        <v>17</v>
      </c>
      <c r="O86" s="253">
        <f t="shared" si="16"/>
        <v>117000</v>
      </c>
      <c r="P86" s="254">
        <f t="shared" si="16"/>
        <v>0</v>
      </c>
      <c r="Q86" s="254">
        <f t="shared" si="16"/>
        <v>0</v>
      </c>
      <c r="R86" s="253">
        <f t="shared" si="16"/>
        <v>0</v>
      </c>
      <c r="S86" s="253">
        <f t="shared" si="16"/>
        <v>0</v>
      </c>
      <c r="T86" s="254">
        <f t="shared" si="16"/>
        <v>374</v>
      </c>
      <c r="U86" s="254">
        <f t="shared" si="16"/>
        <v>514387</v>
      </c>
      <c r="V86" s="247">
        <f t="shared" ref="V86:W86" si="17">B86+D86+F86+H86+J86+L86+R86+T86+N86+P86</f>
        <v>464</v>
      </c>
      <c r="W86" s="247">
        <f t="shared" si="17"/>
        <v>716801</v>
      </c>
    </row>
    <row r="87" spans="1:23" ht="12.75">
      <c r="A87" s="244"/>
      <c r="B87" s="245"/>
      <c r="C87" s="245"/>
      <c r="D87" s="258"/>
      <c r="E87" s="258"/>
      <c r="F87" s="245"/>
      <c r="G87" s="245"/>
      <c r="H87" s="258"/>
      <c r="I87" s="258"/>
      <c r="J87" s="245"/>
      <c r="K87" s="245"/>
      <c r="L87" s="258"/>
      <c r="M87" s="258"/>
      <c r="N87" s="245"/>
      <c r="O87" s="245"/>
      <c r="P87" s="244"/>
      <c r="Q87" s="244"/>
      <c r="R87" s="245"/>
      <c r="S87" s="245"/>
      <c r="T87" s="244"/>
      <c r="U87" s="244"/>
      <c r="V87" s="245"/>
      <c r="W87" s="245"/>
    </row>
    <row r="88" spans="1:23" ht="12.75">
      <c r="A88" s="259" t="s">
        <v>84</v>
      </c>
      <c r="B88" s="262">
        <f t="shared" ref="B88:U88" si="18">SUM(B18+B57+B80+B86)</f>
        <v>9119</v>
      </c>
      <c r="C88" s="262">
        <f t="shared" si="18"/>
        <v>49290122</v>
      </c>
      <c r="D88" s="263">
        <f t="shared" si="18"/>
        <v>2567</v>
      </c>
      <c r="E88" s="263">
        <f t="shared" si="18"/>
        <v>1804219</v>
      </c>
      <c r="F88" s="262">
        <f t="shared" si="18"/>
        <v>4312</v>
      </c>
      <c r="G88" s="262">
        <f t="shared" si="18"/>
        <v>5217068</v>
      </c>
      <c r="H88" s="263">
        <f t="shared" si="18"/>
        <v>759</v>
      </c>
      <c r="I88" s="263">
        <f t="shared" si="18"/>
        <v>3128282</v>
      </c>
      <c r="J88" s="262">
        <f t="shared" si="18"/>
        <v>1010</v>
      </c>
      <c r="K88" s="262">
        <f t="shared" si="18"/>
        <v>5963269</v>
      </c>
      <c r="L88" s="263">
        <f t="shared" si="18"/>
        <v>3</v>
      </c>
      <c r="M88" s="263">
        <f t="shared" si="18"/>
        <v>6000</v>
      </c>
      <c r="N88" s="262">
        <f t="shared" si="18"/>
        <v>146</v>
      </c>
      <c r="O88" s="262">
        <f t="shared" si="18"/>
        <v>1131772</v>
      </c>
      <c r="P88" s="263">
        <f t="shared" si="18"/>
        <v>7775</v>
      </c>
      <c r="Q88" s="263">
        <f t="shared" si="18"/>
        <v>21495093</v>
      </c>
      <c r="R88" s="262">
        <f t="shared" si="18"/>
        <v>18</v>
      </c>
      <c r="S88" s="262">
        <f t="shared" si="18"/>
        <v>68125</v>
      </c>
      <c r="T88" s="263">
        <f t="shared" si="18"/>
        <v>2629</v>
      </c>
      <c r="U88" s="263">
        <f t="shared" si="18"/>
        <v>3408288</v>
      </c>
      <c r="V88" s="247">
        <f t="shared" ref="V88" si="19">B88+D88+F88+H88+J88+L88+R88+T88+N88+P88</f>
        <v>28338</v>
      </c>
      <c r="W88" s="247">
        <f>C88+E88+G88+I88+K88+M88+S88+U88+O88+Q88</f>
        <v>91512238</v>
      </c>
    </row>
    <row r="89" spans="1:23" ht="12.75">
      <c r="A89" s="259" t="s">
        <v>85</v>
      </c>
      <c r="B89" s="245"/>
      <c r="C89" s="253">
        <f>SUM(C88/B88)</f>
        <v>5405.2113170303764</v>
      </c>
      <c r="D89" s="258"/>
      <c r="E89" s="254">
        <f>SUM(E88/D88)</f>
        <v>702.85118815738213</v>
      </c>
      <c r="F89" s="245"/>
      <c r="G89" s="253">
        <f>SUM(G88/F88)</f>
        <v>1209.8951762523191</v>
      </c>
      <c r="H89" s="258"/>
      <c r="I89" s="254">
        <f>SUM(I88/H88)</f>
        <v>4121.583662714097</v>
      </c>
      <c r="J89" s="245"/>
      <c r="K89" s="253">
        <f>SUM(K88/J88)</f>
        <v>5904.2267326732672</v>
      </c>
      <c r="L89" s="258"/>
      <c r="M89" s="254">
        <f>SUM(M88/L88)</f>
        <v>2000</v>
      </c>
      <c r="N89" s="245"/>
      <c r="O89" s="253">
        <f>SUM(O88/N88)</f>
        <v>7751.8630136986303</v>
      </c>
      <c r="P89" s="258"/>
      <c r="Q89" s="254">
        <f>SUM(Q88/P88)</f>
        <v>2764.6421864951767</v>
      </c>
      <c r="R89" s="245"/>
      <c r="S89" s="253">
        <f>SUM(S88/R88)</f>
        <v>3784.7222222222222</v>
      </c>
      <c r="T89" s="258"/>
      <c r="U89" s="254">
        <f>SUM(U88/T88)</f>
        <v>1296.4199315329022</v>
      </c>
      <c r="V89" s="255"/>
      <c r="W89" s="255"/>
    </row>
    <row r="90" spans="1:23" ht="12.75">
      <c r="A90" s="244"/>
      <c r="B90" s="244"/>
      <c r="C90" s="264"/>
      <c r="D90" s="257"/>
      <c r="E90" s="265"/>
      <c r="F90" s="265"/>
      <c r="G90" s="265"/>
      <c r="H90" s="265"/>
      <c r="I90" s="265"/>
      <c r="J90" s="266"/>
      <c r="K90" s="267"/>
      <c r="L90" s="265"/>
      <c r="M90" s="265"/>
      <c r="N90" s="268"/>
      <c r="O90" s="266"/>
      <c r="P90" s="268"/>
      <c r="Q90" s="266"/>
      <c r="R90" s="268"/>
      <c r="S90" s="266"/>
      <c r="T90" s="268"/>
      <c r="U90" s="266"/>
      <c r="V90" s="268"/>
      <c r="W90" s="268"/>
    </row>
    <row r="91" spans="1:23" ht="22.5">
      <c r="A91" s="261" t="s">
        <v>86</v>
      </c>
      <c r="B91" s="269" t="s">
        <v>15</v>
      </c>
      <c r="C91" s="269" t="s">
        <v>16</v>
      </c>
      <c r="D91" s="269" t="s">
        <v>87</v>
      </c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  <c r="S91" s="268"/>
      <c r="T91" s="268"/>
      <c r="U91" s="268"/>
      <c r="V91" s="268"/>
      <c r="W91" s="268"/>
    </row>
    <row r="92" spans="1:23" ht="22.5">
      <c r="A92" s="270" t="s">
        <v>89</v>
      </c>
      <c r="B92" s="246">
        <v>54</v>
      </c>
      <c r="C92" s="246">
        <v>246014</v>
      </c>
      <c r="D92" s="271">
        <f t="shared" ref="D92:D96" si="20">C92/B92</f>
        <v>4555.8148148148148</v>
      </c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</row>
    <row r="93" spans="1:23" ht="33.75">
      <c r="A93" s="270" t="s">
        <v>90</v>
      </c>
      <c r="B93" s="273">
        <v>33</v>
      </c>
      <c r="C93" s="273">
        <v>1077555</v>
      </c>
      <c r="D93" s="274">
        <f t="shared" si="20"/>
        <v>32653.18181818182</v>
      </c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268"/>
      <c r="R93" s="268"/>
      <c r="S93" s="268"/>
      <c r="T93" s="268"/>
      <c r="U93" s="268"/>
      <c r="V93" s="268"/>
      <c r="W93" s="268"/>
    </row>
    <row r="94" spans="1:23" ht="22.5">
      <c r="A94" s="270" t="s">
        <v>91</v>
      </c>
      <c r="B94" s="273">
        <v>17</v>
      </c>
      <c r="C94" s="273">
        <v>3171819</v>
      </c>
      <c r="D94" s="274">
        <f t="shared" si="20"/>
        <v>186577.58823529413</v>
      </c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  <c r="S94" s="268"/>
      <c r="T94" s="268"/>
      <c r="U94" s="268"/>
      <c r="V94" s="268"/>
      <c r="W94" s="268"/>
    </row>
    <row r="95" spans="1:23" ht="33.75">
      <c r="A95" s="270" t="s">
        <v>156</v>
      </c>
      <c r="B95" s="273">
        <v>6</v>
      </c>
      <c r="C95" s="273">
        <v>360000</v>
      </c>
      <c r="D95" s="274">
        <v>60000</v>
      </c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</row>
    <row r="96" spans="1:23" ht="12.75">
      <c r="A96" s="270" t="s">
        <v>92</v>
      </c>
      <c r="B96" s="246">
        <v>82</v>
      </c>
      <c r="C96" s="246">
        <v>328000</v>
      </c>
      <c r="D96" s="271">
        <f t="shared" si="20"/>
        <v>4000</v>
      </c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</row>
    <row r="97" spans="1:23" ht="12.75">
      <c r="A97" s="268"/>
      <c r="B97" s="267"/>
      <c r="C97" s="267"/>
      <c r="D97" s="267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  <c r="R97" s="268"/>
      <c r="S97" s="268"/>
      <c r="T97" s="268"/>
      <c r="U97" s="268"/>
      <c r="V97" s="268"/>
      <c r="W97" s="268"/>
    </row>
    <row r="98" spans="1:23" ht="12.75">
      <c r="A98" s="268"/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68"/>
      <c r="U98" s="268"/>
      <c r="V98" s="268"/>
      <c r="W98" s="268"/>
    </row>
    <row r="99" spans="1:23" ht="12.75">
      <c r="A99" s="268"/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268"/>
      <c r="R99" s="268"/>
      <c r="S99" s="268"/>
      <c r="T99" s="268"/>
      <c r="U99" s="268"/>
      <c r="V99" s="268"/>
      <c r="W99" s="268"/>
    </row>
    <row r="100" spans="1:23" ht="12.75">
      <c r="A100" s="299" t="s">
        <v>155</v>
      </c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</row>
    <row r="101" spans="1:23" ht="12.75">
      <c r="A101" s="268"/>
      <c r="B101" s="268"/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268"/>
      <c r="R101" s="268"/>
      <c r="S101" s="268"/>
      <c r="T101" s="268"/>
      <c r="U101" s="268"/>
      <c r="V101" s="268"/>
      <c r="W101" s="268"/>
    </row>
    <row r="102" spans="1:23" ht="12.75">
      <c r="A102" s="268"/>
      <c r="B102" s="268"/>
      <c r="C102" s="268"/>
      <c r="D102" s="268"/>
      <c r="E102" s="268"/>
      <c r="F102" s="268"/>
      <c r="G102" s="268"/>
      <c r="H102" s="268"/>
      <c r="I102" s="268"/>
      <c r="J102" s="268"/>
      <c r="K102" s="268"/>
      <c r="L102" s="268"/>
      <c r="M102" s="268"/>
      <c r="N102" s="268"/>
      <c r="O102" s="268"/>
      <c r="P102" s="268"/>
      <c r="Q102" s="268"/>
      <c r="R102" s="268"/>
      <c r="S102" s="268"/>
      <c r="T102" s="268"/>
      <c r="U102" s="268"/>
      <c r="V102" s="268"/>
      <c r="W102" s="268"/>
    </row>
    <row r="103" spans="1:23" ht="12.75">
      <c r="A103" s="268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68"/>
      <c r="O103" s="268"/>
      <c r="P103" s="268"/>
      <c r="Q103" s="268"/>
      <c r="R103" s="268"/>
      <c r="S103" s="268"/>
      <c r="T103" s="268"/>
      <c r="U103" s="268"/>
      <c r="V103" s="268"/>
      <c r="W103" s="268"/>
    </row>
    <row r="104" spans="1:23" ht="12.75">
      <c r="A104" s="268"/>
      <c r="B104" s="268"/>
      <c r="C104" s="268"/>
      <c r="D104" s="268"/>
      <c r="E104" s="268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268"/>
      <c r="R104" s="268"/>
      <c r="S104" s="268"/>
      <c r="T104" s="268"/>
      <c r="U104" s="268"/>
      <c r="V104" s="268"/>
      <c r="W104" s="268"/>
    </row>
    <row r="105" spans="1:23" ht="12.75">
      <c r="A105" s="268"/>
      <c r="B105" s="268"/>
      <c r="C105" s="268"/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268"/>
      <c r="R105" s="268"/>
      <c r="S105" s="268"/>
      <c r="T105" s="268"/>
      <c r="U105" s="268"/>
      <c r="V105" s="268"/>
      <c r="W105" s="268"/>
    </row>
    <row r="106" spans="1:23" ht="12.75">
      <c r="A106" s="268"/>
      <c r="B106" s="268"/>
      <c r="C106" s="268"/>
      <c r="D106" s="268"/>
      <c r="E106" s="268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268"/>
      <c r="R106" s="268"/>
      <c r="S106" s="268"/>
      <c r="T106" s="268"/>
      <c r="U106" s="268"/>
      <c r="V106" s="268"/>
      <c r="W106" s="268"/>
    </row>
    <row r="107" spans="1:23" ht="12.75">
      <c r="A107" s="268"/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</row>
    <row r="108" spans="1:23" ht="12.75">
      <c r="A108" s="268"/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</row>
    <row r="109" spans="1:23" ht="12.75">
      <c r="A109" s="268"/>
      <c r="B109" s="268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8"/>
      <c r="O109" s="268"/>
      <c r="P109" s="268"/>
      <c r="Q109" s="268"/>
      <c r="R109" s="268"/>
      <c r="S109" s="268"/>
      <c r="T109" s="268"/>
      <c r="U109" s="268"/>
      <c r="V109" s="268"/>
      <c r="W109" s="268"/>
    </row>
    <row r="110" spans="1:23" ht="12.75">
      <c r="A110" s="268"/>
      <c r="B110" s="268"/>
      <c r="C110" s="268"/>
      <c r="D110" s="268"/>
      <c r="E110" s="268"/>
      <c r="F110" s="268"/>
      <c r="G110" s="268"/>
      <c r="H110" s="268"/>
      <c r="I110" s="268"/>
      <c r="J110" s="268"/>
      <c r="K110" s="268"/>
      <c r="L110" s="268"/>
      <c r="M110" s="268"/>
      <c r="N110" s="268"/>
      <c r="O110" s="268"/>
      <c r="P110" s="268"/>
      <c r="Q110" s="268"/>
      <c r="R110" s="268"/>
      <c r="S110" s="268"/>
      <c r="T110" s="268"/>
      <c r="U110" s="268"/>
      <c r="V110" s="268"/>
      <c r="W110" s="268"/>
    </row>
    <row r="111" spans="1:23" ht="12.75">
      <c r="A111" s="268"/>
      <c r="B111" s="268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8"/>
      <c r="P111" s="268"/>
      <c r="Q111" s="268"/>
      <c r="R111" s="268"/>
      <c r="S111" s="268"/>
      <c r="T111" s="268"/>
      <c r="U111" s="268"/>
      <c r="V111" s="268"/>
      <c r="W111" s="268"/>
    </row>
    <row r="112" spans="1:23" ht="12.75">
      <c r="A112" s="268"/>
      <c r="B112" s="268"/>
      <c r="C112" s="268"/>
      <c r="D112" s="268"/>
      <c r="E112" s="268"/>
      <c r="F112" s="268"/>
      <c r="G112" s="268"/>
      <c r="H112" s="268"/>
      <c r="I112" s="268"/>
      <c r="J112" s="268"/>
      <c r="K112" s="268"/>
      <c r="L112" s="268"/>
      <c r="M112" s="268"/>
      <c r="N112" s="268"/>
      <c r="O112" s="268"/>
      <c r="P112" s="268"/>
      <c r="Q112" s="268"/>
      <c r="R112" s="268"/>
      <c r="S112" s="268"/>
      <c r="T112" s="268"/>
      <c r="U112" s="268"/>
      <c r="V112" s="268"/>
      <c r="W112" s="268"/>
    </row>
    <row r="113" spans="1:23" ht="12.75">
      <c r="A113" s="268"/>
      <c r="B113" s="268"/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8"/>
      <c r="N113" s="268"/>
      <c r="O113" s="268"/>
      <c r="P113" s="268"/>
      <c r="Q113" s="268"/>
      <c r="R113" s="268"/>
      <c r="S113" s="268"/>
      <c r="T113" s="268"/>
      <c r="U113" s="268"/>
      <c r="V113" s="268"/>
      <c r="W113" s="268"/>
    </row>
    <row r="114" spans="1:23" ht="12.75">
      <c r="A114" s="268"/>
      <c r="B114" s="268"/>
      <c r="C114" s="268"/>
      <c r="D114" s="268"/>
      <c r="E114" s="268"/>
      <c r="F114" s="268"/>
      <c r="G114" s="268"/>
      <c r="H114" s="268"/>
      <c r="I114" s="268"/>
      <c r="J114" s="268"/>
      <c r="K114" s="268"/>
      <c r="L114" s="268"/>
      <c r="M114" s="268"/>
      <c r="N114" s="268"/>
      <c r="O114" s="268"/>
      <c r="P114" s="268"/>
      <c r="Q114" s="268"/>
      <c r="R114" s="268"/>
      <c r="S114" s="268"/>
      <c r="T114" s="268"/>
      <c r="U114" s="268"/>
      <c r="V114" s="268"/>
      <c r="W114" s="268"/>
    </row>
    <row r="115" spans="1:23" ht="12.75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  <c r="R115" s="268"/>
      <c r="S115" s="268"/>
      <c r="T115" s="268"/>
      <c r="U115" s="268"/>
      <c r="V115" s="268"/>
      <c r="W115" s="268"/>
    </row>
    <row r="116" spans="1:23" ht="12.75">
      <c r="A116" s="268"/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</row>
    <row r="117" spans="1:23" ht="12.75">
      <c r="A117" s="268"/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268"/>
      <c r="R117" s="268"/>
      <c r="S117" s="268"/>
      <c r="T117" s="268"/>
      <c r="U117" s="268"/>
      <c r="V117" s="268"/>
      <c r="W117" s="268"/>
    </row>
    <row r="118" spans="1:23" ht="12.75">
      <c r="A118" s="268"/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  <c r="R118" s="268"/>
      <c r="S118" s="268"/>
      <c r="T118" s="268"/>
      <c r="U118" s="268"/>
      <c r="V118" s="268"/>
      <c r="W118" s="268"/>
    </row>
    <row r="119" spans="1:23" ht="12.75">
      <c r="A119" s="268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8"/>
      <c r="R119" s="268"/>
      <c r="S119" s="268"/>
      <c r="T119" s="268"/>
      <c r="U119" s="268"/>
      <c r="V119" s="268"/>
      <c r="W119" s="268"/>
    </row>
    <row r="120" spans="1:23" ht="12.75">
      <c r="A120" s="268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68"/>
    </row>
    <row r="121" spans="1:23" ht="12.75">
      <c r="A121" s="268"/>
      <c r="B121" s="268"/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8"/>
      <c r="N121" s="268"/>
      <c r="O121" s="268"/>
      <c r="P121" s="268"/>
      <c r="Q121" s="268"/>
      <c r="R121" s="268"/>
      <c r="S121" s="268"/>
      <c r="T121" s="268"/>
      <c r="U121" s="268"/>
      <c r="V121" s="268"/>
      <c r="W121" s="268"/>
    </row>
    <row r="122" spans="1:23" ht="12.75">
      <c r="A122" s="268"/>
      <c r="B122" s="268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  <c r="R122" s="268"/>
      <c r="S122" s="268"/>
      <c r="T122" s="268"/>
      <c r="U122" s="268"/>
      <c r="V122" s="268"/>
      <c r="W122" s="268"/>
    </row>
    <row r="123" spans="1:23" ht="12.75">
      <c r="A123" s="268"/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</row>
    <row r="124" spans="1:23" ht="12.75">
      <c r="A124" s="268"/>
      <c r="B124" s="268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  <c r="N124" s="268"/>
      <c r="O124" s="268"/>
      <c r="P124" s="268"/>
      <c r="Q124" s="268"/>
      <c r="R124" s="268"/>
      <c r="S124" s="268"/>
      <c r="T124" s="268"/>
      <c r="U124" s="268"/>
      <c r="V124" s="268"/>
      <c r="W124" s="268"/>
    </row>
    <row r="125" spans="1:23" ht="12.75">
      <c r="A125" s="268"/>
      <c r="B125" s="268"/>
      <c r="C125" s="26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  <c r="N125" s="268"/>
      <c r="O125" s="268"/>
      <c r="P125" s="268"/>
      <c r="Q125" s="268"/>
      <c r="R125" s="268"/>
      <c r="S125" s="268"/>
      <c r="T125" s="268"/>
      <c r="U125" s="268"/>
      <c r="V125" s="268"/>
      <c r="W125" s="268"/>
    </row>
    <row r="126" spans="1:23" ht="12.75">
      <c r="A126" s="268"/>
      <c r="B126" s="268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</row>
    <row r="127" spans="1:23" ht="12.75">
      <c r="A127" s="272"/>
      <c r="B127" s="272"/>
      <c r="C127" s="272"/>
      <c r="D127" s="272"/>
      <c r="E127" s="272"/>
      <c r="F127" s="272"/>
      <c r="G127" s="272"/>
      <c r="H127" s="272"/>
      <c r="I127" s="272"/>
      <c r="J127" s="272"/>
      <c r="K127" s="272"/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</row>
    <row r="128" spans="1:23" ht="12.75">
      <c r="A128" s="272"/>
      <c r="B128" s="272"/>
      <c r="C128" s="272"/>
      <c r="D128" s="272"/>
      <c r="E128" s="272"/>
      <c r="F128" s="272"/>
      <c r="G128" s="272"/>
      <c r="H128" s="272"/>
      <c r="I128" s="272"/>
      <c r="J128" s="272"/>
      <c r="K128" s="272"/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</row>
    <row r="129" spans="1:23" ht="12.75">
      <c r="A129" s="272"/>
      <c r="B129" s="272"/>
      <c r="C129" s="272"/>
      <c r="D129" s="272"/>
      <c r="E129" s="272"/>
      <c r="F129" s="272"/>
      <c r="G129" s="272"/>
      <c r="H129" s="272"/>
      <c r="I129" s="272"/>
      <c r="J129" s="272"/>
      <c r="K129" s="272"/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</row>
    <row r="130" spans="1:23" ht="12.75">
      <c r="A130" s="272"/>
      <c r="B130" s="272"/>
      <c r="C130" s="272"/>
      <c r="D130" s="272"/>
      <c r="E130" s="272"/>
      <c r="F130" s="272"/>
      <c r="G130" s="272"/>
      <c r="H130" s="272"/>
      <c r="I130" s="272"/>
      <c r="J130" s="272"/>
      <c r="K130" s="272"/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</row>
    <row r="131" spans="1:23" ht="12.75">
      <c r="A131" s="272"/>
      <c r="B131" s="272"/>
      <c r="C131" s="272"/>
      <c r="D131" s="272"/>
      <c r="E131" s="272"/>
      <c r="F131" s="272"/>
      <c r="G131" s="272"/>
      <c r="H131" s="272"/>
      <c r="I131" s="272"/>
      <c r="J131" s="272"/>
      <c r="K131" s="272"/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</row>
    <row r="132" spans="1:23" ht="12.75">
      <c r="A132" s="272"/>
      <c r="B132" s="272"/>
      <c r="C132" s="272"/>
      <c r="D132" s="272"/>
      <c r="E132" s="272"/>
      <c r="F132" s="272"/>
      <c r="G132" s="272"/>
      <c r="H132" s="272"/>
      <c r="I132" s="272"/>
      <c r="J132" s="272"/>
      <c r="K132" s="272"/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</row>
    <row r="133" spans="1:23" ht="12.75">
      <c r="A133" s="272"/>
      <c r="B133" s="272"/>
      <c r="C133" s="272"/>
      <c r="D133" s="272"/>
      <c r="E133" s="272"/>
      <c r="F133" s="272"/>
      <c r="G133" s="272"/>
      <c r="H133" s="272"/>
      <c r="I133" s="272"/>
      <c r="J133" s="272"/>
      <c r="K133" s="272"/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</row>
    <row r="134" spans="1:23" ht="12.75">
      <c r="A134" s="272"/>
      <c r="B134" s="272"/>
      <c r="C134" s="272"/>
      <c r="D134" s="272"/>
      <c r="E134" s="272"/>
      <c r="F134" s="272"/>
      <c r="G134" s="272"/>
      <c r="H134" s="272"/>
      <c r="I134" s="272"/>
      <c r="J134" s="272"/>
      <c r="K134" s="272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</row>
    <row r="135" spans="1:23" ht="12.75">
      <c r="A135" s="272"/>
      <c r="B135" s="272"/>
      <c r="C135" s="272"/>
      <c r="D135" s="272"/>
      <c r="E135" s="272"/>
      <c r="F135" s="272"/>
      <c r="G135" s="272"/>
      <c r="H135" s="272"/>
      <c r="I135" s="272"/>
      <c r="J135" s="272"/>
      <c r="K135" s="272"/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</row>
    <row r="136" spans="1:23" ht="12.75">
      <c r="A136" s="272"/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</row>
  </sheetData>
  <mergeCells count="17">
    <mergeCell ref="B2:Q2"/>
    <mergeCell ref="B3:Q3"/>
    <mergeCell ref="B4:O4"/>
    <mergeCell ref="B5:Q5"/>
    <mergeCell ref="B6:Q6"/>
    <mergeCell ref="A100:W100"/>
    <mergeCell ref="L8:M10"/>
    <mergeCell ref="N8:O10"/>
    <mergeCell ref="P8:Q10"/>
    <mergeCell ref="R8:S10"/>
    <mergeCell ref="T8:U10"/>
    <mergeCell ref="V8:W10"/>
    <mergeCell ref="B8:C10"/>
    <mergeCell ref="D8:E10"/>
    <mergeCell ref="F8:G10"/>
    <mergeCell ref="H8:I10"/>
    <mergeCell ref="J8:K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36"/>
  <sheetViews>
    <sheetView workbookViewId="0">
      <pane ySplit="12" topLeftCell="A54" activePane="bottomLeft" state="frozen"/>
      <selection pane="bottomLeft" activeCell="N60" sqref="N60:U78"/>
    </sheetView>
  </sheetViews>
  <sheetFormatPr defaultColWidth="14.42578125" defaultRowHeight="15.75" customHeight="1"/>
  <cols>
    <col min="1" max="1" width="27.7109375" style="229" customWidth="1"/>
    <col min="2" max="2" width="6.42578125" style="229" customWidth="1"/>
    <col min="3" max="3" width="11.28515625" style="229" customWidth="1"/>
    <col min="4" max="4" width="9.5703125" style="229" customWidth="1"/>
    <col min="5" max="5" width="10.42578125" style="229" customWidth="1"/>
    <col min="6" max="6" width="7.5703125" style="229" customWidth="1"/>
    <col min="7" max="7" width="8.42578125" style="229" customWidth="1"/>
    <col min="8" max="8" width="7.5703125" style="229" customWidth="1"/>
    <col min="9" max="9" width="8" style="229" customWidth="1"/>
    <col min="10" max="10" width="5.85546875" style="229" customWidth="1"/>
    <col min="11" max="11" width="8.140625" style="229" customWidth="1"/>
    <col min="12" max="12" width="5.28515625" style="229" customWidth="1"/>
    <col min="13" max="13" width="6.7109375" style="229" customWidth="1"/>
    <col min="14" max="14" width="5.42578125" style="229" customWidth="1"/>
    <col min="15" max="15" width="7.85546875" style="229" customWidth="1"/>
    <col min="16" max="16" width="7.140625" style="229" customWidth="1"/>
    <col min="17" max="17" width="8.85546875" style="229" customWidth="1"/>
    <col min="18" max="18" width="8" style="229" customWidth="1"/>
    <col min="19" max="19" width="8.140625" style="229" customWidth="1"/>
    <col min="20" max="20" width="9.140625" style="229" customWidth="1"/>
    <col min="21" max="21" width="7.85546875" style="229" bestFit="1" customWidth="1"/>
    <col min="22" max="22" width="6.140625" style="229" customWidth="1"/>
    <col min="23" max="23" width="10" style="229" customWidth="1"/>
    <col min="24" max="16384" width="14.42578125" style="229"/>
  </cols>
  <sheetData>
    <row r="1" spans="1:26" ht="12.75">
      <c r="A1" s="225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7"/>
      <c r="Q1" s="227"/>
      <c r="R1" s="227"/>
      <c r="S1" s="227"/>
      <c r="T1" s="228"/>
      <c r="U1" s="228"/>
      <c r="V1" s="228"/>
      <c r="W1" s="228"/>
    </row>
    <row r="2" spans="1:26" ht="12.75">
      <c r="A2" s="227"/>
      <c r="B2" s="308" t="s">
        <v>0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225"/>
      <c r="S2" s="225"/>
      <c r="T2" s="232"/>
      <c r="U2" s="232"/>
      <c r="V2" s="233"/>
      <c r="W2" s="233"/>
    </row>
    <row r="3" spans="1:26" ht="12.75">
      <c r="A3" s="227"/>
      <c r="B3" s="308" t="s">
        <v>1</v>
      </c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225"/>
      <c r="S3" s="225"/>
      <c r="T3" s="228"/>
      <c r="U3" s="228"/>
      <c r="V3" s="233"/>
      <c r="W3" s="233"/>
    </row>
    <row r="4" spans="1:26" ht="12.75">
      <c r="A4" s="225"/>
      <c r="B4" s="310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225"/>
      <c r="Q4" s="225"/>
      <c r="R4" s="225"/>
      <c r="S4" s="225"/>
      <c r="T4" s="233"/>
      <c r="U4" s="233"/>
      <c r="V4" s="233"/>
      <c r="W4" s="233"/>
    </row>
    <row r="5" spans="1:26" ht="12.75">
      <c r="A5" s="227"/>
      <c r="B5" s="308" t="s">
        <v>160</v>
      </c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225"/>
      <c r="S5" s="225"/>
      <c r="T5" s="228"/>
      <c r="U5" s="228"/>
      <c r="V5" s="233"/>
      <c r="W5" s="233"/>
    </row>
    <row r="6" spans="1:26" ht="12.75">
      <c r="A6" s="234"/>
      <c r="B6" s="311" t="s">
        <v>161</v>
      </c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225"/>
      <c r="S6" s="225"/>
      <c r="T6" s="235"/>
      <c r="U6" s="235"/>
      <c r="V6" s="233"/>
      <c r="W6" s="233"/>
    </row>
    <row r="7" spans="1:26" ht="12.75">
      <c r="A7" s="233"/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3"/>
      <c r="W7" s="233"/>
    </row>
    <row r="8" spans="1:26" ht="12.75">
      <c r="A8" s="237"/>
      <c r="B8" s="307" t="s">
        <v>4</v>
      </c>
      <c r="C8" s="302"/>
      <c r="D8" s="301" t="s">
        <v>5</v>
      </c>
      <c r="E8" s="302"/>
      <c r="F8" s="307" t="s">
        <v>6</v>
      </c>
      <c r="G8" s="302"/>
      <c r="H8" s="301" t="s">
        <v>7</v>
      </c>
      <c r="I8" s="302"/>
      <c r="J8" s="307" t="s">
        <v>8</v>
      </c>
      <c r="K8" s="302"/>
      <c r="L8" s="301" t="s">
        <v>9</v>
      </c>
      <c r="M8" s="302"/>
      <c r="N8" s="307" t="s">
        <v>10</v>
      </c>
      <c r="O8" s="302"/>
      <c r="P8" s="301" t="s">
        <v>11</v>
      </c>
      <c r="Q8" s="302"/>
      <c r="R8" s="307" t="s">
        <v>12</v>
      </c>
      <c r="S8" s="302"/>
      <c r="T8" s="301" t="s">
        <v>13</v>
      </c>
      <c r="U8" s="302"/>
      <c r="V8" s="307" t="s">
        <v>14</v>
      </c>
      <c r="W8" s="302"/>
    </row>
    <row r="9" spans="1:26" ht="12.75">
      <c r="A9" s="237"/>
      <c r="B9" s="303"/>
      <c r="C9" s="304"/>
      <c r="D9" s="303"/>
      <c r="E9" s="304"/>
      <c r="F9" s="303"/>
      <c r="G9" s="304"/>
      <c r="H9" s="303"/>
      <c r="I9" s="304"/>
      <c r="J9" s="303"/>
      <c r="K9" s="304"/>
      <c r="L9" s="303"/>
      <c r="M9" s="304"/>
      <c r="N9" s="303"/>
      <c r="O9" s="304"/>
      <c r="P9" s="303"/>
      <c r="Q9" s="304"/>
      <c r="R9" s="303"/>
      <c r="S9" s="304"/>
      <c r="T9" s="303"/>
      <c r="U9" s="304"/>
      <c r="V9" s="303"/>
      <c r="W9" s="304"/>
    </row>
    <row r="10" spans="1:26" ht="12.75">
      <c r="A10" s="237"/>
      <c r="B10" s="305"/>
      <c r="C10" s="306"/>
      <c r="D10" s="305"/>
      <c r="E10" s="306"/>
      <c r="F10" s="305"/>
      <c r="G10" s="306"/>
      <c r="H10" s="305"/>
      <c r="I10" s="306"/>
      <c r="J10" s="305"/>
      <c r="K10" s="306"/>
      <c r="L10" s="305"/>
      <c r="M10" s="306"/>
      <c r="N10" s="305"/>
      <c r="O10" s="306"/>
      <c r="P10" s="305"/>
      <c r="Q10" s="306"/>
      <c r="R10" s="305"/>
      <c r="S10" s="306"/>
      <c r="T10" s="305"/>
      <c r="U10" s="306"/>
      <c r="V10" s="305"/>
      <c r="W10" s="306"/>
    </row>
    <row r="11" spans="1:26" ht="12.75">
      <c r="A11" s="237"/>
      <c r="B11" s="238" t="s">
        <v>15</v>
      </c>
      <c r="C11" s="238" t="s">
        <v>16</v>
      </c>
      <c r="D11" s="239" t="s">
        <v>15</v>
      </c>
      <c r="E11" s="239" t="s">
        <v>16</v>
      </c>
      <c r="F11" s="238" t="s">
        <v>15</v>
      </c>
      <c r="G11" s="238" t="s">
        <v>16</v>
      </c>
      <c r="H11" s="239" t="s">
        <v>15</v>
      </c>
      <c r="I11" s="239" t="s">
        <v>16</v>
      </c>
      <c r="J11" s="238" t="s">
        <v>15</v>
      </c>
      <c r="K11" s="240" t="s">
        <v>16</v>
      </c>
      <c r="L11" s="239" t="s">
        <v>15</v>
      </c>
      <c r="M11" s="239" t="s">
        <v>16</v>
      </c>
      <c r="N11" s="238" t="s">
        <v>15</v>
      </c>
      <c r="O11" s="238" t="s">
        <v>16</v>
      </c>
      <c r="P11" s="239" t="s">
        <v>15</v>
      </c>
      <c r="Q11" s="239" t="s">
        <v>16</v>
      </c>
      <c r="R11" s="238" t="s">
        <v>15</v>
      </c>
      <c r="S11" s="238" t="s">
        <v>16</v>
      </c>
      <c r="T11" s="239" t="s">
        <v>15</v>
      </c>
      <c r="U11" s="239" t="s">
        <v>16</v>
      </c>
      <c r="V11" s="238" t="s">
        <v>15</v>
      </c>
      <c r="W11" s="238" t="s">
        <v>16</v>
      </c>
    </row>
    <row r="12" spans="1:26" ht="12.75">
      <c r="A12" s="237"/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41"/>
      <c r="W12" s="241"/>
    </row>
    <row r="13" spans="1:26" ht="12.75">
      <c r="A13" s="242" t="s">
        <v>17</v>
      </c>
      <c r="B13" s="241"/>
      <c r="C13" s="241"/>
      <c r="D13" s="237"/>
      <c r="E13" s="237"/>
      <c r="F13" s="241"/>
      <c r="G13" s="241"/>
      <c r="H13" s="237"/>
      <c r="I13" s="237"/>
      <c r="J13" s="241"/>
      <c r="K13" s="243"/>
      <c r="L13" s="237"/>
      <c r="M13" s="237"/>
      <c r="N13" s="243"/>
      <c r="O13" s="243"/>
      <c r="P13" s="237"/>
      <c r="Q13" s="237"/>
      <c r="R13" s="243"/>
      <c r="S13" s="243"/>
      <c r="T13" s="237"/>
      <c r="U13" s="237"/>
      <c r="V13" s="241"/>
      <c r="W13" s="241"/>
    </row>
    <row r="14" spans="1:26" ht="12.75">
      <c r="A14" s="244" t="s">
        <v>18</v>
      </c>
      <c r="B14" s="245">
        <v>0</v>
      </c>
      <c r="C14" s="245">
        <v>0</v>
      </c>
      <c r="D14" s="246">
        <v>0</v>
      </c>
      <c r="E14" s="246">
        <v>0</v>
      </c>
      <c r="F14" s="245">
        <v>0</v>
      </c>
      <c r="G14" s="245">
        <v>0</v>
      </c>
      <c r="H14" s="246">
        <v>152</v>
      </c>
      <c r="I14" s="246">
        <v>649958</v>
      </c>
      <c r="J14" s="245">
        <v>247</v>
      </c>
      <c r="K14" s="245">
        <v>1648852</v>
      </c>
      <c r="L14" s="246">
        <v>0</v>
      </c>
      <c r="M14" s="246">
        <v>0</v>
      </c>
      <c r="N14" s="245">
        <v>12</v>
      </c>
      <c r="O14" s="245">
        <v>56875</v>
      </c>
      <c r="P14" s="246">
        <v>0</v>
      </c>
      <c r="Q14" s="246">
        <v>0</v>
      </c>
      <c r="R14" s="245">
        <v>4</v>
      </c>
      <c r="S14" s="245">
        <v>10000</v>
      </c>
      <c r="T14" s="246">
        <v>354</v>
      </c>
      <c r="U14" s="246">
        <v>407113</v>
      </c>
      <c r="V14" s="247">
        <f t="shared" ref="V14:W16" si="0">B14+D14+F14+H14+J14+L14+R14+T14+N14+P14</f>
        <v>769</v>
      </c>
      <c r="W14" s="247">
        <f t="shared" si="0"/>
        <v>2772798</v>
      </c>
    </row>
    <row r="15" spans="1:26" ht="12.75">
      <c r="A15" s="244" t="s">
        <v>19</v>
      </c>
      <c r="B15" s="245">
        <v>0</v>
      </c>
      <c r="C15" s="245">
        <v>0</v>
      </c>
      <c r="D15" s="246">
        <v>0</v>
      </c>
      <c r="E15" s="246">
        <v>0</v>
      </c>
      <c r="F15" s="245">
        <v>0</v>
      </c>
      <c r="G15" s="245">
        <v>0</v>
      </c>
      <c r="H15" s="246">
        <v>81</v>
      </c>
      <c r="I15" s="246">
        <v>356544</v>
      </c>
      <c r="J15" s="245">
        <v>139</v>
      </c>
      <c r="K15" s="245">
        <v>897269</v>
      </c>
      <c r="L15" s="246">
        <v>0</v>
      </c>
      <c r="M15" s="246">
        <v>0</v>
      </c>
      <c r="N15" s="245">
        <v>10</v>
      </c>
      <c r="O15" s="245">
        <v>44503</v>
      </c>
      <c r="P15" s="246">
        <v>0</v>
      </c>
      <c r="Q15" s="246">
        <v>0</v>
      </c>
      <c r="R15" s="245">
        <v>5</v>
      </c>
      <c r="S15" s="245">
        <v>16250</v>
      </c>
      <c r="T15" s="246">
        <v>297</v>
      </c>
      <c r="U15" s="246">
        <v>349800</v>
      </c>
      <c r="V15" s="247">
        <f t="shared" si="0"/>
        <v>532</v>
      </c>
      <c r="W15" s="247">
        <f t="shared" si="0"/>
        <v>1664366</v>
      </c>
    </row>
    <row r="16" spans="1:26" ht="12.75">
      <c r="A16" s="248" t="s">
        <v>20</v>
      </c>
      <c r="B16" s="249">
        <v>0</v>
      </c>
      <c r="C16" s="249">
        <v>0</v>
      </c>
      <c r="D16" s="250">
        <v>0</v>
      </c>
      <c r="E16" s="250">
        <v>0</v>
      </c>
      <c r="F16" s="249">
        <v>0</v>
      </c>
      <c r="G16" s="249">
        <v>0</v>
      </c>
      <c r="H16" s="250">
        <v>101</v>
      </c>
      <c r="I16" s="250">
        <v>444082</v>
      </c>
      <c r="J16" s="249">
        <v>75</v>
      </c>
      <c r="K16" s="249">
        <v>437045</v>
      </c>
      <c r="L16" s="250">
        <v>0</v>
      </c>
      <c r="M16" s="250">
        <v>0</v>
      </c>
      <c r="N16" s="249">
        <v>9</v>
      </c>
      <c r="O16" s="249">
        <v>35625</v>
      </c>
      <c r="P16" s="250">
        <v>0</v>
      </c>
      <c r="Q16" s="250">
        <v>0</v>
      </c>
      <c r="R16" s="249">
        <v>1</v>
      </c>
      <c r="S16" s="249">
        <v>5000</v>
      </c>
      <c r="T16" s="250">
        <v>136</v>
      </c>
      <c r="U16" s="250">
        <v>155700</v>
      </c>
      <c r="V16" s="249">
        <f t="shared" si="0"/>
        <v>322</v>
      </c>
      <c r="W16" s="249">
        <f t="shared" si="0"/>
        <v>1077452</v>
      </c>
      <c r="X16" s="251"/>
      <c r="Y16" s="251"/>
      <c r="Z16" s="251"/>
    </row>
    <row r="17" spans="1:23" ht="12.75">
      <c r="A17" s="244"/>
      <c r="B17" s="249"/>
      <c r="C17" s="249"/>
      <c r="D17" s="250"/>
      <c r="E17" s="250"/>
      <c r="F17" s="249"/>
      <c r="G17" s="249"/>
      <c r="H17" s="250"/>
      <c r="I17" s="250"/>
      <c r="J17" s="249"/>
      <c r="K17" s="249"/>
      <c r="L17" s="244"/>
      <c r="M17" s="244"/>
      <c r="N17" s="245"/>
      <c r="O17" s="245"/>
      <c r="P17" s="244"/>
      <c r="Q17" s="244"/>
      <c r="R17" s="245"/>
      <c r="S17" s="245"/>
      <c r="T17" s="244"/>
      <c r="U17" s="244"/>
      <c r="V17" s="245"/>
      <c r="W17" s="245"/>
    </row>
    <row r="18" spans="1:23" ht="12.75">
      <c r="A18" s="252" t="s">
        <v>21</v>
      </c>
      <c r="B18" s="253">
        <v>0</v>
      </c>
      <c r="C18" s="253">
        <v>0</v>
      </c>
      <c r="D18" s="254">
        <v>0</v>
      </c>
      <c r="E18" s="254">
        <v>0</v>
      </c>
      <c r="F18" s="253">
        <v>0</v>
      </c>
      <c r="G18" s="253">
        <v>0</v>
      </c>
      <c r="H18" s="254">
        <f t="shared" ref="H18:I18" si="1">SUM(H14:H17)</f>
        <v>334</v>
      </c>
      <c r="I18" s="254">
        <f t="shared" si="1"/>
        <v>1450584</v>
      </c>
      <c r="J18" s="253">
        <f t="shared" ref="J18:U18" si="2">SUM(J14:J16)</f>
        <v>461</v>
      </c>
      <c r="K18" s="253">
        <f t="shared" si="2"/>
        <v>2983166</v>
      </c>
      <c r="L18" s="254">
        <f t="shared" si="2"/>
        <v>0</v>
      </c>
      <c r="M18" s="254">
        <f t="shared" si="2"/>
        <v>0</v>
      </c>
      <c r="N18" s="253">
        <f t="shared" si="2"/>
        <v>31</v>
      </c>
      <c r="O18" s="253">
        <f t="shared" si="2"/>
        <v>137003</v>
      </c>
      <c r="P18" s="254">
        <f t="shared" si="2"/>
        <v>0</v>
      </c>
      <c r="Q18" s="254">
        <f t="shared" si="2"/>
        <v>0</v>
      </c>
      <c r="R18" s="253">
        <f t="shared" si="2"/>
        <v>10</v>
      </c>
      <c r="S18" s="253">
        <f t="shared" si="2"/>
        <v>31250</v>
      </c>
      <c r="T18" s="254">
        <f t="shared" si="2"/>
        <v>787</v>
      </c>
      <c r="U18" s="254">
        <f t="shared" si="2"/>
        <v>912613</v>
      </c>
      <c r="V18" s="247">
        <f t="shared" ref="V18:W18" si="3">B18+D18+F18+H18+J18+L18+R18+T18+N18+P18</f>
        <v>1623</v>
      </c>
      <c r="W18" s="247">
        <f t="shared" si="3"/>
        <v>5514616</v>
      </c>
    </row>
    <row r="19" spans="1:23" ht="12.75">
      <c r="A19" s="244"/>
      <c r="B19" s="255"/>
      <c r="C19" s="255"/>
      <c r="D19" s="244"/>
      <c r="E19" s="244"/>
      <c r="F19" s="256"/>
      <c r="G19" s="256"/>
      <c r="H19" s="257"/>
      <c r="I19" s="257"/>
      <c r="J19" s="255"/>
      <c r="K19" s="245"/>
      <c r="L19" s="244"/>
      <c r="M19" s="244"/>
      <c r="N19" s="245"/>
      <c r="O19" s="245"/>
      <c r="P19" s="244"/>
      <c r="Q19" s="244"/>
      <c r="R19" s="245"/>
      <c r="S19" s="245"/>
      <c r="T19" s="244"/>
      <c r="U19" s="244"/>
      <c r="V19" s="245"/>
      <c r="W19" s="245"/>
    </row>
    <row r="20" spans="1:23" ht="25.5">
      <c r="A20" s="242" t="s">
        <v>22</v>
      </c>
      <c r="B20" s="255"/>
      <c r="C20" s="255"/>
      <c r="D20" s="244"/>
      <c r="E20" s="244"/>
      <c r="F20" s="256"/>
      <c r="G20" s="256"/>
      <c r="H20" s="257"/>
      <c r="I20" s="257"/>
      <c r="J20" s="255"/>
      <c r="K20" s="245"/>
      <c r="L20" s="244"/>
      <c r="M20" s="244"/>
      <c r="N20" s="245"/>
      <c r="O20" s="245"/>
      <c r="P20" s="244"/>
      <c r="Q20" s="244"/>
      <c r="R20" s="245"/>
      <c r="S20" s="245"/>
      <c r="T20" s="244"/>
      <c r="U20" s="244"/>
      <c r="V20" s="245"/>
      <c r="W20" s="245"/>
    </row>
    <row r="21" spans="1:23" ht="12.75">
      <c r="A21" s="244" t="s">
        <v>23</v>
      </c>
      <c r="B21" s="245">
        <v>154</v>
      </c>
      <c r="C21" s="245">
        <v>810652</v>
      </c>
      <c r="D21" s="246">
        <v>0</v>
      </c>
      <c r="E21" s="246">
        <v>0</v>
      </c>
      <c r="F21" s="245">
        <v>0</v>
      </c>
      <c r="G21" s="245">
        <v>0</v>
      </c>
      <c r="H21" s="246">
        <v>1</v>
      </c>
      <c r="I21" s="246">
        <v>4644</v>
      </c>
      <c r="J21" s="245">
        <v>2</v>
      </c>
      <c r="K21" s="245">
        <v>6955</v>
      </c>
      <c r="L21" s="246">
        <v>0</v>
      </c>
      <c r="M21" s="246">
        <v>0</v>
      </c>
      <c r="N21" s="245">
        <v>0</v>
      </c>
      <c r="O21" s="245">
        <v>0</v>
      </c>
      <c r="P21" s="246">
        <v>0</v>
      </c>
      <c r="Q21" s="246">
        <v>0</v>
      </c>
      <c r="R21" s="245">
        <v>0</v>
      </c>
      <c r="S21" s="245">
        <v>0</v>
      </c>
      <c r="T21" s="246">
        <v>0</v>
      </c>
      <c r="U21" s="246">
        <v>0</v>
      </c>
      <c r="V21" s="247">
        <f t="shared" ref="V21:W36" si="4">B21+D21+F21+H21+J21+L21+R21+T21+N21+P21</f>
        <v>157</v>
      </c>
      <c r="W21" s="247">
        <f t="shared" si="4"/>
        <v>822251</v>
      </c>
    </row>
    <row r="22" spans="1:23" ht="12.75">
      <c r="A22" s="244" t="s">
        <v>24</v>
      </c>
      <c r="B22" s="245">
        <v>196</v>
      </c>
      <c r="C22" s="245">
        <v>898016</v>
      </c>
      <c r="D22" s="246">
        <v>0</v>
      </c>
      <c r="E22" s="246">
        <v>0</v>
      </c>
      <c r="F22" s="245">
        <v>0</v>
      </c>
      <c r="G22" s="245">
        <v>0</v>
      </c>
      <c r="H22" s="246">
        <v>18</v>
      </c>
      <c r="I22" s="246">
        <v>78948</v>
      </c>
      <c r="J22" s="245">
        <v>3</v>
      </c>
      <c r="K22" s="245">
        <v>27822</v>
      </c>
      <c r="L22" s="246">
        <v>0</v>
      </c>
      <c r="M22" s="246">
        <v>0</v>
      </c>
      <c r="N22" s="245">
        <v>1</v>
      </c>
      <c r="O22" s="245">
        <v>6250</v>
      </c>
      <c r="P22" s="246">
        <v>0</v>
      </c>
      <c r="Q22" s="246">
        <v>0</v>
      </c>
      <c r="R22" s="245">
        <v>0</v>
      </c>
      <c r="S22" s="245">
        <v>0</v>
      </c>
      <c r="T22" s="246">
        <v>18</v>
      </c>
      <c r="U22" s="246">
        <v>20400</v>
      </c>
      <c r="V22" s="247">
        <f t="shared" si="4"/>
        <v>236</v>
      </c>
      <c r="W22" s="247">
        <f t="shared" si="4"/>
        <v>1031436</v>
      </c>
    </row>
    <row r="23" spans="1:23" ht="12.75">
      <c r="A23" s="244" t="s">
        <v>25</v>
      </c>
      <c r="B23" s="245">
        <v>910</v>
      </c>
      <c r="C23" s="245">
        <v>3539386</v>
      </c>
      <c r="D23" s="246">
        <v>0</v>
      </c>
      <c r="E23" s="246">
        <v>0</v>
      </c>
      <c r="F23" s="245">
        <v>0</v>
      </c>
      <c r="G23" s="245">
        <v>0</v>
      </c>
      <c r="H23" s="246">
        <v>15</v>
      </c>
      <c r="I23" s="246">
        <v>64436</v>
      </c>
      <c r="J23" s="245">
        <v>15</v>
      </c>
      <c r="K23" s="245">
        <v>104980</v>
      </c>
      <c r="L23" s="246">
        <v>0</v>
      </c>
      <c r="M23" s="246">
        <v>0</v>
      </c>
      <c r="N23" s="245">
        <v>2</v>
      </c>
      <c r="O23" s="245">
        <v>11875</v>
      </c>
      <c r="P23" s="246">
        <v>0</v>
      </c>
      <c r="Q23" s="246">
        <v>0</v>
      </c>
      <c r="R23" s="245">
        <v>14</v>
      </c>
      <c r="S23" s="245">
        <v>55625</v>
      </c>
      <c r="T23" s="246">
        <v>34</v>
      </c>
      <c r="U23" s="246">
        <v>37500</v>
      </c>
      <c r="V23" s="247">
        <f t="shared" si="4"/>
        <v>990</v>
      </c>
      <c r="W23" s="247">
        <f t="shared" si="4"/>
        <v>3813802</v>
      </c>
    </row>
    <row r="24" spans="1:23" ht="12.75">
      <c r="A24" s="244" t="s">
        <v>26</v>
      </c>
      <c r="B24" s="245">
        <v>386</v>
      </c>
      <c r="C24" s="245">
        <v>2157160</v>
      </c>
      <c r="D24" s="246">
        <v>0</v>
      </c>
      <c r="E24" s="246">
        <v>0</v>
      </c>
      <c r="F24" s="245">
        <v>0</v>
      </c>
      <c r="G24" s="245">
        <v>0</v>
      </c>
      <c r="H24" s="246">
        <v>10</v>
      </c>
      <c r="I24" s="246">
        <v>42103</v>
      </c>
      <c r="J24" s="245">
        <v>0</v>
      </c>
      <c r="K24" s="245">
        <v>0</v>
      </c>
      <c r="L24" s="246">
        <v>0</v>
      </c>
      <c r="M24" s="246">
        <v>0</v>
      </c>
      <c r="N24" s="245">
        <v>0</v>
      </c>
      <c r="O24" s="245">
        <v>0</v>
      </c>
      <c r="P24" s="246">
        <v>0</v>
      </c>
      <c r="Q24" s="246">
        <v>0</v>
      </c>
      <c r="R24" s="245">
        <v>0</v>
      </c>
      <c r="S24" s="245">
        <v>0</v>
      </c>
      <c r="T24" s="246">
        <v>23</v>
      </c>
      <c r="U24" s="246">
        <v>25879</v>
      </c>
      <c r="V24" s="247">
        <f t="shared" si="4"/>
        <v>419</v>
      </c>
      <c r="W24" s="247">
        <f t="shared" si="4"/>
        <v>2225142</v>
      </c>
    </row>
    <row r="25" spans="1:23" ht="12.75">
      <c r="A25" s="244" t="s">
        <v>27</v>
      </c>
      <c r="B25" s="245">
        <v>111</v>
      </c>
      <c r="C25" s="245">
        <v>609171</v>
      </c>
      <c r="D25" s="246">
        <v>0</v>
      </c>
      <c r="E25" s="246">
        <v>0</v>
      </c>
      <c r="F25" s="245">
        <v>0</v>
      </c>
      <c r="G25" s="245">
        <v>0</v>
      </c>
      <c r="H25" s="246">
        <v>1</v>
      </c>
      <c r="I25" s="246">
        <v>4644</v>
      </c>
      <c r="J25" s="245">
        <v>0</v>
      </c>
      <c r="K25" s="245">
        <v>0</v>
      </c>
      <c r="L25" s="246">
        <v>0</v>
      </c>
      <c r="M25" s="246">
        <v>0</v>
      </c>
      <c r="N25" s="245">
        <v>0</v>
      </c>
      <c r="O25" s="245">
        <v>0</v>
      </c>
      <c r="P25" s="246">
        <v>0</v>
      </c>
      <c r="Q25" s="246">
        <v>0</v>
      </c>
      <c r="R25" s="245">
        <v>0</v>
      </c>
      <c r="S25" s="245">
        <v>0</v>
      </c>
      <c r="T25" s="246">
        <v>3</v>
      </c>
      <c r="U25" s="246">
        <v>3000</v>
      </c>
      <c r="V25" s="247">
        <f t="shared" si="4"/>
        <v>115</v>
      </c>
      <c r="W25" s="247">
        <f t="shared" si="4"/>
        <v>616815</v>
      </c>
    </row>
    <row r="26" spans="1:23" ht="12.75">
      <c r="A26" s="244" t="s">
        <v>28</v>
      </c>
      <c r="B26" s="245">
        <v>325</v>
      </c>
      <c r="C26" s="245">
        <v>1912292</v>
      </c>
      <c r="D26" s="246">
        <v>0</v>
      </c>
      <c r="E26" s="246">
        <v>0</v>
      </c>
      <c r="F26" s="245">
        <v>0</v>
      </c>
      <c r="G26" s="245">
        <v>0</v>
      </c>
      <c r="H26" s="246">
        <v>5</v>
      </c>
      <c r="I26" s="246">
        <v>23220</v>
      </c>
      <c r="J26" s="245">
        <v>3</v>
      </c>
      <c r="K26" s="245">
        <v>27822</v>
      </c>
      <c r="L26" s="246">
        <v>0</v>
      </c>
      <c r="M26" s="246">
        <v>0</v>
      </c>
      <c r="N26" s="245">
        <v>0</v>
      </c>
      <c r="O26" s="245">
        <v>0</v>
      </c>
      <c r="P26" s="246">
        <v>0</v>
      </c>
      <c r="Q26" s="246">
        <v>0</v>
      </c>
      <c r="R26" s="245">
        <v>0</v>
      </c>
      <c r="S26" s="245">
        <v>0</v>
      </c>
      <c r="T26" s="246">
        <v>36</v>
      </c>
      <c r="U26" s="246">
        <v>37219</v>
      </c>
      <c r="V26" s="247">
        <f t="shared" si="4"/>
        <v>369</v>
      </c>
      <c r="W26" s="247">
        <f t="shared" si="4"/>
        <v>2000553</v>
      </c>
    </row>
    <row r="27" spans="1:23" ht="12.75">
      <c r="A27" s="244" t="s">
        <v>29</v>
      </c>
      <c r="B27" s="245">
        <v>128</v>
      </c>
      <c r="C27" s="245">
        <v>743126</v>
      </c>
      <c r="D27" s="246">
        <v>0</v>
      </c>
      <c r="E27" s="246">
        <v>0</v>
      </c>
      <c r="F27" s="245">
        <v>0</v>
      </c>
      <c r="G27" s="245">
        <v>0</v>
      </c>
      <c r="H27" s="246">
        <v>2</v>
      </c>
      <c r="I27" s="246">
        <v>6966</v>
      </c>
      <c r="J27" s="245">
        <v>0</v>
      </c>
      <c r="K27" s="245">
        <v>0</v>
      </c>
      <c r="L27" s="246">
        <v>0</v>
      </c>
      <c r="M27" s="246">
        <v>0</v>
      </c>
      <c r="N27" s="245">
        <v>0</v>
      </c>
      <c r="O27" s="245">
        <v>0</v>
      </c>
      <c r="P27" s="246">
        <v>0</v>
      </c>
      <c r="Q27" s="246">
        <v>0</v>
      </c>
      <c r="R27" s="245">
        <v>0</v>
      </c>
      <c r="S27" s="245">
        <v>0</v>
      </c>
      <c r="T27" s="246">
        <v>10</v>
      </c>
      <c r="U27" s="246">
        <v>12000</v>
      </c>
      <c r="V27" s="247">
        <f t="shared" si="4"/>
        <v>140</v>
      </c>
      <c r="W27" s="247">
        <f t="shared" si="4"/>
        <v>762092</v>
      </c>
    </row>
    <row r="28" spans="1:23" ht="12.75">
      <c r="A28" s="244" t="s">
        <v>30</v>
      </c>
      <c r="B28" s="245">
        <v>0</v>
      </c>
      <c r="C28" s="245">
        <v>0</v>
      </c>
      <c r="D28" s="246">
        <v>0</v>
      </c>
      <c r="E28" s="246">
        <v>0</v>
      </c>
      <c r="F28" s="245">
        <v>0</v>
      </c>
      <c r="G28" s="245">
        <v>0</v>
      </c>
      <c r="H28" s="246">
        <v>0</v>
      </c>
      <c r="I28" s="246">
        <v>0</v>
      </c>
      <c r="J28" s="245">
        <v>0</v>
      </c>
      <c r="K28" s="245">
        <v>0</v>
      </c>
      <c r="L28" s="246">
        <v>0</v>
      </c>
      <c r="M28" s="246">
        <v>0</v>
      </c>
      <c r="N28" s="245">
        <v>0</v>
      </c>
      <c r="O28" s="245">
        <v>0</v>
      </c>
      <c r="P28" s="246">
        <v>0</v>
      </c>
      <c r="Q28" s="246">
        <v>0</v>
      </c>
      <c r="R28" s="245">
        <v>0</v>
      </c>
      <c r="S28" s="245">
        <v>0</v>
      </c>
      <c r="T28" s="246">
        <v>0</v>
      </c>
      <c r="U28" s="246">
        <v>0</v>
      </c>
      <c r="V28" s="247">
        <f t="shared" si="4"/>
        <v>0</v>
      </c>
      <c r="W28" s="247">
        <f t="shared" si="4"/>
        <v>0</v>
      </c>
    </row>
    <row r="29" spans="1:23" ht="12.75">
      <c r="A29" s="244" t="s">
        <v>31</v>
      </c>
      <c r="B29" s="245">
        <v>248</v>
      </c>
      <c r="C29" s="245">
        <v>1439150</v>
      </c>
      <c r="D29" s="246">
        <v>0</v>
      </c>
      <c r="E29" s="246">
        <v>0</v>
      </c>
      <c r="F29" s="245">
        <v>0</v>
      </c>
      <c r="G29" s="245">
        <v>0</v>
      </c>
      <c r="H29" s="246">
        <v>1</v>
      </c>
      <c r="I29" s="246">
        <v>4644</v>
      </c>
      <c r="J29" s="245">
        <v>0</v>
      </c>
      <c r="K29" s="245">
        <v>0</v>
      </c>
      <c r="L29" s="246">
        <v>0</v>
      </c>
      <c r="M29" s="246">
        <v>0</v>
      </c>
      <c r="N29" s="245">
        <v>0</v>
      </c>
      <c r="O29" s="245">
        <v>0</v>
      </c>
      <c r="P29" s="246">
        <v>0</v>
      </c>
      <c r="Q29" s="246">
        <v>0</v>
      </c>
      <c r="R29" s="245">
        <v>0</v>
      </c>
      <c r="S29" s="245">
        <v>0</v>
      </c>
      <c r="T29" s="246">
        <v>3</v>
      </c>
      <c r="U29" s="246">
        <v>3600</v>
      </c>
      <c r="V29" s="247">
        <f t="shared" si="4"/>
        <v>252</v>
      </c>
      <c r="W29" s="247">
        <f t="shared" si="4"/>
        <v>1447394</v>
      </c>
    </row>
    <row r="30" spans="1:23" ht="12.75">
      <c r="A30" s="244" t="s">
        <v>32</v>
      </c>
      <c r="B30" s="245">
        <v>464</v>
      </c>
      <c r="C30" s="245">
        <v>2634004</v>
      </c>
      <c r="D30" s="246">
        <v>0</v>
      </c>
      <c r="E30" s="246">
        <v>0</v>
      </c>
      <c r="F30" s="245">
        <v>0</v>
      </c>
      <c r="G30" s="245">
        <v>0</v>
      </c>
      <c r="H30" s="246">
        <v>13</v>
      </c>
      <c r="I30" s="246">
        <v>55772</v>
      </c>
      <c r="J30" s="245">
        <v>4</v>
      </c>
      <c r="K30" s="245">
        <v>37096</v>
      </c>
      <c r="L30" s="246">
        <v>0</v>
      </c>
      <c r="M30" s="246">
        <v>0</v>
      </c>
      <c r="N30" s="245">
        <v>1</v>
      </c>
      <c r="O30" s="245">
        <v>7500</v>
      </c>
      <c r="P30" s="246">
        <v>0</v>
      </c>
      <c r="Q30" s="246">
        <v>0</v>
      </c>
      <c r="R30" s="245">
        <v>1</v>
      </c>
      <c r="S30" s="245">
        <v>5000</v>
      </c>
      <c r="T30" s="246">
        <v>48</v>
      </c>
      <c r="U30" s="246">
        <v>52177</v>
      </c>
      <c r="V30" s="247">
        <f t="shared" si="4"/>
        <v>531</v>
      </c>
      <c r="W30" s="247">
        <f t="shared" si="4"/>
        <v>2791549</v>
      </c>
    </row>
    <row r="31" spans="1:23" ht="12.75">
      <c r="A31" s="244" t="s">
        <v>33</v>
      </c>
      <c r="B31" s="245">
        <v>34</v>
      </c>
      <c r="C31" s="245">
        <v>187034</v>
      </c>
      <c r="D31" s="246">
        <v>0</v>
      </c>
      <c r="E31" s="246">
        <v>0</v>
      </c>
      <c r="F31" s="245">
        <v>0</v>
      </c>
      <c r="G31" s="245">
        <v>0</v>
      </c>
      <c r="H31" s="246">
        <v>0</v>
      </c>
      <c r="I31" s="246">
        <v>0</v>
      </c>
      <c r="J31" s="245">
        <v>0</v>
      </c>
      <c r="K31" s="245">
        <v>0</v>
      </c>
      <c r="L31" s="246">
        <v>0</v>
      </c>
      <c r="M31" s="246">
        <v>0</v>
      </c>
      <c r="N31" s="245">
        <v>0</v>
      </c>
      <c r="O31" s="245">
        <v>0</v>
      </c>
      <c r="P31" s="246">
        <v>0</v>
      </c>
      <c r="Q31" s="246">
        <v>0</v>
      </c>
      <c r="R31" s="245">
        <v>0</v>
      </c>
      <c r="S31" s="245">
        <v>0</v>
      </c>
      <c r="T31" s="246">
        <v>0</v>
      </c>
      <c r="U31" s="246">
        <v>0</v>
      </c>
      <c r="V31" s="247">
        <f t="shared" si="4"/>
        <v>34</v>
      </c>
      <c r="W31" s="247">
        <f t="shared" si="4"/>
        <v>187034</v>
      </c>
    </row>
    <row r="32" spans="1:23" ht="12.75">
      <c r="A32" s="244" t="s">
        <v>34</v>
      </c>
      <c r="B32" s="245">
        <v>75</v>
      </c>
      <c r="C32" s="245">
        <v>422020</v>
      </c>
      <c r="D32" s="246">
        <v>0</v>
      </c>
      <c r="E32" s="246">
        <v>0</v>
      </c>
      <c r="F32" s="245">
        <v>0</v>
      </c>
      <c r="G32" s="245">
        <v>0</v>
      </c>
      <c r="H32" s="246">
        <v>1</v>
      </c>
      <c r="I32" s="246">
        <v>4644</v>
      </c>
      <c r="J32" s="245">
        <v>1</v>
      </c>
      <c r="K32" s="245">
        <v>4637</v>
      </c>
      <c r="L32" s="246">
        <v>1</v>
      </c>
      <c r="M32" s="246">
        <v>2000</v>
      </c>
      <c r="N32" s="245">
        <v>0</v>
      </c>
      <c r="O32" s="245">
        <v>0</v>
      </c>
      <c r="P32" s="246">
        <v>0</v>
      </c>
      <c r="Q32" s="246">
        <v>0</v>
      </c>
      <c r="R32" s="245">
        <v>0</v>
      </c>
      <c r="S32" s="245">
        <v>0</v>
      </c>
      <c r="T32" s="246">
        <v>0</v>
      </c>
      <c r="U32" s="246">
        <v>0</v>
      </c>
      <c r="V32" s="247">
        <f t="shared" si="4"/>
        <v>78</v>
      </c>
      <c r="W32" s="247">
        <f t="shared" si="4"/>
        <v>433301</v>
      </c>
    </row>
    <row r="33" spans="1:23" ht="12.75">
      <c r="A33" s="244" t="s">
        <v>35</v>
      </c>
      <c r="B33" s="245">
        <v>145</v>
      </c>
      <c r="C33" s="245">
        <v>774715</v>
      </c>
      <c r="D33" s="246">
        <v>0</v>
      </c>
      <c r="E33" s="246">
        <v>0</v>
      </c>
      <c r="F33" s="245">
        <v>0</v>
      </c>
      <c r="G33" s="245">
        <v>0</v>
      </c>
      <c r="H33" s="246">
        <v>5</v>
      </c>
      <c r="I33" s="246">
        <v>18576</v>
      </c>
      <c r="J33" s="245">
        <v>1</v>
      </c>
      <c r="K33" s="245">
        <v>9274</v>
      </c>
      <c r="L33" s="246">
        <v>0</v>
      </c>
      <c r="M33" s="246">
        <v>0</v>
      </c>
      <c r="N33" s="245">
        <v>0</v>
      </c>
      <c r="O33" s="245">
        <v>0</v>
      </c>
      <c r="P33" s="246">
        <v>0</v>
      </c>
      <c r="Q33" s="246">
        <v>0</v>
      </c>
      <c r="R33" s="245">
        <v>0</v>
      </c>
      <c r="S33" s="245">
        <v>0</v>
      </c>
      <c r="T33" s="246">
        <v>7</v>
      </c>
      <c r="U33" s="246">
        <v>8400</v>
      </c>
      <c r="V33" s="247">
        <f t="shared" si="4"/>
        <v>158</v>
      </c>
      <c r="W33" s="247">
        <f t="shared" si="4"/>
        <v>810965</v>
      </c>
    </row>
    <row r="34" spans="1:23" ht="12.75">
      <c r="A34" s="244" t="s">
        <v>36</v>
      </c>
      <c r="B34" s="245">
        <v>802</v>
      </c>
      <c r="C34" s="245">
        <v>4041929</v>
      </c>
      <c r="D34" s="246">
        <v>0</v>
      </c>
      <c r="E34" s="246">
        <v>0</v>
      </c>
      <c r="F34" s="245">
        <v>0</v>
      </c>
      <c r="G34" s="245">
        <v>0</v>
      </c>
      <c r="H34" s="246">
        <v>16</v>
      </c>
      <c r="I34" s="246">
        <v>64368</v>
      </c>
      <c r="J34" s="245">
        <v>13</v>
      </c>
      <c r="K34" s="245">
        <v>87838</v>
      </c>
      <c r="L34" s="246">
        <v>0</v>
      </c>
      <c r="M34" s="246">
        <v>0</v>
      </c>
      <c r="N34" s="245">
        <v>3</v>
      </c>
      <c r="O34" s="245">
        <v>14975</v>
      </c>
      <c r="P34" s="246">
        <v>0</v>
      </c>
      <c r="Q34" s="246">
        <v>0</v>
      </c>
      <c r="R34" s="245">
        <v>0</v>
      </c>
      <c r="S34" s="245">
        <v>0</v>
      </c>
      <c r="T34" s="246">
        <v>41</v>
      </c>
      <c r="U34" s="246">
        <v>42637</v>
      </c>
      <c r="V34" s="247">
        <f t="shared" si="4"/>
        <v>875</v>
      </c>
      <c r="W34" s="247">
        <f t="shared" si="4"/>
        <v>4251747</v>
      </c>
    </row>
    <row r="35" spans="1:23" ht="12.75">
      <c r="A35" s="244" t="s">
        <v>37</v>
      </c>
      <c r="B35" s="245">
        <v>46</v>
      </c>
      <c r="C35" s="245">
        <v>256525</v>
      </c>
      <c r="D35" s="246">
        <v>0</v>
      </c>
      <c r="E35" s="246">
        <v>0</v>
      </c>
      <c r="F35" s="245">
        <v>0</v>
      </c>
      <c r="G35" s="245">
        <v>0</v>
      </c>
      <c r="H35" s="246">
        <v>2</v>
      </c>
      <c r="I35" s="246">
        <v>9288</v>
      </c>
      <c r="J35" s="245">
        <v>0</v>
      </c>
      <c r="K35" s="245">
        <v>0</v>
      </c>
      <c r="L35" s="246">
        <v>0</v>
      </c>
      <c r="M35" s="246">
        <v>0</v>
      </c>
      <c r="N35" s="245">
        <v>1</v>
      </c>
      <c r="O35" s="245">
        <v>5000</v>
      </c>
      <c r="P35" s="246">
        <v>0</v>
      </c>
      <c r="Q35" s="246">
        <v>0</v>
      </c>
      <c r="R35" s="245">
        <v>0</v>
      </c>
      <c r="S35" s="245">
        <v>0</v>
      </c>
      <c r="T35" s="246">
        <v>5</v>
      </c>
      <c r="U35" s="246">
        <v>6000</v>
      </c>
      <c r="V35" s="247">
        <f t="shared" si="4"/>
        <v>54</v>
      </c>
      <c r="W35" s="247">
        <f t="shared" si="4"/>
        <v>276813</v>
      </c>
    </row>
    <row r="36" spans="1:23" ht="12.75">
      <c r="A36" s="244" t="s">
        <v>38</v>
      </c>
      <c r="B36" s="245">
        <v>131</v>
      </c>
      <c r="C36" s="245">
        <v>715268</v>
      </c>
      <c r="D36" s="246">
        <v>0</v>
      </c>
      <c r="E36" s="246">
        <v>0</v>
      </c>
      <c r="F36" s="245">
        <v>0</v>
      </c>
      <c r="G36" s="245">
        <v>0</v>
      </c>
      <c r="H36" s="246">
        <v>4</v>
      </c>
      <c r="I36" s="246">
        <v>18576</v>
      </c>
      <c r="J36" s="245">
        <v>1</v>
      </c>
      <c r="K36" s="245">
        <v>4637</v>
      </c>
      <c r="L36" s="246">
        <v>0</v>
      </c>
      <c r="M36" s="246">
        <v>0</v>
      </c>
      <c r="N36" s="245">
        <v>1</v>
      </c>
      <c r="O36" s="245">
        <v>5000</v>
      </c>
      <c r="P36" s="246">
        <v>0</v>
      </c>
      <c r="Q36" s="246">
        <v>0</v>
      </c>
      <c r="R36" s="245">
        <v>0</v>
      </c>
      <c r="S36" s="245">
        <v>0</v>
      </c>
      <c r="T36" s="246">
        <v>4</v>
      </c>
      <c r="U36" s="246">
        <v>4800</v>
      </c>
      <c r="V36" s="247">
        <f t="shared" si="4"/>
        <v>141</v>
      </c>
      <c r="W36" s="247">
        <f t="shared" si="4"/>
        <v>748281</v>
      </c>
    </row>
    <row r="37" spans="1:23" ht="12.75">
      <c r="A37" s="244" t="s">
        <v>39</v>
      </c>
      <c r="B37" s="245">
        <v>252</v>
      </c>
      <c r="C37" s="245">
        <v>1470841</v>
      </c>
      <c r="D37" s="246">
        <v>0</v>
      </c>
      <c r="E37" s="246">
        <v>0</v>
      </c>
      <c r="F37" s="245">
        <v>0</v>
      </c>
      <c r="G37" s="245">
        <v>0</v>
      </c>
      <c r="H37" s="246">
        <v>5</v>
      </c>
      <c r="I37" s="246">
        <v>23220</v>
      </c>
      <c r="J37" s="245">
        <v>0</v>
      </c>
      <c r="K37" s="245">
        <v>0</v>
      </c>
      <c r="L37" s="246">
        <v>0</v>
      </c>
      <c r="M37" s="246">
        <v>0</v>
      </c>
      <c r="N37" s="245">
        <v>0</v>
      </c>
      <c r="O37" s="245">
        <v>0</v>
      </c>
      <c r="P37" s="246">
        <v>0</v>
      </c>
      <c r="Q37" s="246">
        <v>0</v>
      </c>
      <c r="R37" s="245">
        <v>0</v>
      </c>
      <c r="S37" s="245">
        <v>0</v>
      </c>
      <c r="T37" s="246">
        <v>11</v>
      </c>
      <c r="U37" s="246">
        <v>12600</v>
      </c>
      <c r="V37" s="247">
        <f t="shared" ref="V37:W51" si="5">B37+D37+F37+H37+J37+L37+R37+T37+N37+P37</f>
        <v>268</v>
      </c>
      <c r="W37" s="247">
        <f t="shared" si="5"/>
        <v>1506661</v>
      </c>
    </row>
    <row r="38" spans="1:23" ht="12.75">
      <c r="A38" s="244" t="s">
        <v>40</v>
      </c>
      <c r="B38" s="245">
        <v>201</v>
      </c>
      <c r="C38" s="245">
        <v>1161663</v>
      </c>
      <c r="D38" s="246">
        <v>0</v>
      </c>
      <c r="E38" s="246">
        <v>0</v>
      </c>
      <c r="F38" s="245">
        <v>0</v>
      </c>
      <c r="G38" s="245">
        <v>0</v>
      </c>
      <c r="H38" s="246">
        <v>0</v>
      </c>
      <c r="I38" s="246">
        <v>0</v>
      </c>
      <c r="J38" s="245">
        <v>0</v>
      </c>
      <c r="K38" s="245">
        <v>0</v>
      </c>
      <c r="L38" s="246">
        <v>0</v>
      </c>
      <c r="M38" s="246">
        <v>0</v>
      </c>
      <c r="N38" s="245">
        <v>0</v>
      </c>
      <c r="O38" s="245">
        <v>0</v>
      </c>
      <c r="P38" s="246">
        <v>0</v>
      </c>
      <c r="Q38" s="246">
        <v>0</v>
      </c>
      <c r="R38" s="245">
        <v>0</v>
      </c>
      <c r="S38" s="245">
        <v>0</v>
      </c>
      <c r="T38" s="246">
        <v>8</v>
      </c>
      <c r="U38" s="246">
        <v>9600</v>
      </c>
      <c r="V38" s="247">
        <f t="shared" si="5"/>
        <v>209</v>
      </c>
      <c r="W38" s="247">
        <f t="shared" si="5"/>
        <v>1171263</v>
      </c>
    </row>
    <row r="39" spans="1:23" ht="12.75">
      <c r="A39" s="244" t="s">
        <v>41</v>
      </c>
      <c r="B39" s="245">
        <v>20</v>
      </c>
      <c r="C39" s="245">
        <v>87448</v>
      </c>
      <c r="D39" s="246">
        <v>0</v>
      </c>
      <c r="E39" s="246">
        <v>0</v>
      </c>
      <c r="F39" s="245">
        <v>0</v>
      </c>
      <c r="G39" s="245">
        <v>0</v>
      </c>
      <c r="H39" s="246">
        <v>2</v>
      </c>
      <c r="I39" s="246">
        <v>9288</v>
      </c>
      <c r="J39" s="245">
        <v>0</v>
      </c>
      <c r="K39" s="245">
        <v>0</v>
      </c>
      <c r="L39" s="246">
        <v>0</v>
      </c>
      <c r="M39" s="246">
        <v>0</v>
      </c>
      <c r="N39" s="245">
        <v>0</v>
      </c>
      <c r="O39" s="245">
        <v>0</v>
      </c>
      <c r="P39" s="246">
        <v>0</v>
      </c>
      <c r="Q39" s="246">
        <v>0</v>
      </c>
      <c r="R39" s="245">
        <v>0</v>
      </c>
      <c r="S39" s="245">
        <v>0</v>
      </c>
      <c r="T39" s="246">
        <v>0</v>
      </c>
      <c r="U39" s="246">
        <v>0</v>
      </c>
      <c r="V39" s="247">
        <f t="shared" si="5"/>
        <v>22</v>
      </c>
      <c r="W39" s="247">
        <f t="shared" si="5"/>
        <v>96736</v>
      </c>
    </row>
    <row r="40" spans="1:23" ht="12.75">
      <c r="A40" s="244" t="s">
        <v>42</v>
      </c>
      <c r="B40" s="245">
        <v>453</v>
      </c>
      <c r="C40" s="245">
        <v>2008161</v>
      </c>
      <c r="D40" s="246">
        <v>0</v>
      </c>
      <c r="E40" s="246">
        <v>0</v>
      </c>
      <c r="F40" s="245">
        <v>0</v>
      </c>
      <c r="G40" s="245">
        <v>0</v>
      </c>
      <c r="H40" s="246">
        <v>2</v>
      </c>
      <c r="I40" s="246">
        <v>9288</v>
      </c>
      <c r="J40" s="245">
        <v>7</v>
      </c>
      <c r="K40" s="245">
        <v>39801</v>
      </c>
      <c r="L40" s="246">
        <v>0</v>
      </c>
      <c r="M40" s="246">
        <v>0</v>
      </c>
      <c r="N40" s="245">
        <v>0</v>
      </c>
      <c r="O40" s="245">
        <v>0</v>
      </c>
      <c r="P40" s="246">
        <v>209</v>
      </c>
      <c r="Q40" s="246">
        <v>354319</v>
      </c>
      <c r="R40" s="245">
        <v>1</v>
      </c>
      <c r="S40" s="245">
        <v>5000</v>
      </c>
      <c r="T40" s="246">
        <v>7</v>
      </c>
      <c r="U40" s="246">
        <v>6849</v>
      </c>
      <c r="V40" s="247">
        <f t="shared" si="5"/>
        <v>679</v>
      </c>
      <c r="W40" s="247">
        <f t="shared" si="5"/>
        <v>2423418</v>
      </c>
    </row>
    <row r="41" spans="1:23" ht="12.75">
      <c r="A41" s="244" t="s">
        <v>157</v>
      </c>
      <c r="B41" s="245">
        <v>380</v>
      </c>
      <c r="C41" s="245">
        <v>2066254</v>
      </c>
      <c r="D41" s="246">
        <v>0</v>
      </c>
      <c r="E41" s="246">
        <v>0</v>
      </c>
      <c r="F41" s="245">
        <v>0</v>
      </c>
      <c r="G41" s="245">
        <v>0</v>
      </c>
      <c r="H41" s="246">
        <v>9</v>
      </c>
      <c r="I41" s="246">
        <v>35304</v>
      </c>
      <c r="J41" s="245">
        <v>4</v>
      </c>
      <c r="K41" s="245">
        <v>22600</v>
      </c>
      <c r="L41" s="246">
        <v>0</v>
      </c>
      <c r="M41" s="246">
        <v>0</v>
      </c>
      <c r="N41" s="245">
        <v>0</v>
      </c>
      <c r="O41" s="245">
        <v>0</v>
      </c>
      <c r="P41" s="246">
        <v>0</v>
      </c>
      <c r="Q41" s="246">
        <v>0</v>
      </c>
      <c r="R41" s="245">
        <v>2</v>
      </c>
      <c r="S41" s="245">
        <v>7500</v>
      </c>
      <c r="T41" s="246">
        <v>53</v>
      </c>
      <c r="U41" s="246">
        <v>52832</v>
      </c>
      <c r="V41" s="247">
        <f t="shared" si="5"/>
        <v>448</v>
      </c>
      <c r="W41" s="247">
        <f t="shared" si="5"/>
        <v>2184490</v>
      </c>
    </row>
    <row r="42" spans="1:23" ht="12.75">
      <c r="A42" s="244" t="s">
        <v>44</v>
      </c>
      <c r="B42" s="245">
        <v>609</v>
      </c>
      <c r="C42" s="245">
        <v>3087442</v>
      </c>
      <c r="D42" s="246">
        <v>0</v>
      </c>
      <c r="E42" s="246">
        <v>0</v>
      </c>
      <c r="F42" s="245">
        <v>0</v>
      </c>
      <c r="G42" s="245">
        <v>0</v>
      </c>
      <c r="H42" s="246">
        <v>6</v>
      </c>
      <c r="I42" s="246">
        <v>27864</v>
      </c>
      <c r="J42" s="245">
        <v>4</v>
      </c>
      <c r="K42" s="245">
        <v>27822</v>
      </c>
      <c r="L42" s="246">
        <v>0</v>
      </c>
      <c r="M42" s="246">
        <v>0</v>
      </c>
      <c r="N42" s="245">
        <v>2</v>
      </c>
      <c r="O42" s="245">
        <v>10000</v>
      </c>
      <c r="P42" s="246">
        <v>0</v>
      </c>
      <c r="Q42" s="246">
        <v>0</v>
      </c>
      <c r="R42" s="245">
        <v>0</v>
      </c>
      <c r="S42" s="245">
        <v>0</v>
      </c>
      <c r="T42" s="246">
        <v>25</v>
      </c>
      <c r="U42" s="246">
        <v>26548</v>
      </c>
      <c r="V42" s="247">
        <f t="shared" si="5"/>
        <v>646</v>
      </c>
      <c r="W42" s="247">
        <f t="shared" si="5"/>
        <v>3179676</v>
      </c>
    </row>
    <row r="43" spans="1:23" ht="12.75">
      <c r="A43" s="244" t="s">
        <v>45</v>
      </c>
      <c r="B43" s="245">
        <v>282</v>
      </c>
      <c r="C43" s="245">
        <v>1498735</v>
      </c>
      <c r="D43" s="246">
        <v>0</v>
      </c>
      <c r="E43" s="246">
        <v>0</v>
      </c>
      <c r="F43" s="245">
        <v>0</v>
      </c>
      <c r="G43" s="245">
        <v>0</v>
      </c>
      <c r="H43" s="246">
        <v>3</v>
      </c>
      <c r="I43" s="246">
        <v>13932</v>
      </c>
      <c r="J43" s="245">
        <v>3</v>
      </c>
      <c r="K43" s="245">
        <v>23185</v>
      </c>
      <c r="L43" s="246">
        <v>0</v>
      </c>
      <c r="M43" s="246">
        <v>0</v>
      </c>
      <c r="N43" s="245">
        <v>1</v>
      </c>
      <c r="O43" s="245">
        <v>5000</v>
      </c>
      <c r="P43" s="246">
        <v>0</v>
      </c>
      <c r="Q43" s="246">
        <v>0</v>
      </c>
      <c r="R43" s="245">
        <v>0</v>
      </c>
      <c r="S43" s="245">
        <v>0</v>
      </c>
      <c r="T43" s="246">
        <v>7</v>
      </c>
      <c r="U43" s="246">
        <v>8400</v>
      </c>
      <c r="V43" s="247">
        <f t="shared" si="5"/>
        <v>296</v>
      </c>
      <c r="W43" s="247">
        <f t="shared" si="5"/>
        <v>1549252</v>
      </c>
    </row>
    <row r="44" spans="1:23" ht="12.75">
      <c r="A44" s="244" t="s">
        <v>46</v>
      </c>
      <c r="B44" s="245">
        <v>615</v>
      </c>
      <c r="C44" s="245">
        <v>3168351</v>
      </c>
      <c r="D44" s="246">
        <v>0</v>
      </c>
      <c r="E44" s="246">
        <v>0</v>
      </c>
      <c r="F44" s="245">
        <v>0</v>
      </c>
      <c r="G44" s="245">
        <v>0</v>
      </c>
      <c r="H44" s="246">
        <v>29</v>
      </c>
      <c r="I44" s="246">
        <v>128256</v>
      </c>
      <c r="J44" s="245">
        <v>4</v>
      </c>
      <c r="K44" s="245">
        <v>29368</v>
      </c>
      <c r="L44" s="246">
        <v>0</v>
      </c>
      <c r="M44" s="246">
        <v>0</v>
      </c>
      <c r="N44" s="245">
        <v>1</v>
      </c>
      <c r="O44" s="245">
        <v>5000</v>
      </c>
      <c r="P44" s="246">
        <v>0</v>
      </c>
      <c r="Q44" s="246">
        <v>0</v>
      </c>
      <c r="R44" s="245">
        <v>12</v>
      </c>
      <c r="S44" s="245">
        <v>43750</v>
      </c>
      <c r="T44" s="246">
        <v>27</v>
      </c>
      <c r="U44" s="246">
        <v>28971</v>
      </c>
      <c r="V44" s="247">
        <f t="shared" si="5"/>
        <v>688</v>
      </c>
      <c r="W44" s="247">
        <f t="shared" si="5"/>
        <v>3403696</v>
      </c>
    </row>
    <row r="45" spans="1:23" ht="12.75">
      <c r="A45" s="244" t="s">
        <v>47</v>
      </c>
      <c r="B45" s="245">
        <v>388</v>
      </c>
      <c r="C45" s="245">
        <v>2022791</v>
      </c>
      <c r="D45" s="246">
        <v>0</v>
      </c>
      <c r="E45" s="246">
        <v>0</v>
      </c>
      <c r="F45" s="245">
        <v>0</v>
      </c>
      <c r="G45" s="245">
        <v>0</v>
      </c>
      <c r="H45" s="246">
        <v>0</v>
      </c>
      <c r="I45" s="246">
        <v>0</v>
      </c>
      <c r="J45" s="245">
        <v>0</v>
      </c>
      <c r="K45" s="245">
        <v>0</v>
      </c>
      <c r="L45" s="246">
        <v>0</v>
      </c>
      <c r="M45" s="246">
        <v>0</v>
      </c>
      <c r="N45" s="245">
        <v>0</v>
      </c>
      <c r="O45" s="245">
        <v>0</v>
      </c>
      <c r="P45" s="246">
        <v>0</v>
      </c>
      <c r="Q45" s="246">
        <v>0</v>
      </c>
      <c r="R45" s="245">
        <v>2</v>
      </c>
      <c r="S45" s="245">
        <v>5000</v>
      </c>
      <c r="T45" s="246">
        <v>40</v>
      </c>
      <c r="U45" s="246">
        <v>42719</v>
      </c>
      <c r="V45" s="247">
        <f t="shared" si="5"/>
        <v>430</v>
      </c>
      <c r="W45" s="247">
        <f t="shared" si="5"/>
        <v>2070510</v>
      </c>
    </row>
    <row r="46" spans="1:23" ht="12.75">
      <c r="A46" s="244" t="s">
        <v>48</v>
      </c>
      <c r="B46" s="245">
        <v>81</v>
      </c>
      <c r="C46" s="245">
        <v>360898</v>
      </c>
      <c r="D46" s="246">
        <v>0</v>
      </c>
      <c r="E46" s="246">
        <v>0</v>
      </c>
      <c r="F46" s="245">
        <v>0</v>
      </c>
      <c r="G46" s="245">
        <v>0</v>
      </c>
      <c r="H46" s="246">
        <v>2</v>
      </c>
      <c r="I46" s="246">
        <v>7547</v>
      </c>
      <c r="J46" s="245">
        <v>2</v>
      </c>
      <c r="K46" s="245">
        <v>12752</v>
      </c>
      <c r="L46" s="246">
        <v>0</v>
      </c>
      <c r="M46" s="246">
        <v>0</v>
      </c>
      <c r="N46" s="245">
        <v>0</v>
      </c>
      <c r="O46" s="245">
        <v>0</v>
      </c>
      <c r="P46" s="246">
        <v>68</v>
      </c>
      <c r="Q46" s="246">
        <v>98697</v>
      </c>
      <c r="R46" s="245">
        <v>7</v>
      </c>
      <c r="S46" s="245">
        <v>23437</v>
      </c>
      <c r="T46" s="246">
        <v>3</v>
      </c>
      <c r="U46" s="246">
        <v>2850</v>
      </c>
      <c r="V46" s="247">
        <f t="shared" si="5"/>
        <v>163</v>
      </c>
      <c r="W46" s="247">
        <f t="shared" si="5"/>
        <v>506181</v>
      </c>
    </row>
    <row r="47" spans="1:23" ht="12.75">
      <c r="A47" s="244" t="s">
        <v>49</v>
      </c>
      <c r="B47" s="245">
        <v>414</v>
      </c>
      <c r="C47" s="245">
        <v>1961693</v>
      </c>
      <c r="D47" s="246">
        <v>0</v>
      </c>
      <c r="E47" s="246">
        <v>0</v>
      </c>
      <c r="F47" s="245">
        <v>0</v>
      </c>
      <c r="G47" s="245">
        <v>0</v>
      </c>
      <c r="H47" s="246">
        <v>2</v>
      </c>
      <c r="I47" s="246">
        <v>9288</v>
      </c>
      <c r="J47" s="245">
        <v>12</v>
      </c>
      <c r="K47" s="245">
        <v>73420</v>
      </c>
      <c r="L47" s="246">
        <v>0</v>
      </c>
      <c r="M47" s="246">
        <v>0</v>
      </c>
      <c r="N47" s="245">
        <v>0</v>
      </c>
      <c r="O47" s="245">
        <v>0</v>
      </c>
      <c r="P47" s="246">
        <v>0</v>
      </c>
      <c r="Q47" s="246">
        <v>0</v>
      </c>
      <c r="R47" s="245">
        <v>0</v>
      </c>
      <c r="S47" s="245">
        <v>0</v>
      </c>
      <c r="T47" s="246">
        <v>10</v>
      </c>
      <c r="U47" s="246">
        <v>10800</v>
      </c>
      <c r="V47" s="247">
        <f t="shared" si="5"/>
        <v>438</v>
      </c>
      <c r="W47" s="247">
        <f t="shared" si="5"/>
        <v>2055201</v>
      </c>
    </row>
    <row r="48" spans="1:23" ht="12.75">
      <c r="A48" s="244" t="s">
        <v>50</v>
      </c>
      <c r="B48" s="245">
        <v>635</v>
      </c>
      <c r="C48" s="245">
        <v>2385768</v>
      </c>
      <c r="D48" s="246">
        <v>0</v>
      </c>
      <c r="E48" s="246">
        <v>0</v>
      </c>
      <c r="F48" s="245">
        <v>0</v>
      </c>
      <c r="G48" s="245">
        <v>0</v>
      </c>
      <c r="H48" s="246">
        <v>2</v>
      </c>
      <c r="I48" s="246">
        <v>9288</v>
      </c>
      <c r="J48" s="245">
        <v>25</v>
      </c>
      <c r="K48" s="245">
        <v>119217</v>
      </c>
      <c r="L48" s="246">
        <v>0</v>
      </c>
      <c r="M48" s="246">
        <v>0</v>
      </c>
      <c r="N48" s="245">
        <v>3</v>
      </c>
      <c r="O48" s="245">
        <v>18125</v>
      </c>
      <c r="P48" s="246">
        <v>0</v>
      </c>
      <c r="Q48" s="246">
        <v>0</v>
      </c>
      <c r="R48" s="245">
        <v>0</v>
      </c>
      <c r="S48" s="245">
        <v>0</v>
      </c>
      <c r="T48" s="246">
        <v>2</v>
      </c>
      <c r="U48" s="246">
        <v>1800</v>
      </c>
      <c r="V48" s="247">
        <f t="shared" si="5"/>
        <v>667</v>
      </c>
      <c r="W48" s="247">
        <f t="shared" si="5"/>
        <v>2534198</v>
      </c>
    </row>
    <row r="49" spans="1:26" ht="12.75">
      <c r="A49" s="244" t="s">
        <v>51</v>
      </c>
      <c r="B49" s="245">
        <v>449</v>
      </c>
      <c r="C49" s="245">
        <v>2607171</v>
      </c>
      <c r="D49" s="246">
        <v>0</v>
      </c>
      <c r="E49" s="246">
        <v>0</v>
      </c>
      <c r="F49" s="245">
        <v>0</v>
      </c>
      <c r="G49" s="245">
        <v>0</v>
      </c>
      <c r="H49" s="246">
        <v>10</v>
      </c>
      <c r="I49" s="246">
        <v>42016</v>
      </c>
      <c r="J49" s="245">
        <v>2</v>
      </c>
      <c r="K49" s="245">
        <v>13911</v>
      </c>
      <c r="L49" s="246">
        <v>0</v>
      </c>
      <c r="M49" s="246">
        <v>0</v>
      </c>
      <c r="N49" s="245">
        <v>1</v>
      </c>
      <c r="O49" s="245">
        <v>1316</v>
      </c>
      <c r="P49" s="246">
        <v>0</v>
      </c>
      <c r="Q49" s="246">
        <v>0</v>
      </c>
      <c r="R49" s="245">
        <v>0</v>
      </c>
      <c r="S49" s="245">
        <v>0</v>
      </c>
      <c r="T49" s="246">
        <v>4</v>
      </c>
      <c r="U49" s="246">
        <v>4200</v>
      </c>
      <c r="V49" s="247">
        <f t="shared" si="5"/>
        <v>466</v>
      </c>
      <c r="W49" s="247">
        <f t="shared" si="5"/>
        <v>2668614</v>
      </c>
    </row>
    <row r="50" spans="1:26" ht="12.75">
      <c r="A50" s="248" t="s">
        <v>52</v>
      </c>
      <c r="B50" s="249">
        <v>375</v>
      </c>
      <c r="C50" s="249">
        <v>1887282</v>
      </c>
      <c r="D50" s="250">
        <v>0</v>
      </c>
      <c r="E50" s="250">
        <v>0</v>
      </c>
      <c r="F50" s="249">
        <v>0</v>
      </c>
      <c r="G50" s="249">
        <v>0</v>
      </c>
      <c r="H50" s="250">
        <v>10</v>
      </c>
      <c r="I50" s="250">
        <v>41796</v>
      </c>
      <c r="J50" s="249">
        <v>1</v>
      </c>
      <c r="K50" s="249">
        <v>9274</v>
      </c>
      <c r="L50" s="250">
        <v>0</v>
      </c>
      <c r="M50" s="250">
        <v>0</v>
      </c>
      <c r="N50" s="249">
        <v>1</v>
      </c>
      <c r="O50" s="249">
        <v>6250</v>
      </c>
      <c r="P50" s="250">
        <v>0</v>
      </c>
      <c r="Q50" s="250">
        <v>0</v>
      </c>
      <c r="R50" s="249">
        <v>0</v>
      </c>
      <c r="S50" s="249">
        <v>0</v>
      </c>
      <c r="T50" s="250">
        <v>14</v>
      </c>
      <c r="U50" s="250">
        <v>14540</v>
      </c>
      <c r="V50" s="249">
        <f t="shared" si="5"/>
        <v>401</v>
      </c>
      <c r="W50" s="249">
        <f t="shared" si="5"/>
        <v>1959142</v>
      </c>
      <c r="X50" s="251"/>
      <c r="Y50" s="251"/>
      <c r="Z50" s="251"/>
    </row>
    <row r="51" spans="1:26" ht="12.75">
      <c r="A51" s="244" t="s">
        <v>53</v>
      </c>
      <c r="B51" s="245">
        <f t="shared" ref="B51:U51" si="6">SUM(B21:B50)</f>
        <v>9309</v>
      </c>
      <c r="C51" s="245">
        <f t="shared" si="6"/>
        <v>46914946</v>
      </c>
      <c r="D51" s="246">
        <f t="shared" si="6"/>
        <v>0</v>
      </c>
      <c r="E51" s="246">
        <f t="shared" si="6"/>
        <v>0</v>
      </c>
      <c r="F51" s="245">
        <f t="shared" si="6"/>
        <v>0</v>
      </c>
      <c r="G51" s="245">
        <f t="shared" si="6"/>
        <v>0</v>
      </c>
      <c r="H51" s="246">
        <f t="shared" si="6"/>
        <v>176</v>
      </c>
      <c r="I51" s="246">
        <f t="shared" si="6"/>
        <v>757916</v>
      </c>
      <c r="J51" s="245">
        <f t="shared" si="6"/>
        <v>107</v>
      </c>
      <c r="K51" s="245">
        <f t="shared" si="6"/>
        <v>682411</v>
      </c>
      <c r="L51" s="246">
        <f t="shared" si="6"/>
        <v>1</v>
      </c>
      <c r="M51" s="246">
        <f t="shared" si="6"/>
        <v>2000</v>
      </c>
      <c r="N51" s="245">
        <f t="shared" si="6"/>
        <v>18</v>
      </c>
      <c r="O51" s="245">
        <f t="shared" si="6"/>
        <v>96291</v>
      </c>
      <c r="P51" s="246">
        <f t="shared" si="6"/>
        <v>277</v>
      </c>
      <c r="Q51" s="246">
        <f t="shared" si="6"/>
        <v>453016</v>
      </c>
      <c r="R51" s="245">
        <f t="shared" si="6"/>
        <v>39</v>
      </c>
      <c r="S51" s="245">
        <f t="shared" si="6"/>
        <v>145312</v>
      </c>
      <c r="T51" s="246">
        <f t="shared" si="6"/>
        <v>443</v>
      </c>
      <c r="U51" s="246">
        <f t="shared" si="6"/>
        <v>476321</v>
      </c>
      <c r="V51" s="247">
        <f t="shared" si="5"/>
        <v>10370</v>
      </c>
      <c r="W51" s="247">
        <f t="shared" si="5"/>
        <v>49528213</v>
      </c>
    </row>
    <row r="52" spans="1:26" ht="12.75">
      <c r="A52" s="244"/>
      <c r="B52" s="245"/>
      <c r="C52" s="245"/>
      <c r="D52" s="258"/>
      <c r="E52" s="258"/>
      <c r="F52" s="245"/>
      <c r="G52" s="245"/>
      <c r="H52" s="258"/>
      <c r="I52" s="258"/>
      <c r="J52" s="245"/>
      <c r="K52" s="245"/>
      <c r="L52" s="258"/>
      <c r="M52" s="258"/>
      <c r="N52" s="255"/>
      <c r="O52" s="255"/>
      <c r="P52" s="244"/>
      <c r="Q52" s="244"/>
      <c r="R52" s="255"/>
      <c r="S52" s="255"/>
      <c r="T52" s="244"/>
      <c r="U52" s="244"/>
      <c r="V52" s="245"/>
      <c r="W52" s="245"/>
    </row>
    <row r="53" spans="1:26" ht="25.5">
      <c r="A53" s="242" t="s">
        <v>54</v>
      </c>
      <c r="B53" s="249"/>
      <c r="C53" s="249"/>
      <c r="D53" s="250"/>
      <c r="E53" s="250"/>
      <c r="F53" s="249"/>
      <c r="G53" s="249"/>
      <c r="H53" s="250"/>
      <c r="I53" s="250"/>
      <c r="J53" s="249"/>
      <c r="K53" s="249"/>
      <c r="L53" s="250"/>
      <c r="M53" s="250"/>
      <c r="N53" s="255"/>
      <c r="O53" s="255"/>
      <c r="P53" s="244"/>
      <c r="Q53" s="244"/>
      <c r="R53" s="255"/>
      <c r="S53" s="255"/>
      <c r="T53" s="244"/>
      <c r="U53" s="244"/>
      <c r="V53" s="245"/>
      <c r="W53" s="245"/>
    </row>
    <row r="54" spans="1:26" ht="12.75">
      <c r="A54" s="248" t="s">
        <v>55</v>
      </c>
      <c r="B54" s="249">
        <v>150</v>
      </c>
      <c r="C54" s="249">
        <v>362310</v>
      </c>
      <c r="D54" s="250">
        <v>0</v>
      </c>
      <c r="E54" s="250">
        <v>0</v>
      </c>
      <c r="F54" s="245">
        <v>0</v>
      </c>
      <c r="G54" s="245">
        <v>0</v>
      </c>
      <c r="H54" s="250">
        <v>0</v>
      </c>
      <c r="I54" s="250">
        <v>0</v>
      </c>
      <c r="J54" s="249">
        <v>8</v>
      </c>
      <c r="K54" s="249">
        <v>31788</v>
      </c>
      <c r="L54" s="250">
        <v>0</v>
      </c>
      <c r="M54" s="250">
        <v>0</v>
      </c>
      <c r="N54" s="249">
        <v>1</v>
      </c>
      <c r="O54" s="249">
        <v>5000</v>
      </c>
      <c r="P54" s="246">
        <v>0</v>
      </c>
      <c r="Q54" s="246">
        <v>0</v>
      </c>
      <c r="R54" s="245">
        <v>0</v>
      </c>
      <c r="S54" s="245">
        <v>0</v>
      </c>
      <c r="T54" s="246">
        <v>1</v>
      </c>
      <c r="U54" s="246">
        <v>600</v>
      </c>
      <c r="V54" s="247">
        <f t="shared" ref="V54:W55" si="7">B54+D54+F54+H54+J54+L54+R54+T54+N54+P54</f>
        <v>160</v>
      </c>
      <c r="W54" s="247">
        <f t="shared" si="7"/>
        <v>399698</v>
      </c>
    </row>
    <row r="55" spans="1:26" ht="12.75">
      <c r="A55" s="244" t="s">
        <v>56</v>
      </c>
      <c r="B55" s="245">
        <f t="shared" ref="B55:U55" si="8">SUM(B54)</f>
        <v>150</v>
      </c>
      <c r="C55" s="245">
        <f t="shared" si="8"/>
        <v>362310</v>
      </c>
      <c r="D55" s="246">
        <f t="shared" si="8"/>
        <v>0</v>
      </c>
      <c r="E55" s="246">
        <f t="shared" si="8"/>
        <v>0</v>
      </c>
      <c r="F55" s="245">
        <f t="shared" si="8"/>
        <v>0</v>
      </c>
      <c r="G55" s="245">
        <f t="shared" si="8"/>
        <v>0</v>
      </c>
      <c r="H55" s="246">
        <f t="shared" si="8"/>
        <v>0</v>
      </c>
      <c r="I55" s="246">
        <f t="shared" si="8"/>
        <v>0</v>
      </c>
      <c r="J55" s="245">
        <f t="shared" si="8"/>
        <v>8</v>
      </c>
      <c r="K55" s="245">
        <f t="shared" si="8"/>
        <v>31788</v>
      </c>
      <c r="L55" s="246">
        <f t="shared" si="8"/>
        <v>0</v>
      </c>
      <c r="M55" s="246">
        <f t="shared" si="8"/>
        <v>0</v>
      </c>
      <c r="N55" s="245">
        <f t="shared" si="8"/>
        <v>1</v>
      </c>
      <c r="O55" s="245">
        <f t="shared" si="8"/>
        <v>5000</v>
      </c>
      <c r="P55" s="246">
        <f t="shared" si="8"/>
        <v>0</v>
      </c>
      <c r="Q55" s="246">
        <f t="shared" si="8"/>
        <v>0</v>
      </c>
      <c r="R55" s="245">
        <f t="shared" si="8"/>
        <v>0</v>
      </c>
      <c r="S55" s="245">
        <f t="shared" si="8"/>
        <v>0</v>
      </c>
      <c r="T55" s="246">
        <f t="shared" si="8"/>
        <v>1</v>
      </c>
      <c r="U55" s="246">
        <f t="shared" si="8"/>
        <v>600</v>
      </c>
      <c r="V55" s="247">
        <f t="shared" si="7"/>
        <v>160</v>
      </c>
      <c r="W55" s="247">
        <f t="shared" si="7"/>
        <v>399698</v>
      </c>
    </row>
    <row r="56" spans="1:26" ht="12.75">
      <c r="A56" s="244"/>
      <c r="B56" s="245"/>
      <c r="C56" s="245"/>
      <c r="D56" s="258"/>
      <c r="E56" s="258"/>
      <c r="F56" s="245"/>
      <c r="G56" s="245"/>
      <c r="H56" s="258"/>
      <c r="I56" s="258"/>
      <c r="J56" s="245"/>
      <c r="K56" s="245"/>
      <c r="L56" s="258"/>
      <c r="M56" s="258"/>
      <c r="N56" s="255"/>
      <c r="O56" s="255"/>
      <c r="P56" s="244"/>
      <c r="Q56" s="244"/>
      <c r="R56" s="255"/>
      <c r="S56" s="255"/>
      <c r="T56" s="244"/>
      <c r="U56" s="244"/>
      <c r="V56" s="245"/>
      <c r="W56" s="245"/>
    </row>
    <row r="57" spans="1:26" ht="22.5">
      <c r="A57" s="259" t="s">
        <v>57</v>
      </c>
      <c r="B57" s="253">
        <f t="shared" ref="B57:U57" si="9">SUM(B51+B55)</f>
        <v>9459</v>
      </c>
      <c r="C57" s="253">
        <f t="shared" si="9"/>
        <v>47277256</v>
      </c>
      <c r="D57" s="254">
        <f t="shared" si="9"/>
        <v>0</v>
      </c>
      <c r="E57" s="254">
        <f t="shared" si="9"/>
        <v>0</v>
      </c>
      <c r="F57" s="253">
        <f t="shared" si="9"/>
        <v>0</v>
      </c>
      <c r="G57" s="253">
        <f t="shared" si="9"/>
        <v>0</v>
      </c>
      <c r="H57" s="254">
        <f t="shared" si="9"/>
        <v>176</v>
      </c>
      <c r="I57" s="254">
        <f t="shared" si="9"/>
        <v>757916</v>
      </c>
      <c r="J57" s="253">
        <f t="shared" si="9"/>
        <v>115</v>
      </c>
      <c r="K57" s="253">
        <f t="shared" si="9"/>
        <v>714199</v>
      </c>
      <c r="L57" s="254">
        <f t="shared" si="9"/>
        <v>1</v>
      </c>
      <c r="M57" s="254">
        <f t="shared" si="9"/>
        <v>2000</v>
      </c>
      <c r="N57" s="253">
        <f t="shared" si="9"/>
        <v>19</v>
      </c>
      <c r="O57" s="253">
        <f t="shared" si="9"/>
        <v>101291</v>
      </c>
      <c r="P57" s="254">
        <f t="shared" si="9"/>
        <v>277</v>
      </c>
      <c r="Q57" s="254">
        <f t="shared" si="9"/>
        <v>453016</v>
      </c>
      <c r="R57" s="253">
        <f t="shared" si="9"/>
        <v>39</v>
      </c>
      <c r="S57" s="253">
        <f t="shared" si="9"/>
        <v>145312</v>
      </c>
      <c r="T57" s="254">
        <f t="shared" si="9"/>
        <v>444</v>
      </c>
      <c r="U57" s="254">
        <f t="shared" si="9"/>
        <v>476921</v>
      </c>
      <c r="V57" s="247">
        <f t="shared" ref="V57:W57" si="10">B57+D57+F57+H57+J57+L57+R57+T57+N57+P57</f>
        <v>10530</v>
      </c>
      <c r="W57" s="247">
        <f t="shared" si="10"/>
        <v>49927911</v>
      </c>
    </row>
    <row r="58" spans="1:26" ht="12.75">
      <c r="A58" s="244"/>
      <c r="B58" s="256"/>
      <c r="C58" s="255"/>
      <c r="D58" s="244"/>
      <c r="E58" s="244"/>
      <c r="F58" s="256"/>
      <c r="G58" s="256" t="s">
        <v>58</v>
      </c>
      <c r="H58" s="257"/>
      <c r="I58" s="257" t="s">
        <v>58</v>
      </c>
      <c r="J58" s="255"/>
      <c r="K58" s="245"/>
      <c r="L58" s="244"/>
      <c r="M58" s="244"/>
      <c r="N58" s="255"/>
      <c r="O58" s="255"/>
      <c r="P58" s="244"/>
      <c r="Q58" s="244"/>
      <c r="R58" s="255"/>
      <c r="S58" s="255"/>
      <c r="T58" s="244"/>
      <c r="U58" s="244"/>
      <c r="V58" s="245"/>
      <c r="W58" s="245"/>
    </row>
    <row r="59" spans="1:26" ht="12.75">
      <c r="A59" s="242" t="s">
        <v>59</v>
      </c>
      <c r="B59" s="256"/>
      <c r="C59" s="256"/>
      <c r="D59" s="244"/>
      <c r="E59" s="244"/>
      <c r="F59" s="256"/>
      <c r="G59" s="256"/>
      <c r="H59" s="257"/>
      <c r="I59" s="257"/>
      <c r="J59" s="255"/>
      <c r="K59" s="245"/>
      <c r="L59" s="244"/>
      <c r="M59" s="244"/>
      <c r="N59" s="255"/>
      <c r="O59" s="255"/>
      <c r="P59" s="244"/>
      <c r="Q59" s="244"/>
      <c r="R59" s="255"/>
      <c r="S59" s="255"/>
      <c r="T59" s="244"/>
      <c r="U59" s="244"/>
      <c r="V59" s="245"/>
      <c r="W59" s="245"/>
    </row>
    <row r="60" spans="1:26" ht="22.5">
      <c r="A60" s="260" t="s">
        <v>60</v>
      </c>
      <c r="B60" s="245">
        <v>0</v>
      </c>
      <c r="C60" s="245">
        <v>0</v>
      </c>
      <c r="D60" s="246">
        <v>587</v>
      </c>
      <c r="E60" s="246">
        <v>344206</v>
      </c>
      <c r="F60" s="245">
        <v>806</v>
      </c>
      <c r="G60" s="245">
        <v>820281</v>
      </c>
      <c r="H60" s="246">
        <v>48</v>
      </c>
      <c r="I60" s="246">
        <v>147382</v>
      </c>
      <c r="J60" s="245">
        <v>88</v>
      </c>
      <c r="K60" s="245">
        <v>240720</v>
      </c>
      <c r="L60" s="246">
        <v>0</v>
      </c>
      <c r="M60" s="246">
        <v>0</v>
      </c>
      <c r="N60" s="245">
        <v>24</v>
      </c>
      <c r="O60" s="245">
        <v>65842</v>
      </c>
      <c r="P60" s="246">
        <v>1375</v>
      </c>
      <c r="Q60" s="246">
        <v>3258394</v>
      </c>
      <c r="R60" s="245">
        <v>0</v>
      </c>
      <c r="S60" s="245">
        <v>0</v>
      </c>
      <c r="T60" s="246">
        <v>426</v>
      </c>
      <c r="U60" s="246">
        <v>364495</v>
      </c>
      <c r="V60" s="247">
        <f t="shared" ref="V60:W75" si="11">B60+D60+F60+H60+J60+L60+R60+T60+N60+P60</f>
        <v>3354</v>
      </c>
      <c r="W60" s="247">
        <f t="shared" si="11"/>
        <v>5241320</v>
      </c>
    </row>
    <row r="61" spans="1:26" ht="22.5">
      <c r="A61" s="260" t="s">
        <v>61</v>
      </c>
      <c r="B61" s="245">
        <v>0</v>
      </c>
      <c r="C61" s="245">
        <v>0</v>
      </c>
      <c r="D61" s="246">
        <v>24</v>
      </c>
      <c r="E61" s="246">
        <v>14444</v>
      </c>
      <c r="F61" s="245">
        <v>60</v>
      </c>
      <c r="G61" s="245">
        <v>52016</v>
      </c>
      <c r="H61" s="246">
        <v>0</v>
      </c>
      <c r="I61" s="246">
        <v>0</v>
      </c>
      <c r="J61" s="245">
        <v>1</v>
      </c>
      <c r="K61" s="245">
        <v>3325</v>
      </c>
      <c r="L61" s="246">
        <v>0</v>
      </c>
      <c r="M61" s="246">
        <v>0</v>
      </c>
      <c r="N61" s="245">
        <v>0</v>
      </c>
      <c r="O61" s="245">
        <v>0</v>
      </c>
      <c r="P61" s="246">
        <v>78</v>
      </c>
      <c r="Q61" s="246">
        <v>106161</v>
      </c>
      <c r="R61" s="245">
        <v>0</v>
      </c>
      <c r="S61" s="245">
        <v>0</v>
      </c>
      <c r="T61" s="246">
        <v>35</v>
      </c>
      <c r="U61" s="246">
        <v>32550</v>
      </c>
      <c r="V61" s="247">
        <f t="shared" si="11"/>
        <v>198</v>
      </c>
      <c r="W61" s="247">
        <f t="shared" si="11"/>
        <v>208496</v>
      </c>
    </row>
    <row r="62" spans="1:26" ht="22.5">
      <c r="A62" s="260" t="s">
        <v>62</v>
      </c>
      <c r="B62" s="245">
        <v>0</v>
      </c>
      <c r="C62" s="245">
        <v>0</v>
      </c>
      <c r="D62" s="246">
        <v>38</v>
      </c>
      <c r="E62" s="246">
        <v>23381</v>
      </c>
      <c r="F62" s="245">
        <v>68</v>
      </c>
      <c r="G62" s="245">
        <v>61756</v>
      </c>
      <c r="H62" s="246">
        <v>2</v>
      </c>
      <c r="I62" s="246">
        <v>7017</v>
      </c>
      <c r="J62" s="245">
        <v>7</v>
      </c>
      <c r="K62" s="245">
        <v>12600</v>
      </c>
      <c r="L62" s="246">
        <v>0</v>
      </c>
      <c r="M62" s="246">
        <v>0</v>
      </c>
      <c r="N62" s="245">
        <v>0</v>
      </c>
      <c r="O62" s="245">
        <v>0</v>
      </c>
      <c r="P62" s="246">
        <v>102</v>
      </c>
      <c r="Q62" s="246">
        <v>152444</v>
      </c>
      <c r="R62" s="245">
        <v>0</v>
      </c>
      <c r="S62" s="245">
        <v>0</v>
      </c>
      <c r="T62" s="246">
        <v>13</v>
      </c>
      <c r="U62" s="246">
        <v>14400</v>
      </c>
      <c r="V62" s="247">
        <f t="shared" si="11"/>
        <v>230</v>
      </c>
      <c r="W62" s="247">
        <f t="shared" si="11"/>
        <v>271598</v>
      </c>
    </row>
    <row r="63" spans="1:26" ht="22.5">
      <c r="A63" s="260" t="s">
        <v>63</v>
      </c>
      <c r="B63" s="245">
        <v>0</v>
      </c>
      <c r="C63" s="245">
        <v>0</v>
      </c>
      <c r="D63" s="246">
        <v>89</v>
      </c>
      <c r="E63" s="246">
        <v>52160</v>
      </c>
      <c r="F63" s="245">
        <v>260</v>
      </c>
      <c r="G63" s="245">
        <v>219809</v>
      </c>
      <c r="H63" s="246">
        <v>1</v>
      </c>
      <c r="I63" s="246">
        <v>4644</v>
      </c>
      <c r="J63" s="245">
        <v>12</v>
      </c>
      <c r="K63" s="245">
        <v>34125</v>
      </c>
      <c r="L63" s="246">
        <v>0</v>
      </c>
      <c r="M63" s="246">
        <v>0</v>
      </c>
      <c r="N63" s="245">
        <v>2</v>
      </c>
      <c r="O63" s="245">
        <v>5702</v>
      </c>
      <c r="P63" s="246">
        <v>363</v>
      </c>
      <c r="Q63" s="246">
        <v>490307</v>
      </c>
      <c r="R63" s="245">
        <v>0</v>
      </c>
      <c r="S63" s="245">
        <v>0</v>
      </c>
      <c r="T63" s="246">
        <v>158</v>
      </c>
      <c r="U63" s="246">
        <v>158250</v>
      </c>
      <c r="V63" s="247">
        <f t="shared" si="11"/>
        <v>885</v>
      </c>
      <c r="W63" s="247">
        <f t="shared" si="11"/>
        <v>964997</v>
      </c>
    </row>
    <row r="64" spans="1:26" ht="22.5">
      <c r="A64" s="260" t="s">
        <v>64</v>
      </c>
      <c r="B64" s="245">
        <v>0</v>
      </c>
      <c r="C64" s="245">
        <v>0</v>
      </c>
      <c r="D64" s="246">
        <v>190</v>
      </c>
      <c r="E64" s="246">
        <v>130288</v>
      </c>
      <c r="F64" s="245">
        <v>344</v>
      </c>
      <c r="G64" s="245">
        <v>377273</v>
      </c>
      <c r="H64" s="246">
        <v>42</v>
      </c>
      <c r="I64" s="246">
        <v>139579</v>
      </c>
      <c r="J64" s="245">
        <v>10</v>
      </c>
      <c r="K64" s="245">
        <v>33024</v>
      </c>
      <c r="L64" s="246">
        <v>0</v>
      </c>
      <c r="M64" s="246">
        <v>0</v>
      </c>
      <c r="N64" s="245">
        <v>5</v>
      </c>
      <c r="O64" s="245">
        <v>13750</v>
      </c>
      <c r="P64" s="246">
        <v>597</v>
      </c>
      <c r="Q64" s="246">
        <v>1835428</v>
      </c>
      <c r="R64" s="245">
        <v>0</v>
      </c>
      <c r="S64" s="245">
        <v>0</v>
      </c>
      <c r="T64" s="246">
        <v>9</v>
      </c>
      <c r="U64" s="246">
        <v>6900</v>
      </c>
      <c r="V64" s="247">
        <f t="shared" si="11"/>
        <v>1197</v>
      </c>
      <c r="W64" s="247">
        <f t="shared" si="11"/>
        <v>2536242</v>
      </c>
    </row>
    <row r="65" spans="1:23" ht="22.5">
      <c r="A65" s="260" t="s">
        <v>65</v>
      </c>
      <c r="B65" s="245">
        <v>0</v>
      </c>
      <c r="C65" s="245">
        <v>0</v>
      </c>
      <c r="D65" s="246">
        <v>126</v>
      </c>
      <c r="E65" s="246">
        <v>83731</v>
      </c>
      <c r="F65" s="245">
        <v>285</v>
      </c>
      <c r="G65" s="245">
        <v>343608</v>
      </c>
      <c r="H65" s="246">
        <v>36</v>
      </c>
      <c r="I65" s="246">
        <v>116674</v>
      </c>
      <c r="J65" s="245">
        <v>11</v>
      </c>
      <c r="K65" s="245">
        <v>34040</v>
      </c>
      <c r="L65" s="246">
        <v>0</v>
      </c>
      <c r="M65" s="246">
        <v>0</v>
      </c>
      <c r="N65" s="245">
        <v>3</v>
      </c>
      <c r="O65" s="245">
        <v>14166</v>
      </c>
      <c r="P65" s="246">
        <v>468</v>
      </c>
      <c r="Q65" s="246">
        <v>1330433</v>
      </c>
      <c r="R65" s="245">
        <v>0</v>
      </c>
      <c r="S65" s="245">
        <v>0</v>
      </c>
      <c r="T65" s="246">
        <v>104</v>
      </c>
      <c r="U65" s="246">
        <v>111327</v>
      </c>
      <c r="V65" s="247">
        <f t="shared" si="11"/>
        <v>1033</v>
      </c>
      <c r="W65" s="247">
        <f t="shared" si="11"/>
        <v>2033979</v>
      </c>
    </row>
    <row r="66" spans="1:23" ht="22.5">
      <c r="A66" s="260" t="s">
        <v>66</v>
      </c>
      <c r="B66" s="245">
        <v>0</v>
      </c>
      <c r="C66" s="245">
        <v>0</v>
      </c>
      <c r="D66" s="246">
        <v>217</v>
      </c>
      <c r="E66" s="246">
        <v>146028</v>
      </c>
      <c r="F66" s="245">
        <v>359</v>
      </c>
      <c r="G66" s="245">
        <v>407741</v>
      </c>
      <c r="H66" s="246">
        <v>25</v>
      </c>
      <c r="I66" s="246">
        <v>83405</v>
      </c>
      <c r="J66" s="245">
        <v>9</v>
      </c>
      <c r="K66" s="245">
        <v>35520</v>
      </c>
      <c r="L66" s="246">
        <v>0</v>
      </c>
      <c r="M66" s="246">
        <v>0</v>
      </c>
      <c r="N66" s="245">
        <v>9</v>
      </c>
      <c r="O66" s="245">
        <v>29418</v>
      </c>
      <c r="P66" s="246">
        <v>563</v>
      </c>
      <c r="Q66" s="246">
        <v>1424970</v>
      </c>
      <c r="R66" s="245">
        <v>0</v>
      </c>
      <c r="S66" s="245">
        <v>0</v>
      </c>
      <c r="T66" s="246">
        <v>145</v>
      </c>
      <c r="U66" s="246">
        <v>149701</v>
      </c>
      <c r="V66" s="247">
        <f t="shared" si="11"/>
        <v>1327</v>
      </c>
      <c r="W66" s="247">
        <f t="shared" si="11"/>
        <v>2276783</v>
      </c>
    </row>
    <row r="67" spans="1:23" ht="22.5">
      <c r="A67" s="260" t="s">
        <v>67</v>
      </c>
      <c r="B67" s="245">
        <v>0</v>
      </c>
      <c r="C67" s="245">
        <v>0</v>
      </c>
      <c r="D67" s="246">
        <v>69</v>
      </c>
      <c r="E67" s="246">
        <v>49521</v>
      </c>
      <c r="F67" s="245">
        <v>112</v>
      </c>
      <c r="G67" s="245">
        <v>136617</v>
      </c>
      <c r="H67" s="246">
        <v>8</v>
      </c>
      <c r="I67" s="246">
        <v>29026</v>
      </c>
      <c r="J67" s="245">
        <v>5</v>
      </c>
      <c r="K67" s="245">
        <v>18655</v>
      </c>
      <c r="L67" s="246">
        <v>1</v>
      </c>
      <c r="M67" s="246">
        <v>2000</v>
      </c>
      <c r="N67" s="245">
        <v>4</v>
      </c>
      <c r="O67" s="245">
        <v>16250</v>
      </c>
      <c r="P67" s="246">
        <v>245</v>
      </c>
      <c r="Q67" s="246">
        <v>798041</v>
      </c>
      <c r="R67" s="245">
        <v>0</v>
      </c>
      <c r="S67" s="245">
        <v>0</v>
      </c>
      <c r="T67" s="246">
        <v>8</v>
      </c>
      <c r="U67" s="246">
        <v>9600</v>
      </c>
      <c r="V67" s="247">
        <f t="shared" si="11"/>
        <v>452</v>
      </c>
      <c r="W67" s="247">
        <f t="shared" si="11"/>
        <v>1059710</v>
      </c>
    </row>
    <row r="68" spans="1:23" ht="22.5">
      <c r="A68" s="260" t="s">
        <v>68</v>
      </c>
      <c r="B68" s="245">
        <v>0</v>
      </c>
      <c r="C68" s="245">
        <v>0</v>
      </c>
      <c r="D68" s="246">
        <v>37</v>
      </c>
      <c r="E68" s="246">
        <v>29625</v>
      </c>
      <c r="F68" s="245">
        <v>38</v>
      </c>
      <c r="G68" s="245">
        <v>56059</v>
      </c>
      <c r="H68" s="246">
        <v>3</v>
      </c>
      <c r="I68" s="246">
        <v>11610</v>
      </c>
      <c r="J68" s="245">
        <v>2</v>
      </c>
      <c r="K68" s="245">
        <v>4525</v>
      </c>
      <c r="L68" s="246">
        <v>0</v>
      </c>
      <c r="M68" s="246">
        <v>0</v>
      </c>
      <c r="N68" s="245">
        <v>1</v>
      </c>
      <c r="O68" s="245">
        <v>2500</v>
      </c>
      <c r="P68" s="246">
        <v>93</v>
      </c>
      <c r="Q68" s="246">
        <v>301379</v>
      </c>
      <c r="R68" s="245">
        <v>0</v>
      </c>
      <c r="S68" s="245">
        <v>0</v>
      </c>
      <c r="T68" s="246">
        <v>10</v>
      </c>
      <c r="U68" s="246">
        <v>9600</v>
      </c>
      <c r="V68" s="247">
        <f t="shared" si="11"/>
        <v>184</v>
      </c>
      <c r="W68" s="247">
        <f t="shared" si="11"/>
        <v>415298</v>
      </c>
    </row>
    <row r="69" spans="1:23" ht="22.5">
      <c r="A69" s="260" t="s">
        <v>69</v>
      </c>
      <c r="B69" s="245">
        <v>0</v>
      </c>
      <c r="C69" s="245">
        <v>0</v>
      </c>
      <c r="D69" s="246">
        <v>37</v>
      </c>
      <c r="E69" s="246">
        <v>25970</v>
      </c>
      <c r="F69" s="245">
        <v>81</v>
      </c>
      <c r="G69" s="245">
        <v>97606</v>
      </c>
      <c r="H69" s="246">
        <v>8</v>
      </c>
      <c r="I69" s="246">
        <v>30766</v>
      </c>
      <c r="J69" s="245">
        <v>3</v>
      </c>
      <c r="K69" s="245">
        <v>10679</v>
      </c>
      <c r="L69" s="246">
        <v>0</v>
      </c>
      <c r="M69" s="246">
        <v>0</v>
      </c>
      <c r="N69" s="245">
        <v>0</v>
      </c>
      <c r="O69" s="245">
        <v>0</v>
      </c>
      <c r="P69" s="246">
        <v>140</v>
      </c>
      <c r="Q69" s="246">
        <v>470541</v>
      </c>
      <c r="R69" s="245">
        <v>0</v>
      </c>
      <c r="S69" s="245">
        <v>0</v>
      </c>
      <c r="T69" s="246">
        <v>94</v>
      </c>
      <c r="U69" s="246">
        <v>99350</v>
      </c>
      <c r="V69" s="247">
        <f t="shared" si="11"/>
        <v>363</v>
      </c>
      <c r="W69" s="247">
        <f t="shared" si="11"/>
        <v>734912</v>
      </c>
    </row>
    <row r="70" spans="1:23" ht="22.5">
      <c r="A70" s="260" t="s">
        <v>70</v>
      </c>
      <c r="B70" s="245">
        <v>0</v>
      </c>
      <c r="C70" s="245">
        <v>0</v>
      </c>
      <c r="D70" s="246">
        <v>109</v>
      </c>
      <c r="E70" s="246">
        <v>71729</v>
      </c>
      <c r="F70" s="245">
        <v>215</v>
      </c>
      <c r="G70" s="245">
        <v>236656</v>
      </c>
      <c r="H70" s="246">
        <v>7</v>
      </c>
      <c r="I70" s="246">
        <v>22441</v>
      </c>
      <c r="J70" s="245">
        <v>17</v>
      </c>
      <c r="K70" s="245">
        <v>52587</v>
      </c>
      <c r="L70" s="246">
        <v>0</v>
      </c>
      <c r="M70" s="246">
        <v>0</v>
      </c>
      <c r="N70" s="245">
        <v>6</v>
      </c>
      <c r="O70" s="245">
        <v>17686</v>
      </c>
      <c r="P70" s="246">
        <v>319</v>
      </c>
      <c r="Q70" s="246">
        <v>759919</v>
      </c>
      <c r="R70" s="245">
        <v>0</v>
      </c>
      <c r="S70" s="245">
        <v>0</v>
      </c>
      <c r="T70" s="246">
        <v>31</v>
      </c>
      <c r="U70" s="246">
        <v>32615</v>
      </c>
      <c r="V70" s="247">
        <f t="shared" si="11"/>
        <v>704</v>
      </c>
      <c r="W70" s="247">
        <f t="shared" si="11"/>
        <v>1193633</v>
      </c>
    </row>
    <row r="71" spans="1:23" ht="22.5">
      <c r="A71" s="260" t="s">
        <v>71</v>
      </c>
      <c r="B71" s="245">
        <v>0</v>
      </c>
      <c r="C71" s="245">
        <v>0</v>
      </c>
      <c r="D71" s="246">
        <v>484</v>
      </c>
      <c r="E71" s="246">
        <v>295115</v>
      </c>
      <c r="F71" s="245">
        <v>716</v>
      </c>
      <c r="G71" s="245">
        <v>742798</v>
      </c>
      <c r="H71" s="246">
        <v>23</v>
      </c>
      <c r="I71" s="246">
        <v>66473</v>
      </c>
      <c r="J71" s="245">
        <v>44</v>
      </c>
      <c r="K71" s="245">
        <v>122310</v>
      </c>
      <c r="L71" s="246">
        <v>0</v>
      </c>
      <c r="M71" s="246">
        <v>0</v>
      </c>
      <c r="N71" s="245">
        <v>10</v>
      </c>
      <c r="O71" s="245">
        <v>30143</v>
      </c>
      <c r="P71" s="246">
        <v>952</v>
      </c>
      <c r="Q71" s="246">
        <v>2212471</v>
      </c>
      <c r="R71" s="245">
        <v>0</v>
      </c>
      <c r="S71" s="245">
        <v>0</v>
      </c>
      <c r="T71" s="246">
        <v>294</v>
      </c>
      <c r="U71" s="246">
        <v>288827</v>
      </c>
      <c r="V71" s="247">
        <f t="shared" si="11"/>
        <v>2523</v>
      </c>
      <c r="W71" s="247">
        <f t="shared" si="11"/>
        <v>3758137</v>
      </c>
    </row>
    <row r="72" spans="1:23" ht="22.5">
      <c r="A72" s="260" t="s">
        <v>72</v>
      </c>
      <c r="B72" s="245">
        <v>0</v>
      </c>
      <c r="C72" s="245">
        <v>0</v>
      </c>
      <c r="D72" s="246">
        <v>102</v>
      </c>
      <c r="E72" s="246">
        <v>67249</v>
      </c>
      <c r="F72" s="245">
        <v>158</v>
      </c>
      <c r="G72" s="245">
        <v>171710</v>
      </c>
      <c r="H72" s="246">
        <v>6</v>
      </c>
      <c r="I72" s="246">
        <v>25542</v>
      </c>
      <c r="J72" s="245">
        <v>11</v>
      </c>
      <c r="K72" s="245">
        <v>28670</v>
      </c>
      <c r="L72" s="246">
        <v>0</v>
      </c>
      <c r="M72" s="246">
        <v>0</v>
      </c>
      <c r="N72" s="245">
        <v>5</v>
      </c>
      <c r="O72" s="245">
        <v>19375</v>
      </c>
      <c r="P72" s="246">
        <v>343</v>
      </c>
      <c r="Q72" s="246">
        <v>822797</v>
      </c>
      <c r="R72" s="245">
        <v>0</v>
      </c>
      <c r="S72" s="245">
        <v>0</v>
      </c>
      <c r="T72" s="246">
        <v>3</v>
      </c>
      <c r="U72" s="246">
        <v>3900</v>
      </c>
      <c r="V72" s="247">
        <f t="shared" si="11"/>
        <v>628</v>
      </c>
      <c r="W72" s="247">
        <f t="shared" si="11"/>
        <v>1139243</v>
      </c>
    </row>
    <row r="73" spans="1:23" ht="22.5">
      <c r="A73" s="260" t="s">
        <v>73</v>
      </c>
      <c r="B73" s="245">
        <v>0</v>
      </c>
      <c r="C73" s="245">
        <v>0</v>
      </c>
      <c r="D73" s="246">
        <v>81</v>
      </c>
      <c r="E73" s="246">
        <v>51808</v>
      </c>
      <c r="F73" s="245">
        <v>140</v>
      </c>
      <c r="G73" s="245">
        <v>170685</v>
      </c>
      <c r="H73" s="246">
        <v>0</v>
      </c>
      <c r="I73" s="246">
        <v>0</v>
      </c>
      <c r="J73" s="245">
        <v>0</v>
      </c>
      <c r="K73" s="245">
        <v>0</v>
      </c>
      <c r="L73" s="246">
        <v>0</v>
      </c>
      <c r="M73" s="246">
        <v>0</v>
      </c>
      <c r="N73" s="245">
        <v>0</v>
      </c>
      <c r="O73" s="245">
        <v>0</v>
      </c>
      <c r="P73" s="246">
        <v>257</v>
      </c>
      <c r="Q73" s="246">
        <v>739253</v>
      </c>
      <c r="R73" s="245">
        <v>0</v>
      </c>
      <c r="S73" s="245">
        <v>0</v>
      </c>
      <c r="T73" s="246">
        <v>1</v>
      </c>
      <c r="U73" s="246">
        <v>1200</v>
      </c>
      <c r="V73" s="247">
        <f t="shared" si="11"/>
        <v>479</v>
      </c>
      <c r="W73" s="247">
        <f t="shared" si="11"/>
        <v>962946</v>
      </c>
    </row>
    <row r="74" spans="1:23" ht="22.5">
      <c r="A74" s="260" t="s">
        <v>74</v>
      </c>
      <c r="B74" s="245">
        <v>0</v>
      </c>
      <c r="C74" s="245">
        <v>0</v>
      </c>
      <c r="D74" s="246">
        <v>83</v>
      </c>
      <c r="E74" s="246">
        <v>50279</v>
      </c>
      <c r="F74" s="245">
        <v>174</v>
      </c>
      <c r="G74" s="245">
        <v>187203</v>
      </c>
      <c r="H74" s="246">
        <v>0</v>
      </c>
      <c r="I74" s="246">
        <v>0</v>
      </c>
      <c r="J74" s="245">
        <v>8</v>
      </c>
      <c r="K74" s="245">
        <v>20680</v>
      </c>
      <c r="L74" s="246">
        <v>0</v>
      </c>
      <c r="M74" s="246">
        <v>0</v>
      </c>
      <c r="N74" s="245">
        <v>2</v>
      </c>
      <c r="O74" s="245">
        <v>3125</v>
      </c>
      <c r="P74" s="246">
        <v>286</v>
      </c>
      <c r="Q74" s="246">
        <v>798158</v>
      </c>
      <c r="R74" s="245">
        <v>0</v>
      </c>
      <c r="S74" s="245">
        <v>0</v>
      </c>
      <c r="T74" s="246">
        <v>1</v>
      </c>
      <c r="U74" s="246">
        <v>900</v>
      </c>
      <c r="V74" s="247">
        <f t="shared" si="11"/>
        <v>554</v>
      </c>
      <c r="W74" s="247">
        <f t="shared" si="11"/>
        <v>1060345</v>
      </c>
    </row>
    <row r="75" spans="1:23" ht="22.5">
      <c r="A75" s="260" t="s">
        <v>75</v>
      </c>
      <c r="B75" s="245">
        <v>0</v>
      </c>
      <c r="C75" s="245">
        <v>0</v>
      </c>
      <c r="D75" s="246">
        <v>94</v>
      </c>
      <c r="E75" s="246">
        <v>64971</v>
      </c>
      <c r="F75" s="245">
        <v>150</v>
      </c>
      <c r="G75" s="245">
        <v>187717</v>
      </c>
      <c r="H75" s="246">
        <v>1</v>
      </c>
      <c r="I75" s="246">
        <v>4644</v>
      </c>
      <c r="J75" s="245">
        <v>8</v>
      </c>
      <c r="K75" s="245">
        <v>42375</v>
      </c>
      <c r="L75" s="246">
        <v>0</v>
      </c>
      <c r="M75" s="246">
        <v>0</v>
      </c>
      <c r="N75" s="245">
        <v>1</v>
      </c>
      <c r="O75" s="245">
        <v>1250</v>
      </c>
      <c r="P75" s="246">
        <v>349</v>
      </c>
      <c r="Q75" s="246">
        <v>1288101</v>
      </c>
      <c r="R75" s="245">
        <v>0</v>
      </c>
      <c r="S75" s="245">
        <v>0</v>
      </c>
      <c r="T75" s="246">
        <v>4</v>
      </c>
      <c r="U75" s="246">
        <v>4500</v>
      </c>
      <c r="V75" s="247">
        <f t="shared" si="11"/>
        <v>607</v>
      </c>
      <c r="W75" s="247">
        <f t="shared" si="11"/>
        <v>1593558</v>
      </c>
    </row>
    <row r="76" spans="1:23" ht="22.5">
      <c r="A76" s="260" t="s">
        <v>76</v>
      </c>
      <c r="B76" s="245">
        <v>0</v>
      </c>
      <c r="C76" s="245">
        <v>0</v>
      </c>
      <c r="D76" s="246">
        <v>58</v>
      </c>
      <c r="E76" s="246">
        <v>42043</v>
      </c>
      <c r="F76" s="245">
        <v>127</v>
      </c>
      <c r="G76" s="245">
        <v>123233</v>
      </c>
      <c r="H76" s="246">
        <v>20</v>
      </c>
      <c r="I76" s="246">
        <v>69628</v>
      </c>
      <c r="J76" s="245">
        <v>12</v>
      </c>
      <c r="K76" s="245">
        <v>48640</v>
      </c>
      <c r="L76" s="246">
        <v>0</v>
      </c>
      <c r="M76" s="246">
        <v>0</v>
      </c>
      <c r="N76" s="245">
        <v>0</v>
      </c>
      <c r="O76" s="245">
        <v>0</v>
      </c>
      <c r="P76" s="246">
        <v>266</v>
      </c>
      <c r="Q76" s="246">
        <v>617426</v>
      </c>
      <c r="R76" s="245">
        <v>0</v>
      </c>
      <c r="S76" s="245">
        <v>0</v>
      </c>
      <c r="T76" s="246">
        <v>1</v>
      </c>
      <c r="U76" s="246">
        <v>1200</v>
      </c>
      <c r="V76" s="247">
        <f t="shared" ref="V76:W78" si="12">B76+D76+F76+H76+J76+L76+R76+T76+N76+P76</f>
        <v>484</v>
      </c>
      <c r="W76" s="247">
        <f t="shared" si="12"/>
        <v>902170</v>
      </c>
    </row>
    <row r="77" spans="1:23" ht="22.5">
      <c r="A77" s="260" t="s">
        <v>77</v>
      </c>
      <c r="B77" s="245">
        <v>0</v>
      </c>
      <c r="C77" s="245">
        <v>0</v>
      </c>
      <c r="D77" s="246">
        <v>42</v>
      </c>
      <c r="E77" s="246">
        <v>31724</v>
      </c>
      <c r="F77" s="245">
        <v>92</v>
      </c>
      <c r="G77" s="245">
        <v>99612</v>
      </c>
      <c r="H77" s="246">
        <v>21</v>
      </c>
      <c r="I77" s="246">
        <v>89977</v>
      </c>
      <c r="J77" s="245">
        <v>3</v>
      </c>
      <c r="K77" s="245">
        <v>12526</v>
      </c>
      <c r="L77" s="246">
        <v>0</v>
      </c>
      <c r="M77" s="246">
        <v>0</v>
      </c>
      <c r="N77" s="245">
        <v>0</v>
      </c>
      <c r="O77" s="245">
        <v>0</v>
      </c>
      <c r="P77" s="246">
        <v>176</v>
      </c>
      <c r="Q77" s="246">
        <v>479506</v>
      </c>
      <c r="R77" s="245">
        <v>0</v>
      </c>
      <c r="S77" s="245">
        <v>0</v>
      </c>
      <c r="T77" s="246">
        <v>4</v>
      </c>
      <c r="U77" s="246">
        <v>4950</v>
      </c>
      <c r="V77" s="247">
        <f t="shared" si="12"/>
        <v>338</v>
      </c>
      <c r="W77" s="247">
        <f t="shared" si="12"/>
        <v>718295</v>
      </c>
    </row>
    <row r="78" spans="1:23" ht="22.5">
      <c r="A78" s="248" t="s">
        <v>78</v>
      </c>
      <c r="B78" s="249">
        <v>0</v>
      </c>
      <c r="C78" s="249">
        <v>0</v>
      </c>
      <c r="D78" s="250">
        <v>85</v>
      </c>
      <c r="E78" s="250">
        <v>50895</v>
      </c>
      <c r="F78" s="249">
        <v>150</v>
      </c>
      <c r="G78" s="249">
        <v>136214</v>
      </c>
      <c r="H78" s="246">
        <v>46</v>
      </c>
      <c r="I78" s="246">
        <v>152677</v>
      </c>
      <c r="J78" s="249">
        <v>29</v>
      </c>
      <c r="K78" s="249">
        <v>98253</v>
      </c>
      <c r="L78" s="250">
        <v>0</v>
      </c>
      <c r="M78" s="250">
        <v>0</v>
      </c>
      <c r="N78" s="249">
        <v>4</v>
      </c>
      <c r="O78" s="249">
        <v>15000</v>
      </c>
      <c r="P78" s="250">
        <v>632</v>
      </c>
      <c r="Q78" s="250">
        <v>1372921</v>
      </c>
      <c r="R78" s="249">
        <v>0</v>
      </c>
      <c r="S78" s="249">
        <v>0</v>
      </c>
      <c r="T78" s="250">
        <v>227</v>
      </c>
      <c r="U78" s="250">
        <v>232200</v>
      </c>
      <c r="V78" s="247">
        <f t="shared" si="12"/>
        <v>1173</v>
      </c>
      <c r="W78" s="247">
        <f t="shared" si="12"/>
        <v>2058160</v>
      </c>
    </row>
    <row r="79" spans="1:23" ht="12.75">
      <c r="A79" s="244"/>
      <c r="B79" s="249"/>
      <c r="C79" s="249"/>
      <c r="D79" s="250"/>
      <c r="E79" s="250"/>
      <c r="F79" s="249"/>
      <c r="G79" s="249"/>
      <c r="H79" s="250"/>
      <c r="I79" s="250"/>
      <c r="J79" s="249"/>
      <c r="K79" s="249"/>
      <c r="L79" s="246"/>
      <c r="M79" s="244"/>
      <c r="N79" s="245"/>
      <c r="O79" s="245"/>
      <c r="P79" s="244"/>
      <c r="Q79" s="244"/>
      <c r="R79" s="245"/>
      <c r="S79" s="245"/>
      <c r="T79" s="244"/>
      <c r="U79" s="244"/>
      <c r="V79" s="245"/>
      <c r="W79" s="245"/>
    </row>
    <row r="80" spans="1:23" ht="12.75">
      <c r="A80" s="259" t="s">
        <v>79</v>
      </c>
      <c r="B80" s="253">
        <v>0</v>
      </c>
      <c r="C80" s="253">
        <v>0</v>
      </c>
      <c r="D80" s="254">
        <f t="shared" ref="D80:U80" si="13">SUM(D60:D78)</f>
        <v>2552</v>
      </c>
      <c r="E80" s="254">
        <f t="shared" si="13"/>
        <v>1625167</v>
      </c>
      <c r="F80" s="253">
        <f t="shared" si="13"/>
        <v>4335</v>
      </c>
      <c r="G80" s="253">
        <f t="shared" si="13"/>
        <v>4628594</v>
      </c>
      <c r="H80" s="254">
        <f t="shared" si="13"/>
        <v>297</v>
      </c>
      <c r="I80" s="254">
        <f t="shared" si="13"/>
        <v>1001485</v>
      </c>
      <c r="J80" s="253">
        <f t="shared" si="13"/>
        <v>280</v>
      </c>
      <c r="K80" s="253">
        <f t="shared" si="13"/>
        <v>853254</v>
      </c>
      <c r="L80" s="254">
        <f t="shared" si="13"/>
        <v>1</v>
      </c>
      <c r="M80" s="254">
        <f t="shared" si="13"/>
        <v>2000</v>
      </c>
      <c r="N80" s="253">
        <f t="shared" si="13"/>
        <v>76</v>
      </c>
      <c r="O80" s="253">
        <f t="shared" si="13"/>
        <v>234207</v>
      </c>
      <c r="P80" s="254">
        <f t="shared" si="13"/>
        <v>7604</v>
      </c>
      <c r="Q80" s="254">
        <f t="shared" si="13"/>
        <v>19258650</v>
      </c>
      <c r="R80" s="253">
        <f t="shared" si="13"/>
        <v>0</v>
      </c>
      <c r="S80" s="253">
        <f t="shared" si="13"/>
        <v>0</v>
      </c>
      <c r="T80" s="254">
        <f t="shared" si="13"/>
        <v>1568</v>
      </c>
      <c r="U80" s="254">
        <f t="shared" si="13"/>
        <v>1526465</v>
      </c>
      <c r="V80" s="247">
        <f t="shared" ref="V80:W80" si="14">B80+D80+F80+H80+J80+L80+R80+T80+N80+P80</f>
        <v>16713</v>
      </c>
      <c r="W80" s="247">
        <f t="shared" si="14"/>
        <v>29129822</v>
      </c>
    </row>
    <row r="81" spans="1:23" ht="12.75">
      <c r="A81" s="244"/>
      <c r="B81" s="245"/>
      <c r="C81" s="245"/>
      <c r="D81" s="258"/>
      <c r="E81" s="258"/>
      <c r="F81" s="245"/>
      <c r="G81" s="245"/>
      <c r="H81" s="258"/>
      <c r="I81" s="258"/>
      <c r="J81" s="245"/>
      <c r="K81" s="245"/>
      <c r="L81" s="258"/>
      <c r="M81" s="258"/>
      <c r="N81" s="245"/>
      <c r="O81" s="245"/>
      <c r="P81" s="258"/>
      <c r="Q81" s="257"/>
      <c r="R81" s="245"/>
      <c r="S81" s="245"/>
      <c r="T81" s="258"/>
      <c r="U81" s="257"/>
      <c r="V81" s="245"/>
      <c r="W81" s="245"/>
    </row>
    <row r="82" spans="1:23" ht="12.75">
      <c r="A82" s="261" t="s">
        <v>80</v>
      </c>
      <c r="B82" s="253"/>
      <c r="C82" s="253"/>
      <c r="D82" s="254"/>
      <c r="E82" s="254"/>
      <c r="F82" s="253"/>
      <c r="G82" s="253"/>
      <c r="H82" s="254"/>
      <c r="I82" s="254"/>
      <c r="J82" s="253"/>
      <c r="K82" s="253"/>
      <c r="L82" s="254"/>
      <c r="M82" s="254"/>
      <c r="N82" s="245"/>
      <c r="O82" s="253"/>
      <c r="P82" s="254"/>
      <c r="Q82" s="257"/>
      <c r="R82" s="245"/>
      <c r="S82" s="253"/>
      <c r="T82" s="254"/>
      <c r="U82" s="257"/>
      <c r="V82" s="245"/>
      <c r="W82" s="245"/>
    </row>
    <row r="83" spans="1:23" ht="12.75">
      <c r="A83" s="244" t="s">
        <v>81</v>
      </c>
      <c r="B83" s="245">
        <v>0</v>
      </c>
      <c r="C83" s="245">
        <v>0</v>
      </c>
      <c r="D83" s="246">
        <v>0</v>
      </c>
      <c r="E83" s="246">
        <v>0</v>
      </c>
      <c r="F83" s="245">
        <v>0</v>
      </c>
      <c r="G83" s="245">
        <v>0</v>
      </c>
      <c r="H83" s="246">
        <v>0</v>
      </c>
      <c r="I83" s="246">
        <v>0</v>
      </c>
      <c r="J83" s="245">
        <v>0</v>
      </c>
      <c r="K83" s="245">
        <v>0</v>
      </c>
      <c r="L83" s="246">
        <v>0</v>
      </c>
      <c r="M83" s="246">
        <v>0</v>
      </c>
      <c r="N83" s="245">
        <v>14</v>
      </c>
      <c r="O83" s="245">
        <v>37293</v>
      </c>
      <c r="P83" s="246">
        <v>0</v>
      </c>
      <c r="Q83" s="246">
        <v>0</v>
      </c>
      <c r="R83" s="245">
        <v>0</v>
      </c>
      <c r="S83" s="245">
        <v>0</v>
      </c>
      <c r="T83" s="246">
        <v>389</v>
      </c>
      <c r="U83" s="246">
        <v>427042</v>
      </c>
      <c r="V83" s="247">
        <f t="shared" ref="V83:W84" si="15">B83+D83+F83+H83+J83+L83+R83+T83+N83+P83</f>
        <v>403</v>
      </c>
      <c r="W83" s="247">
        <f t="shared" si="15"/>
        <v>464335</v>
      </c>
    </row>
    <row r="84" spans="1:23" ht="12.75">
      <c r="A84" s="248" t="s">
        <v>82</v>
      </c>
      <c r="B84" s="249">
        <v>213</v>
      </c>
      <c r="C84" s="249">
        <v>79887</v>
      </c>
      <c r="D84" s="250">
        <v>0</v>
      </c>
      <c r="E84" s="250">
        <v>0</v>
      </c>
      <c r="F84" s="249">
        <v>0</v>
      </c>
      <c r="G84" s="249">
        <v>0</v>
      </c>
      <c r="H84" s="250">
        <v>0</v>
      </c>
      <c r="I84" s="250">
        <v>0</v>
      </c>
      <c r="J84" s="249">
        <v>0</v>
      </c>
      <c r="K84" s="249">
        <v>0</v>
      </c>
      <c r="L84" s="250">
        <v>0</v>
      </c>
      <c r="M84" s="250">
        <v>0</v>
      </c>
      <c r="N84" s="249">
        <v>1</v>
      </c>
      <c r="O84" s="249">
        <v>2500</v>
      </c>
      <c r="P84" s="250">
        <v>0</v>
      </c>
      <c r="Q84" s="250">
        <v>0</v>
      </c>
      <c r="R84" s="245">
        <v>0</v>
      </c>
      <c r="S84" s="245">
        <v>0</v>
      </c>
      <c r="T84" s="250">
        <v>17</v>
      </c>
      <c r="U84" s="250">
        <v>21480</v>
      </c>
      <c r="V84" s="247">
        <f t="shared" si="15"/>
        <v>231</v>
      </c>
      <c r="W84" s="247">
        <f t="shared" si="15"/>
        <v>103867</v>
      </c>
    </row>
    <row r="85" spans="1:23" ht="12.75">
      <c r="A85" s="244"/>
      <c r="B85" s="245"/>
      <c r="C85" s="245"/>
      <c r="D85" s="246"/>
      <c r="E85" s="246"/>
      <c r="F85" s="245"/>
      <c r="G85" s="245"/>
      <c r="H85" s="246"/>
      <c r="I85" s="246"/>
      <c r="J85" s="245"/>
      <c r="K85" s="245"/>
      <c r="L85" s="246"/>
      <c r="M85" s="246"/>
      <c r="N85" s="245"/>
      <c r="O85" s="245"/>
      <c r="P85" s="244"/>
      <c r="Q85" s="258"/>
      <c r="R85" s="245"/>
      <c r="S85" s="245"/>
      <c r="T85" s="244"/>
      <c r="U85" s="258"/>
      <c r="V85" s="245"/>
      <c r="W85" s="245"/>
    </row>
    <row r="86" spans="1:23" ht="12.75">
      <c r="A86" s="259" t="s">
        <v>83</v>
      </c>
      <c r="B86" s="253">
        <f t="shared" ref="B86:U86" si="16">SUM(B83+B84)</f>
        <v>213</v>
      </c>
      <c r="C86" s="253">
        <f t="shared" si="16"/>
        <v>79887</v>
      </c>
      <c r="D86" s="254">
        <f t="shared" si="16"/>
        <v>0</v>
      </c>
      <c r="E86" s="254">
        <f t="shared" si="16"/>
        <v>0</v>
      </c>
      <c r="F86" s="253">
        <f t="shared" si="16"/>
        <v>0</v>
      </c>
      <c r="G86" s="253">
        <f t="shared" si="16"/>
        <v>0</v>
      </c>
      <c r="H86" s="254">
        <f t="shared" si="16"/>
        <v>0</v>
      </c>
      <c r="I86" s="254">
        <f t="shared" si="16"/>
        <v>0</v>
      </c>
      <c r="J86" s="253">
        <f t="shared" si="16"/>
        <v>0</v>
      </c>
      <c r="K86" s="253">
        <f t="shared" si="16"/>
        <v>0</v>
      </c>
      <c r="L86" s="254">
        <f t="shared" si="16"/>
        <v>0</v>
      </c>
      <c r="M86" s="254">
        <f t="shared" si="16"/>
        <v>0</v>
      </c>
      <c r="N86" s="253">
        <f t="shared" si="16"/>
        <v>15</v>
      </c>
      <c r="O86" s="253">
        <f t="shared" si="16"/>
        <v>39793</v>
      </c>
      <c r="P86" s="254">
        <f t="shared" si="16"/>
        <v>0</v>
      </c>
      <c r="Q86" s="254">
        <f t="shared" si="16"/>
        <v>0</v>
      </c>
      <c r="R86" s="253">
        <f t="shared" si="16"/>
        <v>0</v>
      </c>
      <c r="S86" s="253">
        <f t="shared" si="16"/>
        <v>0</v>
      </c>
      <c r="T86" s="254">
        <f t="shared" si="16"/>
        <v>406</v>
      </c>
      <c r="U86" s="254">
        <f t="shared" si="16"/>
        <v>448522</v>
      </c>
      <c r="V86" s="247">
        <f t="shared" ref="V86:W86" si="17">B86+D86+F86+H86+J86+L86+R86+T86+N86+P86</f>
        <v>634</v>
      </c>
      <c r="W86" s="247">
        <f t="shared" si="17"/>
        <v>568202</v>
      </c>
    </row>
    <row r="87" spans="1:23" ht="12.75">
      <c r="A87" s="244"/>
      <c r="B87" s="245"/>
      <c r="C87" s="245"/>
      <c r="D87" s="258"/>
      <c r="E87" s="258"/>
      <c r="F87" s="245"/>
      <c r="G87" s="245"/>
      <c r="H87" s="258"/>
      <c r="I87" s="258"/>
      <c r="J87" s="245"/>
      <c r="K87" s="245"/>
      <c r="L87" s="258"/>
      <c r="M87" s="258"/>
      <c r="N87" s="245"/>
      <c r="O87" s="245"/>
      <c r="P87" s="244"/>
      <c r="Q87" s="244"/>
      <c r="R87" s="245"/>
      <c r="S87" s="245"/>
      <c r="T87" s="244"/>
      <c r="U87" s="244"/>
      <c r="V87" s="245"/>
      <c r="W87" s="245"/>
    </row>
    <row r="88" spans="1:23" ht="12.75">
      <c r="A88" s="259" t="s">
        <v>84</v>
      </c>
      <c r="B88" s="262">
        <f t="shared" ref="B88:U88" si="18">SUM(B18+B57+B80+B86)</f>
        <v>9672</v>
      </c>
      <c r="C88" s="262">
        <f t="shared" si="18"/>
        <v>47357143</v>
      </c>
      <c r="D88" s="263">
        <f t="shared" si="18"/>
        <v>2552</v>
      </c>
      <c r="E88" s="263">
        <f t="shared" si="18"/>
        <v>1625167</v>
      </c>
      <c r="F88" s="262">
        <f t="shared" si="18"/>
        <v>4335</v>
      </c>
      <c r="G88" s="262">
        <f t="shared" si="18"/>
        <v>4628594</v>
      </c>
      <c r="H88" s="263">
        <f t="shared" si="18"/>
        <v>807</v>
      </c>
      <c r="I88" s="263">
        <f t="shared" si="18"/>
        <v>3209985</v>
      </c>
      <c r="J88" s="262">
        <f t="shared" si="18"/>
        <v>856</v>
      </c>
      <c r="K88" s="262">
        <f t="shared" si="18"/>
        <v>4550619</v>
      </c>
      <c r="L88" s="263">
        <f t="shared" si="18"/>
        <v>2</v>
      </c>
      <c r="M88" s="263">
        <f t="shared" si="18"/>
        <v>4000</v>
      </c>
      <c r="N88" s="262">
        <f t="shared" si="18"/>
        <v>141</v>
      </c>
      <c r="O88" s="262">
        <f t="shared" si="18"/>
        <v>512294</v>
      </c>
      <c r="P88" s="263">
        <f t="shared" si="18"/>
        <v>7881</v>
      </c>
      <c r="Q88" s="263">
        <f t="shared" si="18"/>
        <v>19711666</v>
      </c>
      <c r="R88" s="262">
        <f t="shared" si="18"/>
        <v>49</v>
      </c>
      <c r="S88" s="262">
        <f t="shared" si="18"/>
        <v>176562</v>
      </c>
      <c r="T88" s="263">
        <f t="shared" si="18"/>
        <v>3205</v>
      </c>
      <c r="U88" s="263">
        <f t="shared" si="18"/>
        <v>3364521</v>
      </c>
      <c r="V88" s="247">
        <f t="shared" ref="V88:W88" si="19">B88+D88+F88+H88+J88+L88+R88+T88+N88+P88</f>
        <v>29500</v>
      </c>
      <c r="W88" s="247">
        <f t="shared" si="19"/>
        <v>85140551</v>
      </c>
    </row>
    <row r="89" spans="1:23" ht="12.75">
      <c r="A89" s="259" t="s">
        <v>85</v>
      </c>
      <c r="B89" s="245"/>
      <c r="C89" s="253">
        <f>SUM(C88/B88)</f>
        <v>4896.3133788254754</v>
      </c>
      <c r="D89" s="258"/>
      <c r="E89" s="254">
        <f>SUM(E88/D88)</f>
        <v>636.82092476489026</v>
      </c>
      <c r="F89" s="245"/>
      <c r="G89" s="253">
        <f>SUM(G88/F88)</f>
        <v>1067.7264129181085</v>
      </c>
      <c r="H89" s="258"/>
      <c r="I89" s="254">
        <f>SUM(I88/H88)</f>
        <v>3977.6765799256505</v>
      </c>
      <c r="J89" s="245"/>
      <c r="K89" s="253">
        <f>SUM(K88/J88)</f>
        <v>5316.1436915887853</v>
      </c>
      <c r="L89" s="258"/>
      <c r="M89" s="254">
        <f>SUM(M88/L88)</f>
        <v>2000</v>
      </c>
      <c r="N89" s="245"/>
      <c r="O89" s="253">
        <f>SUM(O88/N88)</f>
        <v>3633.2907801418442</v>
      </c>
      <c r="P89" s="258"/>
      <c r="Q89" s="254">
        <f>SUM(Q88/P88)</f>
        <v>2501.1630503743181</v>
      </c>
      <c r="R89" s="245"/>
      <c r="S89" s="253">
        <f>SUM(S88/R88)</f>
        <v>3603.3061224489797</v>
      </c>
      <c r="T89" s="258"/>
      <c r="U89" s="254">
        <f>SUM(U88/T88)</f>
        <v>1049.7725429017162</v>
      </c>
      <c r="V89" s="255"/>
      <c r="W89" s="255"/>
    </row>
    <row r="90" spans="1:23" ht="12.75">
      <c r="A90" s="244"/>
      <c r="B90" s="244"/>
      <c r="C90" s="264"/>
      <c r="D90" s="257"/>
      <c r="E90" s="265"/>
      <c r="F90" s="265"/>
      <c r="G90" s="265"/>
      <c r="H90" s="265"/>
      <c r="I90" s="265"/>
      <c r="J90" s="266"/>
      <c r="K90" s="267"/>
      <c r="L90" s="265"/>
      <c r="M90" s="265"/>
      <c r="N90" s="268"/>
      <c r="O90" s="266"/>
      <c r="P90" s="268"/>
      <c r="Q90" s="266"/>
      <c r="R90" s="268"/>
      <c r="S90" s="266"/>
      <c r="T90" s="268"/>
      <c r="U90" s="266"/>
      <c r="V90" s="268"/>
      <c r="W90" s="268"/>
    </row>
    <row r="91" spans="1:23" ht="22.5">
      <c r="A91" s="261" t="s">
        <v>86</v>
      </c>
      <c r="B91" s="269" t="s">
        <v>15</v>
      </c>
      <c r="C91" s="269" t="s">
        <v>16</v>
      </c>
      <c r="D91" s="269" t="s">
        <v>87</v>
      </c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  <c r="S91" s="268"/>
      <c r="T91" s="268"/>
      <c r="U91" s="268"/>
      <c r="V91" s="268"/>
      <c r="W91" s="268"/>
    </row>
    <row r="92" spans="1:23" ht="22.5">
      <c r="A92" s="270" t="s">
        <v>89</v>
      </c>
      <c r="B92" s="246">
        <v>51</v>
      </c>
      <c r="C92" s="246">
        <v>234064</v>
      </c>
      <c r="D92" s="271">
        <f t="shared" ref="D92:D96" si="20">C92/B92</f>
        <v>4589.4901960784309</v>
      </c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</row>
    <row r="93" spans="1:23" ht="33.75">
      <c r="A93" s="270" t="s">
        <v>90</v>
      </c>
      <c r="B93" s="246">
        <v>13</v>
      </c>
      <c r="C93" s="246">
        <v>528000</v>
      </c>
      <c r="D93" s="271">
        <f t="shared" si="20"/>
        <v>40615.384615384617</v>
      </c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268"/>
      <c r="R93" s="268"/>
      <c r="S93" s="268"/>
      <c r="T93" s="268"/>
      <c r="U93" s="268"/>
      <c r="V93" s="268"/>
      <c r="W93" s="268"/>
    </row>
    <row r="94" spans="1:23" ht="22.5">
      <c r="A94" s="270" t="s">
        <v>91</v>
      </c>
      <c r="B94" s="246">
        <v>13</v>
      </c>
      <c r="C94" s="246">
        <v>2509797</v>
      </c>
      <c r="D94" s="271">
        <f t="shared" si="20"/>
        <v>193061.30769230769</v>
      </c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  <c r="S94" s="268"/>
      <c r="T94" s="268"/>
      <c r="U94" s="268"/>
      <c r="V94" s="268"/>
      <c r="W94" s="268"/>
    </row>
    <row r="95" spans="1:23" ht="33.75">
      <c r="A95" s="270" t="s">
        <v>156</v>
      </c>
      <c r="B95" s="246">
        <v>5</v>
      </c>
      <c r="C95" s="246">
        <v>300000</v>
      </c>
      <c r="D95" s="271">
        <v>60000</v>
      </c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</row>
    <row r="96" spans="1:23" ht="12.75">
      <c r="A96" s="270" t="s">
        <v>92</v>
      </c>
      <c r="B96" s="246">
        <v>64</v>
      </c>
      <c r="C96" s="246">
        <v>256000</v>
      </c>
      <c r="D96" s="271">
        <f t="shared" si="20"/>
        <v>4000</v>
      </c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</row>
    <row r="97" spans="1:23" ht="12.75">
      <c r="A97" s="268"/>
      <c r="B97" s="267"/>
      <c r="C97" s="267"/>
      <c r="D97" s="267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  <c r="R97" s="268"/>
      <c r="S97" s="268"/>
      <c r="T97" s="268"/>
      <c r="U97" s="268"/>
      <c r="V97" s="268"/>
      <c r="W97" s="268"/>
    </row>
    <row r="98" spans="1:23" ht="12.75">
      <c r="A98" s="268"/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68"/>
      <c r="U98" s="268"/>
      <c r="V98" s="268"/>
      <c r="W98" s="268"/>
    </row>
    <row r="99" spans="1:23" ht="12.75">
      <c r="A99" s="268"/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268"/>
      <c r="R99" s="268"/>
      <c r="S99" s="268"/>
      <c r="T99" s="268"/>
      <c r="U99" s="268"/>
      <c r="V99" s="268"/>
      <c r="W99" s="268"/>
    </row>
    <row r="100" spans="1:23" ht="12.75">
      <c r="A100" s="312" t="s">
        <v>155</v>
      </c>
      <c r="B100" s="309"/>
      <c r="C100" s="309"/>
      <c r="D100" s="309"/>
      <c r="E100" s="309"/>
      <c r="F100" s="309"/>
      <c r="G100" s="309"/>
      <c r="H100" s="309"/>
      <c r="I100" s="309"/>
      <c r="J100" s="309"/>
      <c r="K100" s="309"/>
      <c r="L100" s="309"/>
      <c r="M100" s="309"/>
      <c r="N100" s="309"/>
      <c r="O100" s="309"/>
      <c r="P100" s="309"/>
      <c r="Q100" s="309"/>
      <c r="R100" s="309"/>
      <c r="S100" s="309"/>
      <c r="T100" s="309"/>
      <c r="U100" s="309"/>
      <c r="V100" s="309"/>
      <c r="W100" s="309"/>
    </row>
    <row r="101" spans="1:23" ht="12.75">
      <c r="A101" s="268"/>
      <c r="B101" s="268"/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268"/>
      <c r="R101" s="268"/>
      <c r="S101" s="268"/>
      <c r="T101" s="268"/>
      <c r="U101" s="268"/>
      <c r="V101" s="268"/>
      <c r="W101" s="268"/>
    </row>
    <row r="102" spans="1:23" ht="12.75">
      <c r="A102" s="268"/>
      <c r="B102" s="268"/>
      <c r="C102" s="268"/>
      <c r="D102" s="268"/>
      <c r="E102" s="268"/>
      <c r="F102" s="268"/>
      <c r="G102" s="268"/>
      <c r="H102" s="268"/>
      <c r="I102" s="268"/>
      <c r="J102" s="268"/>
      <c r="K102" s="268"/>
      <c r="L102" s="268"/>
      <c r="M102" s="268"/>
      <c r="N102" s="268"/>
      <c r="O102" s="268"/>
      <c r="P102" s="268"/>
      <c r="Q102" s="268"/>
      <c r="R102" s="268"/>
      <c r="S102" s="268"/>
      <c r="T102" s="268"/>
      <c r="U102" s="268"/>
      <c r="V102" s="268"/>
      <c r="W102" s="268"/>
    </row>
    <row r="103" spans="1:23" ht="12.75">
      <c r="A103" s="268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68"/>
      <c r="O103" s="268"/>
      <c r="P103" s="268"/>
      <c r="Q103" s="268"/>
      <c r="R103" s="268"/>
      <c r="S103" s="268"/>
      <c r="T103" s="268"/>
      <c r="U103" s="268"/>
      <c r="V103" s="268"/>
      <c r="W103" s="268"/>
    </row>
    <row r="104" spans="1:23" ht="12.75">
      <c r="A104" s="268"/>
      <c r="B104" s="268"/>
      <c r="C104" s="268"/>
      <c r="D104" s="268"/>
      <c r="E104" s="268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268"/>
      <c r="R104" s="268"/>
      <c r="S104" s="268"/>
      <c r="T104" s="268"/>
      <c r="U104" s="268"/>
      <c r="V104" s="268"/>
      <c r="W104" s="268"/>
    </row>
    <row r="105" spans="1:23" ht="12.75">
      <c r="A105" s="268"/>
      <c r="B105" s="268"/>
      <c r="C105" s="268"/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268"/>
      <c r="R105" s="268"/>
      <c r="S105" s="268"/>
      <c r="T105" s="268"/>
      <c r="U105" s="268"/>
      <c r="V105" s="268"/>
      <c r="W105" s="268"/>
    </row>
    <row r="106" spans="1:23" ht="12.75">
      <c r="A106" s="268"/>
      <c r="B106" s="268"/>
      <c r="C106" s="268"/>
      <c r="D106" s="268"/>
      <c r="E106" s="268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268"/>
      <c r="R106" s="268"/>
      <c r="S106" s="268"/>
      <c r="T106" s="268"/>
      <c r="U106" s="268"/>
      <c r="V106" s="268"/>
      <c r="W106" s="268"/>
    </row>
    <row r="107" spans="1:23" ht="12.75">
      <c r="A107" s="268"/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</row>
    <row r="108" spans="1:23" ht="12.75">
      <c r="A108" s="268"/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</row>
    <row r="109" spans="1:23" ht="12.75">
      <c r="A109" s="268"/>
      <c r="B109" s="268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8"/>
      <c r="O109" s="268"/>
      <c r="P109" s="268"/>
      <c r="Q109" s="268"/>
      <c r="R109" s="268"/>
      <c r="S109" s="268"/>
      <c r="T109" s="268"/>
      <c r="U109" s="268"/>
      <c r="V109" s="268"/>
      <c r="W109" s="268"/>
    </row>
    <row r="110" spans="1:23" ht="12.75">
      <c r="A110" s="268"/>
      <c r="B110" s="268"/>
      <c r="C110" s="268"/>
      <c r="D110" s="268"/>
      <c r="E110" s="268"/>
      <c r="F110" s="268"/>
      <c r="G110" s="268"/>
      <c r="H110" s="268"/>
      <c r="I110" s="268"/>
      <c r="J110" s="268"/>
      <c r="K110" s="268"/>
      <c r="L110" s="268"/>
      <c r="M110" s="268"/>
      <c r="N110" s="268"/>
      <c r="O110" s="268"/>
      <c r="P110" s="268"/>
      <c r="Q110" s="268"/>
      <c r="R110" s="268"/>
      <c r="S110" s="268"/>
      <c r="T110" s="268"/>
      <c r="U110" s="268"/>
      <c r="V110" s="268"/>
      <c r="W110" s="268"/>
    </row>
    <row r="111" spans="1:23" ht="12.75">
      <c r="A111" s="268"/>
      <c r="B111" s="268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8"/>
      <c r="P111" s="268"/>
      <c r="Q111" s="268"/>
      <c r="R111" s="268"/>
      <c r="S111" s="268"/>
      <c r="T111" s="268"/>
      <c r="U111" s="268"/>
      <c r="V111" s="268"/>
      <c r="W111" s="268"/>
    </row>
    <row r="112" spans="1:23" ht="12.75">
      <c r="A112" s="268"/>
      <c r="B112" s="268"/>
      <c r="C112" s="268"/>
      <c r="D112" s="268"/>
      <c r="E112" s="268"/>
      <c r="F112" s="268"/>
      <c r="G112" s="268"/>
      <c r="H112" s="268"/>
      <c r="I112" s="268"/>
      <c r="J112" s="268"/>
      <c r="K112" s="268"/>
      <c r="L112" s="268"/>
      <c r="M112" s="268"/>
      <c r="N112" s="268"/>
      <c r="O112" s="268"/>
      <c r="P112" s="268"/>
      <c r="Q112" s="268"/>
      <c r="R112" s="268"/>
      <c r="S112" s="268"/>
      <c r="T112" s="268"/>
      <c r="U112" s="268"/>
      <c r="V112" s="268"/>
      <c r="W112" s="268"/>
    </row>
    <row r="113" spans="1:23" ht="12.75">
      <c r="A113" s="268"/>
      <c r="B113" s="268"/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8"/>
      <c r="N113" s="268"/>
      <c r="O113" s="268"/>
      <c r="P113" s="268"/>
      <c r="Q113" s="268"/>
      <c r="R113" s="268"/>
      <c r="S113" s="268"/>
      <c r="T113" s="268"/>
      <c r="U113" s="268"/>
      <c r="V113" s="268"/>
      <c r="W113" s="268"/>
    </row>
    <row r="114" spans="1:23" ht="12.75">
      <c r="A114" s="268"/>
      <c r="B114" s="268"/>
      <c r="C114" s="268"/>
      <c r="D114" s="268"/>
      <c r="E114" s="268"/>
      <c r="F114" s="268"/>
      <c r="G114" s="268"/>
      <c r="H114" s="268"/>
      <c r="I114" s="268"/>
      <c r="J114" s="268"/>
      <c r="K114" s="268"/>
      <c r="L114" s="268"/>
      <c r="M114" s="268"/>
      <c r="N114" s="268"/>
      <c r="O114" s="268"/>
      <c r="P114" s="268"/>
      <c r="Q114" s="268"/>
      <c r="R114" s="268"/>
      <c r="S114" s="268"/>
      <c r="T114" s="268"/>
      <c r="U114" s="268"/>
      <c r="V114" s="268"/>
      <c r="W114" s="268"/>
    </row>
    <row r="115" spans="1:23" ht="12.75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  <c r="R115" s="268"/>
      <c r="S115" s="268"/>
      <c r="T115" s="268"/>
      <c r="U115" s="268"/>
      <c r="V115" s="268"/>
      <c r="W115" s="268"/>
    </row>
    <row r="116" spans="1:23" ht="12.75">
      <c r="A116" s="268"/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</row>
    <row r="117" spans="1:23" ht="12.75">
      <c r="A117" s="268"/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268"/>
      <c r="R117" s="268"/>
      <c r="S117" s="268"/>
      <c r="T117" s="268"/>
      <c r="U117" s="268"/>
      <c r="V117" s="268"/>
      <c r="W117" s="268"/>
    </row>
    <row r="118" spans="1:23" ht="12.75">
      <c r="A118" s="268"/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  <c r="R118" s="268"/>
      <c r="S118" s="268"/>
      <c r="T118" s="268"/>
      <c r="U118" s="268"/>
      <c r="V118" s="268"/>
      <c r="W118" s="268"/>
    </row>
    <row r="119" spans="1:23" ht="12.75">
      <c r="A119" s="268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8"/>
      <c r="R119" s="268"/>
      <c r="S119" s="268"/>
      <c r="T119" s="268"/>
      <c r="U119" s="268"/>
      <c r="V119" s="268"/>
      <c r="W119" s="268"/>
    </row>
    <row r="120" spans="1:23" ht="12.75">
      <c r="A120" s="268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68"/>
    </row>
    <row r="121" spans="1:23" ht="12.75">
      <c r="A121" s="268"/>
      <c r="B121" s="268"/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8"/>
      <c r="N121" s="268"/>
      <c r="O121" s="268"/>
      <c r="P121" s="268"/>
      <c r="Q121" s="268"/>
      <c r="R121" s="268"/>
      <c r="S121" s="268"/>
      <c r="T121" s="268"/>
      <c r="U121" s="268"/>
      <c r="V121" s="268"/>
      <c r="W121" s="268"/>
    </row>
    <row r="122" spans="1:23" ht="12.75">
      <c r="A122" s="268"/>
      <c r="B122" s="268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  <c r="R122" s="268"/>
      <c r="S122" s="268"/>
      <c r="T122" s="268"/>
      <c r="U122" s="268"/>
      <c r="V122" s="268"/>
      <c r="W122" s="268"/>
    </row>
    <row r="123" spans="1:23" ht="12.75">
      <c r="A123" s="268"/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</row>
    <row r="124" spans="1:23" ht="12.75">
      <c r="A124" s="268"/>
      <c r="B124" s="268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  <c r="N124" s="268"/>
      <c r="O124" s="268"/>
      <c r="P124" s="268"/>
      <c r="Q124" s="268"/>
      <c r="R124" s="268"/>
      <c r="S124" s="268"/>
      <c r="T124" s="268"/>
      <c r="U124" s="268"/>
      <c r="V124" s="268"/>
      <c r="W124" s="268"/>
    </row>
    <row r="125" spans="1:23" ht="12.75">
      <c r="A125" s="268"/>
      <c r="B125" s="268"/>
      <c r="C125" s="26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  <c r="N125" s="268"/>
      <c r="O125" s="268"/>
      <c r="P125" s="268"/>
      <c r="Q125" s="268"/>
      <c r="R125" s="268"/>
      <c r="S125" s="268"/>
      <c r="T125" s="268"/>
      <c r="U125" s="268"/>
      <c r="V125" s="268"/>
      <c r="W125" s="268"/>
    </row>
    <row r="126" spans="1:23" ht="12.75">
      <c r="A126" s="268"/>
      <c r="B126" s="268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</row>
    <row r="127" spans="1:23" ht="12.75">
      <c r="A127" s="272"/>
      <c r="B127" s="272"/>
      <c r="C127" s="272"/>
      <c r="D127" s="272"/>
      <c r="E127" s="272"/>
      <c r="F127" s="272"/>
      <c r="G127" s="272"/>
      <c r="H127" s="272"/>
      <c r="I127" s="272"/>
      <c r="J127" s="272"/>
      <c r="K127" s="272"/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</row>
    <row r="128" spans="1:23" ht="12.75">
      <c r="A128" s="272"/>
      <c r="B128" s="272"/>
      <c r="C128" s="272"/>
      <c r="D128" s="272"/>
      <c r="E128" s="272"/>
      <c r="F128" s="272"/>
      <c r="G128" s="272"/>
      <c r="H128" s="272"/>
      <c r="I128" s="272"/>
      <c r="J128" s="272"/>
      <c r="K128" s="272"/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</row>
    <row r="129" spans="1:23" ht="12.75">
      <c r="A129" s="272"/>
      <c r="B129" s="272"/>
      <c r="C129" s="272"/>
      <c r="D129" s="272"/>
      <c r="E129" s="272"/>
      <c r="F129" s="272"/>
      <c r="G129" s="272"/>
      <c r="H129" s="272"/>
      <c r="I129" s="272"/>
      <c r="J129" s="272"/>
      <c r="K129" s="272"/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</row>
    <row r="130" spans="1:23" ht="12.75">
      <c r="A130" s="272"/>
      <c r="B130" s="272"/>
      <c r="C130" s="272"/>
      <c r="D130" s="272"/>
      <c r="E130" s="272"/>
      <c r="F130" s="272"/>
      <c r="G130" s="272"/>
      <c r="H130" s="272"/>
      <c r="I130" s="272"/>
      <c r="J130" s="272"/>
      <c r="K130" s="272"/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</row>
    <row r="131" spans="1:23" ht="12.75">
      <c r="A131" s="272"/>
      <c r="B131" s="272"/>
      <c r="C131" s="272"/>
      <c r="D131" s="272"/>
      <c r="E131" s="272"/>
      <c r="F131" s="272"/>
      <c r="G131" s="272"/>
      <c r="H131" s="272"/>
      <c r="I131" s="272"/>
      <c r="J131" s="272"/>
      <c r="K131" s="272"/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</row>
    <row r="132" spans="1:23" ht="12.75">
      <c r="A132" s="272"/>
      <c r="B132" s="272"/>
      <c r="C132" s="272"/>
      <c r="D132" s="272"/>
      <c r="E132" s="272"/>
      <c r="F132" s="272"/>
      <c r="G132" s="272"/>
      <c r="H132" s="272"/>
      <c r="I132" s="272"/>
      <c r="J132" s="272"/>
      <c r="K132" s="272"/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</row>
    <row r="133" spans="1:23" ht="12.75">
      <c r="A133" s="272"/>
      <c r="B133" s="272"/>
      <c r="C133" s="272"/>
      <c r="D133" s="272"/>
      <c r="E133" s="272"/>
      <c r="F133" s="272"/>
      <c r="G133" s="272"/>
      <c r="H133" s="272"/>
      <c r="I133" s="272"/>
      <c r="J133" s="272"/>
      <c r="K133" s="272"/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</row>
    <row r="134" spans="1:23" ht="12.75">
      <c r="A134" s="272"/>
      <c r="B134" s="272"/>
      <c r="C134" s="272"/>
      <c r="D134" s="272"/>
      <c r="E134" s="272"/>
      <c r="F134" s="272"/>
      <c r="G134" s="272"/>
      <c r="H134" s="272"/>
      <c r="I134" s="272"/>
      <c r="J134" s="272"/>
      <c r="K134" s="272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</row>
    <row r="135" spans="1:23" ht="12.75">
      <c r="A135" s="272"/>
      <c r="B135" s="272"/>
      <c r="C135" s="272"/>
      <c r="D135" s="272"/>
      <c r="E135" s="272"/>
      <c r="F135" s="272"/>
      <c r="G135" s="272"/>
      <c r="H135" s="272"/>
      <c r="I135" s="272"/>
      <c r="J135" s="272"/>
      <c r="K135" s="272"/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</row>
    <row r="136" spans="1:23" ht="12.75">
      <c r="A136" s="272"/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</row>
  </sheetData>
  <mergeCells count="17">
    <mergeCell ref="A100:W100"/>
    <mergeCell ref="L8:M10"/>
    <mergeCell ref="N8:O10"/>
    <mergeCell ref="P8:Q10"/>
    <mergeCell ref="R8:S10"/>
    <mergeCell ref="T8:U10"/>
    <mergeCell ref="V8:W10"/>
    <mergeCell ref="B8:C10"/>
    <mergeCell ref="D8:E10"/>
    <mergeCell ref="F8:G10"/>
    <mergeCell ref="H8:I10"/>
    <mergeCell ref="J8:K10"/>
    <mergeCell ref="B2:Q2"/>
    <mergeCell ref="B3:Q3"/>
    <mergeCell ref="B4:O4"/>
    <mergeCell ref="B5:Q5"/>
    <mergeCell ref="B6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36"/>
  <sheetViews>
    <sheetView workbookViewId="0">
      <pane ySplit="12" topLeftCell="A64" activePane="bottomLeft" state="frozen"/>
      <selection pane="bottomLeft" activeCell="B14" sqref="B14"/>
    </sheetView>
  </sheetViews>
  <sheetFormatPr defaultColWidth="14.42578125" defaultRowHeight="15.75" customHeight="1"/>
  <cols>
    <col min="1" max="1" width="27.7109375" customWidth="1"/>
    <col min="2" max="2" width="6.42578125" customWidth="1"/>
    <col min="3" max="3" width="11.28515625" customWidth="1"/>
    <col min="4" max="4" width="9.5703125" customWidth="1"/>
    <col min="5" max="5" width="10.42578125" customWidth="1"/>
    <col min="6" max="6" width="7.5703125" customWidth="1"/>
    <col min="7" max="7" width="8.42578125" customWidth="1"/>
    <col min="8" max="8" width="7.5703125" customWidth="1"/>
    <col min="9" max="9" width="8" customWidth="1"/>
    <col min="10" max="10" width="5.85546875" customWidth="1"/>
    <col min="11" max="11" width="8.140625" customWidth="1"/>
    <col min="12" max="12" width="5.28515625" customWidth="1"/>
    <col min="13" max="13" width="6.7109375" customWidth="1"/>
    <col min="14" max="14" width="5.42578125" customWidth="1"/>
    <col min="15" max="15" width="7.85546875" customWidth="1"/>
    <col min="16" max="16" width="7.140625" customWidth="1"/>
    <col min="17" max="17" width="8.85546875" customWidth="1"/>
    <col min="18" max="18" width="8" customWidth="1"/>
    <col min="19" max="19" width="8.140625" customWidth="1"/>
    <col min="20" max="20" width="9.140625" customWidth="1"/>
    <col min="21" max="21" width="5.85546875" customWidth="1"/>
    <col min="22" max="22" width="6.140625" customWidth="1"/>
    <col min="23" max="23" width="10" customWidth="1"/>
  </cols>
  <sheetData>
    <row r="1" spans="1:26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4"/>
      <c r="U1" s="4"/>
      <c r="V1" s="4"/>
      <c r="W1" s="4"/>
    </row>
    <row r="2" spans="1:26" ht="15.75" customHeight="1">
      <c r="A2" s="3"/>
      <c r="B2" s="291" t="s">
        <v>0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1"/>
      <c r="S2" s="1"/>
      <c r="T2" s="5"/>
      <c r="U2" s="5"/>
      <c r="V2" s="6"/>
      <c r="W2" s="6"/>
    </row>
    <row r="3" spans="1:26" ht="15.75" customHeight="1">
      <c r="A3" s="3"/>
      <c r="B3" s="291" t="s">
        <v>1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1"/>
      <c r="S3" s="1"/>
      <c r="T3" s="7"/>
      <c r="U3" s="7"/>
      <c r="V3" s="6"/>
      <c r="W3" s="6"/>
    </row>
    <row r="4" spans="1:26" ht="15.75" customHeight="1">
      <c r="A4" s="1"/>
      <c r="B4" s="292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1"/>
      <c r="Q4" s="1"/>
      <c r="R4" s="1"/>
      <c r="S4" s="1"/>
      <c r="T4" s="6"/>
      <c r="U4" s="6"/>
      <c r="V4" s="6"/>
      <c r="W4" s="6"/>
    </row>
    <row r="5" spans="1:26" ht="15.75" customHeight="1">
      <c r="A5" s="3"/>
      <c r="B5" s="291" t="s">
        <v>2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1"/>
      <c r="S5" s="1"/>
      <c r="T5" s="7"/>
      <c r="U5" s="7"/>
      <c r="V5" s="6"/>
      <c r="W5" s="6"/>
    </row>
    <row r="6" spans="1:26" ht="15.75" customHeight="1">
      <c r="A6" s="9"/>
      <c r="B6" s="293" t="s">
        <v>3</v>
      </c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1"/>
      <c r="S6" s="1"/>
      <c r="T6" s="10"/>
      <c r="U6" s="10"/>
      <c r="V6" s="6"/>
      <c r="W6" s="6"/>
    </row>
    <row r="7" spans="1:26" ht="15.75" customHeight="1">
      <c r="A7" s="6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6"/>
      <c r="W7" s="6"/>
    </row>
    <row r="8" spans="1:26" ht="15.75" customHeight="1">
      <c r="A8" s="12"/>
      <c r="B8" s="285" t="s">
        <v>4</v>
      </c>
      <c r="C8" s="286"/>
      <c r="D8" s="294" t="s">
        <v>5</v>
      </c>
      <c r="E8" s="286"/>
      <c r="F8" s="285" t="s">
        <v>6</v>
      </c>
      <c r="G8" s="286"/>
      <c r="H8" s="294" t="s">
        <v>7</v>
      </c>
      <c r="I8" s="286"/>
      <c r="J8" s="285" t="s">
        <v>8</v>
      </c>
      <c r="K8" s="286"/>
      <c r="L8" s="294" t="s">
        <v>9</v>
      </c>
      <c r="M8" s="286"/>
      <c r="N8" s="285" t="s">
        <v>10</v>
      </c>
      <c r="O8" s="286"/>
      <c r="P8" s="294" t="s">
        <v>11</v>
      </c>
      <c r="Q8" s="286"/>
      <c r="R8" s="285" t="s">
        <v>12</v>
      </c>
      <c r="S8" s="286"/>
      <c r="T8" s="294" t="s">
        <v>13</v>
      </c>
      <c r="U8" s="286"/>
      <c r="V8" s="285" t="s">
        <v>14</v>
      </c>
      <c r="W8" s="286"/>
    </row>
    <row r="9" spans="1:26" ht="15.75" customHeight="1">
      <c r="A9" s="12"/>
      <c r="B9" s="287"/>
      <c r="C9" s="288"/>
      <c r="D9" s="287"/>
      <c r="E9" s="288"/>
      <c r="F9" s="287"/>
      <c r="G9" s="288"/>
      <c r="H9" s="287"/>
      <c r="I9" s="288"/>
      <c r="J9" s="287"/>
      <c r="K9" s="288"/>
      <c r="L9" s="287"/>
      <c r="M9" s="288"/>
      <c r="N9" s="287"/>
      <c r="O9" s="288"/>
      <c r="P9" s="287"/>
      <c r="Q9" s="288"/>
      <c r="R9" s="287"/>
      <c r="S9" s="288"/>
      <c r="T9" s="287"/>
      <c r="U9" s="288"/>
      <c r="V9" s="287"/>
      <c r="W9" s="288"/>
    </row>
    <row r="10" spans="1:26" ht="15.75" customHeight="1">
      <c r="A10" s="12"/>
      <c r="B10" s="289"/>
      <c r="C10" s="290"/>
      <c r="D10" s="289"/>
      <c r="E10" s="290"/>
      <c r="F10" s="289"/>
      <c r="G10" s="290"/>
      <c r="H10" s="289"/>
      <c r="I10" s="290"/>
      <c r="J10" s="289"/>
      <c r="K10" s="290"/>
      <c r="L10" s="289"/>
      <c r="M10" s="290"/>
      <c r="N10" s="289"/>
      <c r="O10" s="290"/>
      <c r="P10" s="289"/>
      <c r="Q10" s="290"/>
      <c r="R10" s="289"/>
      <c r="S10" s="290"/>
      <c r="T10" s="289"/>
      <c r="U10" s="290"/>
      <c r="V10" s="289"/>
      <c r="W10" s="290"/>
    </row>
    <row r="11" spans="1:26" ht="15.75" customHeight="1">
      <c r="A11" s="12"/>
      <c r="B11" s="13" t="s">
        <v>15</v>
      </c>
      <c r="C11" s="13" t="s">
        <v>16</v>
      </c>
      <c r="D11" s="14" t="s">
        <v>15</v>
      </c>
      <c r="E11" s="14" t="s">
        <v>16</v>
      </c>
      <c r="F11" s="13" t="s">
        <v>15</v>
      </c>
      <c r="G11" s="13" t="s">
        <v>16</v>
      </c>
      <c r="H11" s="14" t="s">
        <v>15</v>
      </c>
      <c r="I11" s="14" t="s">
        <v>16</v>
      </c>
      <c r="J11" s="13" t="s">
        <v>15</v>
      </c>
      <c r="K11" s="15" t="s">
        <v>16</v>
      </c>
      <c r="L11" s="14" t="s">
        <v>15</v>
      </c>
      <c r="M11" s="14" t="s">
        <v>16</v>
      </c>
      <c r="N11" s="13" t="s">
        <v>15</v>
      </c>
      <c r="O11" s="13" t="s">
        <v>16</v>
      </c>
      <c r="P11" s="14" t="s">
        <v>15</v>
      </c>
      <c r="Q11" s="14" t="s">
        <v>16</v>
      </c>
      <c r="R11" s="13" t="s">
        <v>15</v>
      </c>
      <c r="S11" s="13" t="s">
        <v>16</v>
      </c>
      <c r="T11" s="14" t="s">
        <v>15</v>
      </c>
      <c r="U11" s="14" t="s">
        <v>16</v>
      </c>
      <c r="V11" s="13" t="s">
        <v>15</v>
      </c>
      <c r="W11" s="13" t="s">
        <v>16</v>
      </c>
    </row>
    <row r="12" spans="1:26" ht="15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6"/>
      <c r="W12" s="16"/>
    </row>
    <row r="13" spans="1:26" ht="15.75" customHeight="1">
      <c r="A13" s="17" t="s">
        <v>17</v>
      </c>
      <c r="B13" s="16"/>
      <c r="C13" s="16"/>
      <c r="D13" s="12"/>
      <c r="E13" s="12"/>
      <c r="F13" s="16"/>
      <c r="G13" s="16"/>
      <c r="H13" s="12"/>
      <c r="I13" s="12"/>
      <c r="J13" s="16"/>
      <c r="K13" s="18"/>
      <c r="L13" s="12"/>
      <c r="M13" s="12"/>
      <c r="N13" s="18"/>
      <c r="O13" s="18"/>
      <c r="P13" s="12"/>
      <c r="Q13" s="12"/>
      <c r="R13" s="18"/>
      <c r="S13" s="18"/>
      <c r="T13" s="12"/>
      <c r="U13" s="12"/>
      <c r="V13" s="16"/>
      <c r="W13" s="16"/>
    </row>
    <row r="14" spans="1:26" ht="15.75" customHeight="1">
      <c r="A14" s="19" t="s">
        <v>18</v>
      </c>
      <c r="B14" s="20">
        <v>0</v>
      </c>
      <c r="C14" s="20">
        <v>0</v>
      </c>
      <c r="D14" s="21">
        <v>0</v>
      </c>
      <c r="E14" s="21">
        <v>0</v>
      </c>
      <c r="F14" s="20">
        <v>0</v>
      </c>
      <c r="G14" s="20">
        <v>0</v>
      </c>
      <c r="H14" s="21">
        <v>135</v>
      </c>
      <c r="I14" s="21">
        <v>590698</v>
      </c>
      <c r="J14" s="20">
        <v>257</v>
      </c>
      <c r="K14" s="20">
        <v>1628264</v>
      </c>
      <c r="L14" s="21">
        <v>2</v>
      </c>
      <c r="M14" s="21">
        <v>4000</v>
      </c>
      <c r="N14" s="20">
        <v>14</v>
      </c>
      <c r="O14" s="20">
        <v>63750</v>
      </c>
      <c r="P14" s="21">
        <v>0</v>
      </c>
      <c r="Q14" s="21">
        <v>0</v>
      </c>
      <c r="R14" s="20">
        <v>3</v>
      </c>
      <c r="S14" s="20">
        <v>8312</v>
      </c>
      <c r="T14" s="21">
        <v>2</v>
      </c>
      <c r="U14" s="21">
        <v>2400</v>
      </c>
      <c r="V14" s="22">
        <f t="shared" ref="V14:W14" si="0">B14+D14+F14+H14+J14+L14+R14+T14+N14+P14</f>
        <v>413</v>
      </c>
      <c r="W14" s="22">
        <f t="shared" si="0"/>
        <v>2297424</v>
      </c>
    </row>
    <row r="15" spans="1:26" ht="15.75" customHeight="1">
      <c r="A15" s="19" t="s">
        <v>19</v>
      </c>
      <c r="B15" s="20">
        <v>0</v>
      </c>
      <c r="C15" s="20">
        <v>0</v>
      </c>
      <c r="D15" s="21">
        <v>0</v>
      </c>
      <c r="E15" s="21">
        <v>0</v>
      </c>
      <c r="F15" s="20">
        <v>0</v>
      </c>
      <c r="G15" s="20">
        <v>0</v>
      </c>
      <c r="H15" s="21">
        <v>84</v>
      </c>
      <c r="I15" s="21">
        <v>353556</v>
      </c>
      <c r="J15" s="20">
        <v>146</v>
      </c>
      <c r="K15" s="20">
        <v>946128</v>
      </c>
      <c r="L15" s="21">
        <v>0</v>
      </c>
      <c r="M15" s="21">
        <v>0</v>
      </c>
      <c r="N15" s="20">
        <v>11</v>
      </c>
      <c r="O15" s="20">
        <v>45625</v>
      </c>
      <c r="P15" s="21">
        <v>0</v>
      </c>
      <c r="Q15" s="21">
        <v>0</v>
      </c>
      <c r="R15" s="20">
        <v>1</v>
      </c>
      <c r="S15" s="20">
        <v>3500</v>
      </c>
      <c r="T15" s="21">
        <v>2</v>
      </c>
      <c r="U15" s="21">
        <v>2400</v>
      </c>
      <c r="V15" s="22">
        <f t="shared" ref="V15:W15" si="1">B15+D15+F15+H15+J15+L15+R15+T15+N15+P15</f>
        <v>244</v>
      </c>
      <c r="W15" s="22">
        <f t="shared" si="1"/>
        <v>1351209</v>
      </c>
    </row>
    <row r="16" spans="1:26" ht="15.75" customHeight="1">
      <c r="A16" s="23" t="s">
        <v>20</v>
      </c>
      <c r="B16" s="24">
        <v>0</v>
      </c>
      <c r="C16" s="24">
        <v>0</v>
      </c>
      <c r="D16" s="25">
        <v>0</v>
      </c>
      <c r="E16" s="25">
        <v>0</v>
      </c>
      <c r="F16" s="24">
        <v>0</v>
      </c>
      <c r="G16" s="24">
        <v>0</v>
      </c>
      <c r="H16" s="25">
        <v>78</v>
      </c>
      <c r="I16" s="25">
        <v>323413</v>
      </c>
      <c r="J16" s="24">
        <v>78</v>
      </c>
      <c r="K16" s="24">
        <v>474023</v>
      </c>
      <c r="L16" s="25">
        <v>0</v>
      </c>
      <c r="M16" s="25">
        <v>0</v>
      </c>
      <c r="N16" s="24">
        <v>10</v>
      </c>
      <c r="O16" s="24">
        <v>33750</v>
      </c>
      <c r="P16" s="25">
        <v>0</v>
      </c>
      <c r="Q16" s="25">
        <v>0</v>
      </c>
      <c r="R16" s="24">
        <v>3</v>
      </c>
      <c r="S16" s="24">
        <v>7875</v>
      </c>
      <c r="T16" s="25">
        <v>2</v>
      </c>
      <c r="U16" s="25">
        <v>1800</v>
      </c>
      <c r="V16" s="24">
        <f t="shared" ref="V16:W16" si="2">B16+D16+F16+H16+J16+L16+R16+T16+N16+P16</f>
        <v>171</v>
      </c>
      <c r="W16" s="24">
        <f t="shared" si="2"/>
        <v>840861</v>
      </c>
      <c r="X16" s="26"/>
      <c r="Y16" s="26"/>
      <c r="Z16" s="26"/>
    </row>
    <row r="17" spans="1:23" ht="15.75" customHeight="1">
      <c r="A17" s="27"/>
      <c r="B17" s="28"/>
      <c r="C17" s="28"/>
      <c r="D17" s="29"/>
      <c r="E17" s="29"/>
      <c r="F17" s="28"/>
      <c r="G17" s="28"/>
      <c r="H17" s="29"/>
      <c r="I17" s="29"/>
      <c r="J17" s="28"/>
      <c r="K17" s="28"/>
      <c r="L17" s="27"/>
      <c r="M17" s="27"/>
      <c r="N17" s="20"/>
      <c r="O17" s="20"/>
      <c r="P17" s="27"/>
      <c r="Q17" s="27"/>
      <c r="R17" s="20"/>
      <c r="S17" s="20"/>
      <c r="T17" s="27"/>
      <c r="U17" s="27"/>
      <c r="V17" s="20"/>
      <c r="W17" s="20"/>
    </row>
    <row r="18" spans="1:23" ht="15.75" customHeight="1">
      <c r="A18" s="30" t="s">
        <v>21</v>
      </c>
      <c r="B18" s="31">
        <v>0</v>
      </c>
      <c r="C18" s="31">
        <v>0</v>
      </c>
      <c r="D18" s="32">
        <v>0</v>
      </c>
      <c r="E18" s="32">
        <v>0</v>
      </c>
      <c r="F18" s="31">
        <v>0</v>
      </c>
      <c r="G18" s="31">
        <v>0</v>
      </c>
      <c r="H18" s="32">
        <f t="shared" ref="H18:I18" si="3">SUM(H14:H17)</f>
        <v>297</v>
      </c>
      <c r="I18" s="32">
        <f t="shared" si="3"/>
        <v>1267667</v>
      </c>
      <c r="J18" s="31">
        <f t="shared" ref="J18:U18" si="4">SUM(J14:J16)</f>
        <v>481</v>
      </c>
      <c r="K18" s="31">
        <f t="shared" si="4"/>
        <v>3048415</v>
      </c>
      <c r="L18" s="32">
        <f t="shared" si="4"/>
        <v>2</v>
      </c>
      <c r="M18" s="32">
        <f t="shared" si="4"/>
        <v>4000</v>
      </c>
      <c r="N18" s="31">
        <f t="shared" si="4"/>
        <v>35</v>
      </c>
      <c r="O18" s="31">
        <f t="shared" si="4"/>
        <v>143125</v>
      </c>
      <c r="P18" s="32">
        <f t="shared" si="4"/>
        <v>0</v>
      </c>
      <c r="Q18" s="32">
        <f t="shared" si="4"/>
        <v>0</v>
      </c>
      <c r="R18" s="31">
        <f t="shared" si="4"/>
        <v>7</v>
      </c>
      <c r="S18" s="31">
        <f t="shared" si="4"/>
        <v>19687</v>
      </c>
      <c r="T18" s="32">
        <f t="shared" si="4"/>
        <v>6</v>
      </c>
      <c r="U18" s="32">
        <f t="shared" si="4"/>
        <v>6600</v>
      </c>
      <c r="V18" s="22">
        <f t="shared" ref="V18:W18" si="5">B18+D18+F18+H18+J18+L18+R18+T18+N18+P18</f>
        <v>828</v>
      </c>
      <c r="W18" s="22">
        <f t="shared" si="5"/>
        <v>4489494</v>
      </c>
    </row>
    <row r="19" spans="1:23" ht="15.75" customHeight="1">
      <c r="A19" s="27"/>
      <c r="B19" s="33"/>
      <c r="C19" s="33"/>
      <c r="D19" s="27"/>
      <c r="E19" s="27"/>
      <c r="F19" s="34"/>
      <c r="G19" s="34"/>
      <c r="H19" s="35"/>
      <c r="I19" s="35"/>
      <c r="J19" s="33"/>
      <c r="K19" s="20"/>
      <c r="L19" s="27"/>
      <c r="M19" s="27"/>
      <c r="N19" s="20"/>
      <c r="O19" s="20"/>
      <c r="P19" s="27"/>
      <c r="Q19" s="27"/>
      <c r="R19" s="20"/>
      <c r="S19" s="20"/>
      <c r="T19" s="27"/>
      <c r="U19" s="27"/>
      <c r="V19" s="20"/>
      <c r="W19" s="20"/>
    </row>
    <row r="20" spans="1:23" ht="15.75" customHeight="1">
      <c r="A20" s="17" t="s">
        <v>22</v>
      </c>
      <c r="B20" s="33"/>
      <c r="C20" s="33"/>
      <c r="D20" s="27"/>
      <c r="E20" s="27"/>
      <c r="F20" s="34"/>
      <c r="G20" s="34"/>
      <c r="H20" s="35"/>
      <c r="I20" s="35"/>
      <c r="J20" s="33"/>
      <c r="K20" s="20"/>
      <c r="L20" s="27"/>
      <c r="M20" s="27"/>
      <c r="N20" s="20"/>
      <c r="O20" s="20"/>
      <c r="P20" s="27"/>
      <c r="Q20" s="27"/>
      <c r="R20" s="20"/>
      <c r="S20" s="20"/>
      <c r="T20" s="27"/>
      <c r="U20" s="27"/>
      <c r="V20" s="20"/>
      <c r="W20" s="20"/>
    </row>
    <row r="21" spans="1:23" ht="15.75" customHeight="1">
      <c r="A21" s="19" t="s">
        <v>23</v>
      </c>
      <c r="B21" s="20">
        <v>169</v>
      </c>
      <c r="C21" s="20">
        <v>877250</v>
      </c>
      <c r="D21" s="21">
        <v>0</v>
      </c>
      <c r="E21" s="21">
        <v>0</v>
      </c>
      <c r="F21" s="20">
        <v>0</v>
      </c>
      <c r="G21" s="20">
        <v>0</v>
      </c>
      <c r="H21" s="21">
        <v>0</v>
      </c>
      <c r="I21" s="21">
        <v>0</v>
      </c>
      <c r="J21" s="20">
        <v>0</v>
      </c>
      <c r="K21" s="20">
        <v>0</v>
      </c>
      <c r="L21" s="21">
        <v>0</v>
      </c>
      <c r="M21" s="21">
        <v>0</v>
      </c>
      <c r="N21" s="20">
        <v>0</v>
      </c>
      <c r="O21" s="20">
        <v>0</v>
      </c>
      <c r="P21" s="21">
        <v>0</v>
      </c>
      <c r="Q21" s="21">
        <v>0</v>
      </c>
      <c r="R21" s="20">
        <v>0</v>
      </c>
      <c r="S21" s="20">
        <v>0</v>
      </c>
      <c r="T21" s="21">
        <v>0</v>
      </c>
      <c r="U21" s="21">
        <v>0</v>
      </c>
      <c r="V21" s="22">
        <f t="shared" ref="V21:W21" si="6">B21+D21+F21+H21+J21+L21+R21+T21+N21+P21</f>
        <v>169</v>
      </c>
      <c r="W21" s="22">
        <f t="shared" si="6"/>
        <v>877250</v>
      </c>
    </row>
    <row r="22" spans="1:23" ht="15.75" customHeight="1">
      <c r="A22" s="19" t="s">
        <v>24</v>
      </c>
      <c r="B22" s="20">
        <v>205</v>
      </c>
      <c r="C22" s="20">
        <v>962713</v>
      </c>
      <c r="D22" s="21">
        <v>0</v>
      </c>
      <c r="E22" s="21">
        <v>0</v>
      </c>
      <c r="F22" s="20">
        <v>0</v>
      </c>
      <c r="G22" s="20">
        <v>0</v>
      </c>
      <c r="H22" s="21">
        <v>17</v>
      </c>
      <c r="I22" s="21">
        <v>76485</v>
      </c>
      <c r="J22" s="20">
        <v>4</v>
      </c>
      <c r="K22" s="20">
        <v>26238</v>
      </c>
      <c r="L22" s="21">
        <v>0</v>
      </c>
      <c r="M22" s="21">
        <v>0</v>
      </c>
      <c r="N22" s="20">
        <v>0</v>
      </c>
      <c r="O22" s="20">
        <v>0</v>
      </c>
      <c r="P22" s="21">
        <v>0</v>
      </c>
      <c r="Q22" s="21">
        <v>0</v>
      </c>
      <c r="R22" s="20">
        <v>0</v>
      </c>
      <c r="S22" s="20">
        <v>0</v>
      </c>
      <c r="T22" s="21">
        <v>1</v>
      </c>
      <c r="U22" s="21">
        <v>1200</v>
      </c>
      <c r="V22" s="22">
        <f t="shared" ref="V22:W22" si="7">B22+D22+F22+H22+J22+L22+R22+T22+N22+P22</f>
        <v>227</v>
      </c>
      <c r="W22" s="22">
        <f t="shared" si="7"/>
        <v>1066636</v>
      </c>
    </row>
    <row r="23" spans="1:23" ht="15.75" customHeight="1">
      <c r="A23" s="19" t="s">
        <v>25</v>
      </c>
      <c r="B23" s="20">
        <v>920</v>
      </c>
      <c r="C23" s="20">
        <v>3479608</v>
      </c>
      <c r="D23" s="21">
        <v>0</v>
      </c>
      <c r="E23" s="21">
        <v>0</v>
      </c>
      <c r="F23" s="20">
        <v>0</v>
      </c>
      <c r="G23" s="20">
        <v>0</v>
      </c>
      <c r="H23" s="21">
        <v>15</v>
      </c>
      <c r="I23" s="21">
        <v>59792</v>
      </c>
      <c r="J23" s="20">
        <v>8</v>
      </c>
      <c r="K23" s="20">
        <v>50406</v>
      </c>
      <c r="L23" s="21">
        <v>0</v>
      </c>
      <c r="M23" s="21">
        <v>0</v>
      </c>
      <c r="N23" s="20">
        <v>3</v>
      </c>
      <c r="O23" s="20">
        <v>14375</v>
      </c>
      <c r="P23" s="21">
        <v>0</v>
      </c>
      <c r="Q23" s="21">
        <v>0</v>
      </c>
      <c r="R23" s="20">
        <v>9</v>
      </c>
      <c r="S23" s="20">
        <v>28875</v>
      </c>
      <c r="T23" s="21">
        <v>0</v>
      </c>
      <c r="U23" s="21">
        <v>0</v>
      </c>
      <c r="V23" s="22">
        <f t="shared" ref="V23:W23" si="8">B23+D23+F23+H23+J23+L23+R23+T23+N23+P23</f>
        <v>955</v>
      </c>
      <c r="W23" s="22">
        <f t="shared" si="8"/>
        <v>3633056</v>
      </c>
    </row>
    <row r="24" spans="1:23" ht="15.75" customHeight="1">
      <c r="A24" s="19" t="s">
        <v>26</v>
      </c>
      <c r="B24" s="20">
        <v>399</v>
      </c>
      <c r="C24" s="20">
        <v>2263159</v>
      </c>
      <c r="D24" s="21">
        <v>0</v>
      </c>
      <c r="E24" s="21">
        <v>0</v>
      </c>
      <c r="F24" s="20">
        <v>0</v>
      </c>
      <c r="G24" s="20">
        <v>0</v>
      </c>
      <c r="H24" s="21">
        <v>8</v>
      </c>
      <c r="I24" s="21">
        <v>37152</v>
      </c>
      <c r="J24" s="20">
        <v>4</v>
      </c>
      <c r="K24" s="20">
        <v>28256</v>
      </c>
      <c r="L24" s="21">
        <v>0</v>
      </c>
      <c r="M24" s="21">
        <v>0</v>
      </c>
      <c r="N24" s="20">
        <v>0</v>
      </c>
      <c r="O24" s="20">
        <v>0</v>
      </c>
      <c r="P24" s="21">
        <v>0</v>
      </c>
      <c r="Q24" s="21">
        <v>0</v>
      </c>
      <c r="R24" s="20">
        <v>0</v>
      </c>
      <c r="S24" s="20">
        <v>0</v>
      </c>
      <c r="T24" s="21">
        <v>0</v>
      </c>
      <c r="U24" s="21">
        <v>0</v>
      </c>
      <c r="V24" s="22">
        <f t="shared" ref="V24:W24" si="9">B24+D24+F24+H24+J24+L24+R24+T24+N24+P24</f>
        <v>411</v>
      </c>
      <c r="W24" s="22">
        <f t="shared" si="9"/>
        <v>2328567</v>
      </c>
    </row>
    <row r="25" spans="1:23" ht="15.75" customHeight="1">
      <c r="A25" s="19" t="s">
        <v>27</v>
      </c>
      <c r="B25" s="20">
        <v>115</v>
      </c>
      <c r="C25" s="20">
        <v>614929</v>
      </c>
      <c r="D25" s="21">
        <v>0</v>
      </c>
      <c r="E25" s="21">
        <v>0</v>
      </c>
      <c r="F25" s="20">
        <v>0</v>
      </c>
      <c r="G25" s="20">
        <v>0</v>
      </c>
      <c r="H25" s="21">
        <v>1</v>
      </c>
      <c r="I25" s="21">
        <v>2322</v>
      </c>
      <c r="J25" s="20">
        <v>0</v>
      </c>
      <c r="K25" s="20">
        <v>0</v>
      </c>
      <c r="L25" s="21">
        <v>0</v>
      </c>
      <c r="M25" s="21">
        <v>0</v>
      </c>
      <c r="N25" s="20">
        <v>0</v>
      </c>
      <c r="O25" s="20">
        <v>0</v>
      </c>
      <c r="P25" s="21">
        <v>0</v>
      </c>
      <c r="Q25" s="21">
        <v>0</v>
      </c>
      <c r="R25" s="20">
        <v>0</v>
      </c>
      <c r="S25" s="20">
        <v>0</v>
      </c>
      <c r="T25" s="21">
        <v>0</v>
      </c>
      <c r="U25" s="21">
        <v>0</v>
      </c>
      <c r="V25" s="22">
        <f t="shared" ref="V25:W25" si="10">B25+D25+F25+H25+J25+L25+R25+T25+N25+P25</f>
        <v>116</v>
      </c>
      <c r="W25" s="22">
        <f t="shared" si="10"/>
        <v>617251</v>
      </c>
    </row>
    <row r="26" spans="1:23" ht="15.75" customHeight="1">
      <c r="A26" s="19" t="s">
        <v>28</v>
      </c>
      <c r="B26" s="20">
        <v>327</v>
      </c>
      <c r="C26" s="20">
        <v>1878487</v>
      </c>
      <c r="D26" s="21">
        <v>0</v>
      </c>
      <c r="E26" s="21">
        <v>0</v>
      </c>
      <c r="F26" s="20">
        <v>0</v>
      </c>
      <c r="G26" s="20">
        <v>0</v>
      </c>
      <c r="H26" s="21">
        <v>3</v>
      </c>
      <c r="I26" s="21">
        <v>13932</v>
      </c>
      <c r="J26" s="20">
        <v>4</v>
      </c>
      <c r="K26" s="20">
        <v>29602</v>
      </c>
      <c r="L26" s="21">
        <v>0</v>
      </c>
      <c r="M26" s="21">
        <v>0</v>
      </c>
      <c r="N26" s="20">
        <v>0</v>
      </c>
      <c r="O26" s="20">
        <v>0</v>
      </c>
      <c r="P26" s="21">
        <v>0</v>
      </c>
      <c r="Q26" s="21">
        <v>0</v>
      </c>
      <c r="R26" s="20">
        <v>0</v>
      </c>
      <c r="S26" s="20">
        <v>0</v>
      </c>
      <c r="T26" s="21">
        <v>1</v>
      </c>
      <c r="U26" s="21">
        <v>600</v>
      </c>
      <c r="V26" s="22">
        <f t="shared" ref="V26:W26" si="11">B26+D26+F26+H26+J26+L26+R26+T26+N26+P26</f>
        <v>335</v>
      </c>
      <c r="W26" s="22">
        <f t="shared" si="11"/>
        <v>1922621</v>
      </c>
    </row>
    <row r="27" spans="1:23" ht="15.75" customHeight="1">
      <c r="A27" s="19" t="s">
        <v>29</v>
      </c>
      <c r="B27" s="20">
        <v>129</v>
      </c>
      <c r="C27" s="20">
        <v>742000</v>
      </c>
      <c r="D27" s="21">
        <v>0</v>
      </c>
      <c r="E27" s="21">
        <v>0</v>
      </c>
      <c r="F27" s="20">
        <v>0</v>
      </c>
      <c r="G27" s="20">
        <v>0</v>
      </c>
      <c r="H27" s="21">
        <v>2</v>
      </c>
      <c r="I27" s="21">
        <v>6966</v>
      </c>
      <c r="J27" s="20">
        <v>0</v>
      </c>
      <c r="K27" s="20">
        <v>0</v>
      </c>
      <c r="L27" s="21">
        <v>0</v>
      </c>
      <c r="M27" s="21">
        <v>0</v>
      </c>
      <c r="N27" s="20">
        <v>0</v>
      </c>
      <c r="O27" s="20">
        <v>0</v>
      </c>
      <c r="P27" s="21">
        <v>0</v>
      </c>
      <c r="Q27" s="21">
        <v>0</v>
      </c>
      <c r="R27" s="20">
        <v>0</v>
      </c>
      <c r="S27" s="20">
        <v>0</v>
      </c>
      <c r="T27" s="21">
        <v>0</v>
      </c>
      <c r="U27" s="21">
        <v>0</v>
      </c>
      <c r="V27" s="22">
        <f t="shared" ref="V27:W27" si="12">B27+D27+F27+H27+J27+L27+R27+T27+N27+P27</f>
        <v>131</v>
      </c>
      <c r="W27" s="22">
        <f t="shared" si="12"/>
        <v>748966</v>
      </c>
    </row>
    <row r="28" spans="1:23" ht="15.75" customHeight="1">
      <c r="A28" s="19" t="s">
        <v>30</v>
      </c>
      <c r="B28" s="20">
        <v>0</v>
      </c>
      <c r="C28" s="20">
        <v>0</v>
      </c>
      <c r="D28" s="21">
        <v>0</v>
      </c>
      <c r="E28" s="21">
        <v>0</v>
      </c>
      <c r="F28" s="20">
        <v>0</v>
      </c>
      <c r="G28" s="20">
        <v>0</v>
      </c>
      <c r="H28" s="21">
        <v>0</v>
      </c>
      <c r="I28" s="21">
        <v>0</v>
      </c>
      <c r="J28" s="20">
        <v>0</v>
      </c>
      <c r="K28" s="20">
        <v>0</v>
      </c>
      <c r="L28" s="21">
        <v>0</v>
      </c>
      <c r="M28" s="21">
        <v>0</v>
      </c>
      <c r="N28" s="20">
        <v>0</v>
      </c>
      <c r="O28" s="20">
        <v>0</v>
      </c>
      <c r="P28" s="21">
        <v>0</v>
      </c>
      <c r="Q28" s="21">
        <v>0</v>
      </c>
      <c r="R28" s="20">
        <v>0</v>
      </c>
      <c r="S28" s="20">
        <v>0</v>
      </c>
      <c r="T28" s="21">
        <v>0</v>
      </c>
      <c r="U28" s="21">
        <v>0</v>
      </c>
      <c r="V28" s="22">
        <f t="shared" ref="V28:W28" si="13">B28+D28+F28+H28+J28+L28+R28+T28+N28+P28</f>
        <v>0</v>
      </c>
      <c r="W28" s="22">
        <f t="shared" si="13"/>
        <v>0</v>
      </c>
    </row>
    <row r="29" spans="1:23" ht="15.75" customHeight="1">
      <c r="A29" s="19" t="s">
        <v>31</v>
      </c>
      <c r="B29" s="20">
        <v>272</v>
      </c>
      <c r="C29" s="20">
        <v>1541115</v>
      </c>
      <c r="D29" s="21">
        <v>0</v>
      </c>
      <c r="E29" s="21">
        <v>0</v>
      </c>
      <c r="F29" s="20">
        <v>0</v>
      </c>
      <c r="G29" s="20">
        <v>0</v>
      </c>
      <c r="H29" s="21">
        <v>2</v>
      </c>
      <c r="I29" s="21">
        <v>9288</v>
      </c>
      <c r="J29" s="20">
        <v>1</v>
      </c>
      <c r="K29" s="20">
        <v>8073</v>
      </c>
      <c r="L29" s="21">
        <v>0</v>
      </c>
      <c r="M29" s="21">
        <v>0</v>
      </c>
      <c r="N29" s="20">
        <v>0</v>
      </c>
      <c r="O29" s="20">
        <v>0</v>
      </c>
      <c r="P29" s="21">
        <v>0</v>
      </c>
      <c r="Q29" s="21">
        <v>0</v>
      </c>
      <c r="R29" s="20">
        <v>0</v>
      </c>
      <c r="S29" s="20">
        <v>0</v>
      </c>
      <c r="T29" s="21">
        <v>0</v>
      </c>
      <c r="U29" s="21">
        <v>0</v>
      </c>
      <c r="V29" s="22">
        <f t="shared" ref="V29:W29" si="14">B29+D29+F29+H29+J29+L29+R29+T29+N29+P29</f>
        <v>275</v>
      </c>
      <c r="W29" s="22">
        <f t="shared" si="14"/>
        <v>1558476</v>
      </c>
    </row>
    <row r="30" spans="1:23" ht="15.75" customHeight="1">
      <c r="A30" s="19" t="s">
        <v>32</v>
      </c>
      <c r="B30" s="20">
        <v>447</v>
      </c>
      <c r="C30" s="20">
        <v>2452332</v>
      </c>
      <c r="D30" s="21">
        <v>0</v>
      </c>
      <c r="E30" s="21">
        <v>0</v>
      </c>
      <c r="F30" s="20">
        <v>0</v>
      </c>
      <c r="G30" s="20">
        <v>0</v>
      </c>
      <c r="H30" s="21">
        <v>15</v>
      </c>
      <c r="I30" s="21">
        <v>67338</v>
      </c>
      <c r="J30" s="20">
        <v>4</v>
      </c>
      <c r="K30" s="20">
        <v>20184</v>
      </c>
      <c r="L30" s="21">
        <v>0</v>
      </c>
      <c r="M30" s="21">
        <v>0</v>
      </c>
      <c r="N30" s="20">
        <v>1</v>
      </c>
      <c r="O30" s="20">
        <v>5000</v>
      </c>
      <c r="P30" s="21">
        <v>0</v>
      </c>
      <c r="Q30" s="21">
        <v>0</v>
      </c>
      <c r="R30" s="20">
        <v>1</v>
      </c>
      <c r="S30" s="20">
        <v>3500</v>
      </c>
      <c r="T30" s="21">
        <v>0</v>
      </c>
      <c r="U30" s="21">
        <v>0</v>
      </c>
      <c r="V30" s="22">
        <f t="shared" ref="V30:W30" si="15">B30+D30+F30+H30+J30+L30+R30+T30+N30+P30</f>
        <v>468</v>
      </c>
      <c r="W30" s="22">
        <f t="shared" si="15"/>
        <v>2548354</v>
      </c>
    </row>
    <row r="31" spans="1:23" ht="15.75" customHeight="1">
      <c r="A31" s="19" t="s">
        <v>33</v>
      </c>
      <c r="B31" s="20">
        <v>47</v>
      </c>
      <c r="C31" s="20">
        <v>257000</v>
      </c>
      <c r="D31" s="21">
        <v>0</v>
      </c>
      <c r="E31" s="21">
        <v>0</v>
      </c>
      <c r="F31" s="20">
        <v>0</v>
      </c>
      <c r="G31" s="20">
        <v>0</v>
      </c>
      <c r="H31" s="21">
        <v>0</v>
      </c>
      <c r="I31" s="21">
        <v>0</v>
      </c>
      <c r="J31" s="20">
        <v>1</v>
      </c>
      <c r="K31" s="20">
        <v>6728</v>
      </c>
      <c r="L31" s="21">
        <v>0</v>
      </c>
      <c r="M31" s="21">
        <v>0</v>
      </c>
      <c r="N31" s="20">
        <v>0</v>
      </c>
      <c r="O31" s="20">
        <v>0</v>
      </c>
      <c r="P31" s="21">
        <v>0</v>
      </c>
      <c r="Q31" s="21">
        <v>0</v>
      </c>
      <c r="R31" s="20">
        <v>0</v>
      </c>
      <c r="S31" s="20">
        <v>0</v>
      </c>
      <c r="T31" s="21">
        <v>0</v>
      </c>
      <c r="U31" s="21">
        <v>0</v>
      </c>
      <c r="V31" s="22">
        <f t="shared" ref="V31:W31" si="16">B31+D31+F31+H31+J31+L31+R31+T31+N31+P31</f>
        <v>48</v>
      </c>
      <c r="W31" s="22">
        <f t="shared" si="16"/>
        <v>263728</v>
      </c>
    </row>
    <row r="32" spans="1:23" ht="15.75" customHeight="1">
      <c r="A32" s="19" t="s">
        <v>34</v>
      </c>
      <c r="B32" s="20">
        <v>71</v>
      </c>
      <c r="C32" s="20">
        <v>388584</v>
      </c>
      <c r="D32" s="21">
        <v>0</v>
      </c>
      <c r="E32" s="21">
        <v>0</v>
      </c>
      <c r="F32" s="20">
        <v>0</v>
      </c>
      <c r="G32" s="20">
        <v>0</v>
      </c>
      <c r="H32" s="21">
        <v>0</v>
      </c>
      <c r="I32" s="21">
        <v>0</v>
      </c>
      <c r="J32" s="20">
        <v>2</v>
      </c>
      <c r="K32" s="20">
        <v>16146</v>
      </c>
      <c r="L32" s="21">
        <v>0</v>
      </c>
      <c r="M32" s="21">
        <v>0</v>
      </c>
      <c r="N32" s="20">
        <v>0</v>
      </c>
      <c r="O32" s="20">
        <v>0</v>
      </c>
      <c r="P32" s="21">
        <v>0</v>
      </c>
      <c r="Q32" s="21">
        <v>0</v>
      </c>
      <c r="R32" s="20">
        <v>0</v>
      </c>
      <c r="S32" s="20">
        <v>0</v>
      </c>
      <c r="T32" s="21">
        <v>0</v>
      </c>
      <c r="U32" s="21">
        <v>0</v>
      </c>
      <c r="V32" s="22">
        <f t="shared" ref="V32:W32" si="17">B32+D32+F32+H32+J32+L32+R32+T32+N32+P32</f>
        <v>73</v>
      </c>
      <c r="W32" s="22">
        <f t="shared" si="17"/>
        <v>404730</v>
      </c>
    </row>
    <row r="33" spans="1:23" ht="15.75" customHeight="1">
      <c r="A33" s="19" t="s">
        <v>35</v>
      </c>
      <c r="B33" s="20">
        <v>143</v>
      </c>
      <c r="C33" s="20">
        <v>769806</v>
      </c>
      <c r="D33" s="21">
        <v>0</v>
      </c>
      <c r="E33" s="21">
        <v>0</v>
      </c>
      <c r="F33" s="20">
        <v>0</v>
      </c>
      <c r="G33" s="20">
        <v>0</v>
      </c>
      <c r="H33" s="21">
        <v>4</v>
      </c>
      <c r="I33" s="21">
        <v>18576</v>
      </c>
      <c r="J33" s="20">
        <v>1</v>
      </c>
      <c r="K33" s="20">
        <v>3364</v>
      </c>
      <c r="L33" s="21">
        <v>0</v>
      </c>
      <c r="M33" s="21">
        <v>0</v>
      </c>
      <c r="N33" s="20">
        <v>0</v>
      </c>
      <c r="O33" s="20">
        <v>0</v>
      </c>
      <c r="P33" s="21">
        <v>0</v>
      </c>
      <c r="Q33" s="21">
        <v>0</v>
      </c>
      <c r="R33" s="20">
        <v>0</v>
      </c>
      <c r="S33" s="20">
        <v>0</v>
      </c>
      <c r="T33" s="21">
        <v>0</v>
      </c>
      <c r="U33" s="21">
        <v>0</v>
      </c>
      <c r="V33" s="22">
        <f t="shared" ref="V33:W33" si="18">B33+D33+F33+H33+J33+L33+R33+T33+N33+P33</f>
        <v>148</v>
      </c>
      <c r="W33" s="22">
        <f t="shared" si="18"/>
        <v>791746</v>
      </c>
    </row>
    <row r="34" spans="1:23" ht="15.75" customHeight="1">
      <c r="A34" s="19" t="s">
        <v>36</v>
      </c>
      <c r="B34" s="20">
        <v>864</v>
      </c>
      <c r="C34" s="20">
        <v>4232414</v>
      </c>
      <c r="D34" s="21">
        <v>0</v>
      </c>
      <c r="E34" s="21">
        <v>0</v>
      </c>
      <c r="F34" s="20">
        <v>0</v>
      </c>
      <c r="G34" s="20">
        <v>0</v>
      </c>
      <c r="H34" s="21">
        <v>12</v>
      </c>
      <c r="I34" s="21">
        <v>51084</v>
      </c>
      <c r="J34" s="20">
        <v>9</v>
      </c>
      <c r="K34" s="20">
        <v>56513</v>
      </c>
      <c r="L34" s="21">
        <v>0</v>
      </c>
      <c r="M34" s="21">
        <v>0</v>
      </c>
      <c r="N34" s="20">
        <v>1</v>
      </c>
      <c r="O34" s="20">
        <v>5000</v>
      </c>
      <c r="P34" s="21">
        <v>0</v>
      </c>
      <c r="Q34" s="21">
        <v>0</v>
      </c>
      <c r="R34" s="20">
        <v>0</v>
      </c>
      <c r="S34" s="20">
        <v>0</v>
      </c>
      <c r="T34" s="21">
        <v>2</v>
      </c>
      <c r="U34" s="21">
        <v>2400</v>
      </c>
      <c r="V34" s="22">
        <f t="shared" ref="V34:W34" si="19">B34+D34+F34+H34+J34+L34+R34+T34+N34+P34</f>
        <v>888</v>
      </c>
      <c r="W34" s="22">
        <f t="shared" si="19"/>
        <v>4347411</v>
      </c>
    </row>
    <row r="35" spans="1:23" ht="15.75" customHeight="1">
      <c r="A35" s="19" t="s">
        <v>37</v>
      </c>
      <c r="B35" s="20">
        <v>53</v>
      </c>
      <c r="C35" s="20">
        <v>307039</v>
      </c>
      <c r="D35" s="21">
        <v>0</v>
      </c>
      <c r="E35" s="21">
        <v>0</v>
      </c>
      <c r="F35" s="20">
        <v>0</v>
      </c>
      <c r="G35" s="20">
        <v>0</v>
      </c>
      <c r="H35" s="21">
        <v>2</v>
      </c>
      <c r="I35" s="21">
        <v>9288</v>
      </c>
      <c r="J35" s="20">
        <v>0</v>
      </c>
      <c r="K35" s="20">
        <v>0</v>
      </c>
      <c r="L35" s="21">
        <v>0</v>
      </c>
      <c r="M35" s="21">
        <v>0</v>
      </c>
      <c r="N35" s="20">
        <v>0</v>
      </c>
      <c r="O35" s="20">
        <v>0</v>
      </c>
      <c r="P35" s="21">
        <v>0</v>
      </c>
      <c r="Q35" s="21">
        <v>0</v>
      </c>
      <c r="R35" s="20">
        <v>0</v>
      </c>
      <c r="S35" s="20">
        <v>0</v>
      </c>
      <c r="T35" s="21">
        <v>0</v>
      </c>
      <c r="U35" s="21">
        <v>0</v>
      </c>
      <c r="V35" s="22">
        <f t="shared" ref="V35:W35" si="20">B35+D35+F35+H35+J35+L35+R35+T35+N35+P35</f>
        <v>55</v>
      </c>
      <c r="W35" s="22">
        <f t="shared" si="20"/>
        <v>316327</v>
      </c>
    </row>
    <row r="36" spans="1:23" ht="15.75" customHeight="1">
      <c r="A36" s="19" t="s">
        <v>38</v>
      </c>
      <c r="B36" s="20">
        <v>130</v>
      </c>
      <c r="C36" s="20">
        <v>701322</v>
      </c>
      <c r="D36" s="21">
        <v>0</v>
      </c>
      <c r="E36" s="21">
        <v>0</v>
      </c>
      <c r="F36" s="20">
        <v>0</v>
      </c>
      <c r="G36" s="20">
        <v>0</v>
      </c>
      <c r="H36" s="21">
        <v>2</v>
      </c>
      <c r="I36" s="21">
        <v>9288</v>
      </c>
      <c r="J36" s="20">
        <v>1</v>
      </c>
      <c r="K36" s="20">
        <v>8073</v>
      </c>
      <c r="L36" s="21">
        <v>0</v>
      </c>
      <c r="M36" s="21">
        <v>0</v>
      </c>
      <c r="N36" s="20">
        <v>0</v>
      </c>
      <c r="O36" s="20">
        <v>0</v>
      </c>
      <c r="P36" s="21">
        <v>0</v>
      </c>
      <c r="Q36" s="21">
        <v>0</v>
      </c>
      <c r="R36" s="20">
        <v>1</v>
      </c>
      <c r="S36" s="20">
        <v>875</v>
      </c>
      <c r="T36" s="21">
        <v>0</v>
      </c>
      <c r="U36" s="21">
        <v>0</v>
      </c>
      <c r="V36" s="22">
        <f t="shared" ref="V36:W36" si="21">B36+D36+F36+H36+J36+L36+R36+T36+N36+P36</f>
        <v>134</v>
      </c>
      <c r="W36" s="22">
        <f t="shared" si="21"/>
        <v>719558</v>
      </c>
    </row>
    <row r="37" spans="1:23" ht="15.75" customHeight="1">
      <c r="A37" s="19" t="s">
        <v>39</v>
      </c>
      <c r="B37" s="20">
        <v>289</v>
      </c>
      <c r="C37" s="20">
        <v>1641564</v>
      </c>
      <c r="D37" s="21">
        <v>0</v>
      </c>
      <c r="E37" s="21">
        <v>0</v>
      </c>
      <c r="F37" s="20">
        <v>0</v>
      </c>
      <c r="G37" s="20">
        <v>0</v>
      </c>
      <c r="H37" s="21">
        <v>4</v>
      </c>
      <c r="I37" s="21">
        <v>16254</v>
      </c>
      <c r="J37" s="20">
        <v>9</v>
      </c>
      <c r="K37" s="20">
        <v>60549</v>
      </c>
      <c r="L37" s="21">
        <v>0</v>
      </c>
      <c r="M37" s="21">
        <v>0</v>
      </c>
      <c r="N37" s="20">
        <v>1</v>
      </c>
      <c r="O37" s="20">
        <v>5000</v>
      </c>
      <c r="P37" s="21">
        <v>0</v>
      </c>
      <c r="Q37" s="21">
        <v>0</v>
      </c>
      <c r="R37" s="20">
        <v>1</v>
      </c>
      <c r="S37" s="20">
        <v>3500</v>
      </c>
      <c r="T37" s="21">
        <v>0</v>
      </c>
      <c r="U37" s="21">
        <v>0</v>
      </c>
      <c r="V37" s="22">
        <f t="shared" ref="V37:W37" si="22">B37+D37+F37+H37+J37+L37+R37+T37+N37+P37</f>
        <v>304</v>
      </c>
      <c r="W37" s="22">
        <f t="shared" si="22"/>
        <v>1726867</v>
      </c>
    </row>
    <row r="38" spans="1:23" ht="15.75" customHeight="1">
      <c r="A38" s="19" t="s">
        <v>40</v>
      </c>
      <c r="B38" s="20">
        <v>219</v>
      </c>
      <c r="C38" s="20">
        <v>1224960</v>
      </c>
      <c r="D38" s="21">
        <v>0</v>
      </c>
      <c r="E38" s="21">
        <v>0</v>
      </c>
      <c r="F38" s="20">
        <v>0</v>
      </c>
      <c r="G38" s="20">
        <v>0</v>
      </c>
      <c r="H38" s="21">
        <v>2</v>
      </c>
      <c r="I38" s="21">
        <v>9288</v>
      </c>
      <c r="J38" s="20">
        <v>0</v>
      </c>
      <c r="K38" s="20">
        <v>0</v>
      </c>
      <c r="L38" s="21">
        <v>0</v>
      </c>
      <c r="M38" s="21">
        <v>0</v>
      </c>
      <c r="N38" s="20">
        <v>0</v>
      </c>
      <c r="O38" s="20">
        <v>0</v>
      </c>
      <c r="P38" s="21">
        <v>0</v>
      </c>
      <c r="Q38" s="21">
        <v>0</v>
      </c>
      <c r="R38" s="20">
        <v>0</v>
      </c>
      <c r="S38" s="20">
        <v>0</v>
      </c>
      <c r="T38" s="21">
        <v>0</v>
      </c>
      <c r="U38" s="21">
        <v>0</v>
      </c>
      <c r="V38" s="22">
        <f t="shared" ref="V38:W38" si="23">B38+D38+F38+H38+J38+L38+R38+T38+N38+P38</f>
        <v>221</v>
      </c>
      <c r="W38" s="22">
        <f t="shared" si="23"/>
        <v>1234248</v>
      </c>
    </row>
    <row r="39" spans="1:23" ht="15.75" customHeight="1">
      <c r="A39" s="19" t="s">
        <v>41</v>
      </c>
      <c r="B39" s="20">
        <v>19</v>
      </c>
      <c r="C39" s="20">
        <v>88727</v>
      </c>
      <c r="D39" s="21">
        <v>0</v>
      </c>
      <c r="E39" s="21">
        <v>0</v>
      </c>
      <c r="F39" s="20">
        <v>0</v>
      </c>
      <c r="G39" s="20">
        <v>0</v>
      </c>
      <c r="H39" s="21">
        <v>0</v>
      </c>
      <c r="I39" s="21">
        <v>0</v>
      </c>
      <c r="J39" s="20">
        <v>0</v>
      </c>
      <c r="K39" s="20">
        <v>0</v>
      </c>
      <c r="L39" s="21">
        <v>0</v>
      </c>
      <c r="M39" s="21">
        <v>0</v>
      </c>
      <c r="N39" s="20">
        <v>0</v>
      </c>
      <c r="O39" s="20">
        <v>0</v>
      </c>
      <c r="P39" s="21">
        <v>0</v>
      </c>
      <c r="Q39" s="21">
        <v>0</v>
      </c>
      <c r="R39" s="20">
        <v>0</v>
      </c>
      <c r="S39" s="20">
        <v>0</v>
      </c>
      <c r="T39" s="21">
        <v>0</v>
      </c>
      <c r="U39" s="21">
        <v>0</v>
      </c>
      <c r="V39" s="22">
        <f t="shared" ref="V39:W39" si="24">B39+D39+F39+H39+J39+L39+R39+T39+N39+P39</f>
        <v>19</v>
      </c>
      <c r="W39" s="22">
        <f t="shared" si="24"/>
        <v>88727</v>
      </c>
    </row>
    <row r="40" spans="1:23" ht="15.75" customHeight="1">
      <c r="A40" s="19" t="s">
        <v>42</v>
      </c>
      <c r="B40" s="20">
        <v>472</v>
      </c>
      <c r="C40" s="20">
        <v>2123152</v>
      </c>
      <c r="D40" s="21">
        <v>0</v>
      </c>
      <c r="E40" s="21">
        <v>0</v>
      </c>
      <c r="F40" s="20">
        <v>0</v>
      </c>
      <c r="G40" s="20">
        <v>0</v>
      </c>
      <c r="H40" s="21">
        <v>0</v>
      </c>
      <c r="I40" s="21">
        <v>0</v>
      </c>
      <c r="J40" s="20">
        <v>8</v>
      </c>
      <c r="K40" s="20">
        <v>38012</v>
      </c>
      <c r="L40" s="21">
        <v>0</v>
      </c>
      <c r="M40" s="21">
        <v>0</v>
      </c>
      <c r="N40" s="20">
        <v>1</v>
      </c>
      <c r="O40" s="20">
        <v>2500</v>
      </c>
      <c r="P40" s="21">
        <v>232</v>
      </c>
      <c r="Q40" s="21">
        <v>386003</v>
      </c>
      <c r="R40" s="20">
        <v>0</v>
      </c>
      <c r="S40" s="20">
        <v>0</v>
      </c>
      <c r="T40" s="21">
        <v>0</v>
      </c>
      <c r="U40" s="21">
        <v>0</v>
      </c>
      <c r="V40" s="22">
        <f t="shared" ref="V40:W40" si="25">B40+D40+F40+H40+J40+L40+R40+T40+N40+P40</f>
        <v>713</v>
      </c>
      <c r="W40" s="22">
        <f t="shared" si="25"/>
        <v>2549667</v>
      </c>
    </row>
    <row r="41" spans="1:23" ht="15.75" customHeight="1">
      <c r="A41" s="19" t="s">
        <v>43</v>
      </c>
      <c r="B41" s="20">
        <v>391</v>
      </c>
      <c r="C41" s="20">
        <v>2139273</v>
      </c>
      <c r="D41" s="21">
        <v>0</v>
      </c>
      <c r="E41" s="21">
        <v>0</v>
      </c>
      <c r="F41" s="20">
        <v>0</v>
      </c>
      <c r="G41" s="20">
        <v>0</v>
      </c>
      <c r="H41" s="21">
        <v>9</v>
      </c>
      <c r="I41" s="21">
        <v>41796</v>
      </c>
      <c r="J41" s="20">
        <v>3</v>
      </c>
      <c r="K41" s="20">
        <v>20183</v>
      </c>
      <c r="L41" s="21">
        <v>0</v>
      </c>
      <c r="M41" s="21">
        <v>0</v>
      </c>
      <c r="N41" s="20">
        <v>1</v>
      </c>
      <c r="O41" s="20">
        <v>5000</v>
      </c>
      <c r="P41" s="21">
        <v>0</v>
      </c>
      <c r="Q41" s="21">
        <v>0</v>
      </c>
      <c r="R41" s="20">
        <v>0</v>
      </c>
      <c r="S41" s="20">
        <v>0</v>
      </c>
      <c r="T41" s="21">
        <v>0</v>
      </c>
      <c r="U41" s="21">
        <v>0</v>
      </c>
      <c r="V41" s="22">
        <f t="shared" ref="V41:W41" si="26">B41+D41+F41+H41+J41+L41+R41+T41+N41+P41</f>
        <v>404</v>
      </c>
      <c r="W41" s="22">
        <f t="shared" si="26"/>
        <v>2206252</v>
      </c>
    </row>
    <row r="42" spans="1:23" ht="15.75" customHeight="1">
      <c r="A42" s="19" t="s">
        <v>44</v>
      </c>
      <c r="B42" s="20">
        <v>672</v>
      </c>
      <c r="C42" s="20">
        <v>3286126</v>
      </c>
      <c r="D42" s="21">
        <v>0</v>
      </c>
      <c r="E42" s="21">
        <v>0</v>
      </c>
      <c r="F42" s="20">
        <v>0</v>
      </c>
      <c r="G42" s="20">
        <v>0</v>
      </c>
      <c r="H42" s="21">
        <v>6</v>
      </c>
      <c r="I42" s="21">
        <v>23701</v>
      </c>
      <c r="J42" s="20">
        <v>1</v>
      </c>
      <c r="K42" s="20">
        <v>8073</v>
      </c>
      <c r="L42" s="21">
        <v>0</v>
      </c>
      <c r="M42" s="21">
        <v>0</v>
      </c>
      <c r="N42" s="20">
        <v>3</v>
      </c>
      <c r="O42" s="20">
        <v>13018</v>
      </c>
      <c r="P42" s="21">
        <v>0</v>
      </c>
      <c r="Q42" s="21">
        <v>0</v>
      </c>
      <c r="R42" s="20">
        <v>0</v>
      </c>
      <c r="S42" s="20">
        <v>0</v>
      </c>
      <c r="T42" s="21">
        <v>0</v>
      </c>
      <c r="U42" s="21">
        <v>0</v>
      </c>
      <c r="V42" s="22">
        <f t="shared" ref="V42:W42" si="27">B42+D42+F42+H42+J42+L42+R42+T42+N42+P42</f>
        <v>682</v>
      </c>
      <c r="W42" s="22">
        <f t="shared" si="27"/>
        <v>3330918</v>
      </c>
    </row>
    <row r="43" spans="1:23" ht="15.75" customHeight="1">
      <c r="A43" s="19" t="s">
        <v>45</v>
      </c>
      <c r="B43" s="20">
        <v>286</v>
      </c>
      <c r="C43" s="20">
        <v>1424490</v>
      </c>
      <c r="D43" s="21">
        <v>0</v>
      </c>
      <c r="E43" s="21">
        <v>0</v>
      </c>
      <c r="F43" s="20">
        <v>0</v>
      </c>
      <c r="G43" s="20">
        <v>0</v>
      </c>
      <c r="H43" s="21">
        <v>3</v>
      </c>
      <c r="I43" s="21">
        <v>13932</v>
      </c>
      <c r="J43" s="20">
        <v>3</v>
      </c>
      <c r="K43" s="20">
        <v>20183</v>
      </c>
      <c r="L43" s="21">
        <v>0</v>
      </c>
      <c r="M43" s="21">
        <v>0</v>
      </c>
      <c r="N43" s="20">
        <v>1</v>
      </c>
      <c r="O43" s="20">
        <v>5000</v>
      </c>
      <c r="P43" s="21">
        <v>0</v>
      </c>
      <c r="Q43" s="21">
        <v>0</v>
      </c>
      <c r="R43" s="20">
        <v>0</v>
      </c>
      <c r="S43" s="20">
        <v>0</v>
      </c>
      <c r="T43" s="21">
        <v>0</v>
      </c>
      <c r="U43" s="21">
        <v>0</v>
      </c>
      <c r="V43" s="22">
        <f t="shared" ref="V43:W43" si="28">B43+D43+F43+H43+J43+L43+R43+T43+N43+P43</f>
        <v>293</v>
      </c>
      <c r="W43" s="22">
        <f t="shared" si="28"/>
        <v>1463605</v>
      </c>
    </row>
    <row r="44" spans="1:23" ht="15.75" customHeight="1">
      <c r="A44" s="19" t="s">
        <v>46</v>
      </c>
      <c r="B44" s="20">
        <v>588</v>
      </c>
      <c r="C44" s="20">
        <v>3038452</v>
      </c>
      <c r="D44" s="21">
        <v>0</v>
      </c>
      <c r="E44" s="21">
        <v>0</v>
      </c>
      <c r="F44" s="20">
        <v>0</v>
      </c>
      <c r="G44" s="20">
        <v>0</v>
      </c>
      <c r="H44" s="21">
        <v>29</v>
      </c>
      <c r="I44" s="21">
        <v>132354</v>
      </c>
      <c r="J44" s="20">
        <v>5</v>
      </c>
      <c r="K44" s="20">
        <v>32293</v>
      </c>
      <c r="L44" s="21">
        <v>0</v>
      </c>
      <c r="M44" s="21">
        <v>0</v>
      </c>
      <c r="N44" s="20">
        <v>2</v>
      </c>
      <c r="O44" s="20">
        <v>7500</v>
      </c>
      <c r="P44" s="21">
        <v>0</v>
      </c>
      <c r="Q44" s="21">
        <v>0</v>
      </c>
      <c r="R44" s="20">
        <v>10</v>
      </c>
      <c r="S44" s="20">
        <v>20610</v>
      </c>
      <c r="T44" s="21">
        <v>0</v>
      </c>
      <c r="U44" s="21">
        <v>0</v>
      </c>
      <c r="V44" s="22">
        <f t="shared" ref="V44:W44" si="29">B44+D44+F44+H44+J44+L44+R44+T44+N44+P44</f>
        <v>634</v>
      </c>
      <c r="W44" s="22">
        <f t="shared" si="29"/>
        <v>3231209</v>
      </c>
    </row>
    <row r="45" spans="1:23" ht="15.75" customHeight="1">
      <c r="A45" s="19" t="s">
        <v>47</v>
      </c>
      <c r="B45" s="20">
        <v>330</v>
      </c>
      <c r="C45" s="20">
        <v>1714417</v>
      </c>
      <c r="D45" s="21">
        <v>0</v>
      </c>
      <c r="E45" s="21">
        <v>0</v>
      </c>
      <c r="F45" s="20">
        <v>0</v>
      </c>
      <c r="G45" s="20">
        <v>0</v>
      </c>
      <c r="H45" s="21">
        <v>0</v>
      </c>
      <c r="I45" s="21">
        <v>0</v>
      </c>
      <c r="J45" s="20">
        <v>1</v>
      </c>
      <c r="K45" s="20">
        <v>4037</v>
      </c>
      <c r="L45" s="21">
        <v>0</v>
      </c>
      <c r="M45" s="21">
        <v>0</v>
      </c>
      <c r="N45" s="20">
        <v>0</v>
      </c>
      <c r="O45" s="20">
        <v>0</v>
      </c>
      <c r="P45" s="21">
        <v>0</v>
      </c>
      <c r="Q45" s="21">
        <v>0</v>
      </c>
      <c r="R45" s="20">
        <v>0</v>
      </c>
      <c r="S45" s="20">
        <v>0</v>
      </c>
      <c r="T45" s="21">
        <v>0</v>
      </c>
      <c r="U45" s="21">
        <v>0</v>
      </c>
      <c r="V45" s="22">
        <f t="shared" ref="V45:W45" si="30">B45+D45+F45+H45+J45+L45+R45+T45+N45+P45</f>
        <v>331</v>
      </c>
      <c r="W45" s="22">
        <f t="shared" si="30"/>
        <v>1718454</v>
      </c>
    </row>
    <row r="46" spans="1:23" ht="15.75" customHeight="1">
      <c r="A46" s="19" t="s">
        <v>48</v>
      </c>
      <c r="B46" s="20">
        <v>104</v>
      </c>
      <c r="C46" s="20">
        <v>451797</v>
      </c>
      <c r="D46" s="21">
        <v>0</v>
      </c>
      <c r="E46" s="21">
        <v>0</v>
      </c>
      <c r="F46" s="20">
        <v>0</v>
      </c>
      <c r="G46" s="20">
        <v>0</v>
      </c>
      <c r="H46" s="21">
        <v>3</v>
      </c>
      <c r="I46" s="21">
        <v>13932</v>
      </c>
      <c r="J46" s="20">
        <v>3</v>
      </c>
      <c r="K46" s="20">
        <v>16147</v>
      </c>
      <c r="L46" s="21">
        <v>0</v>
      </c>
      <c r="M46" s="21">
        <v>0</v>
      </c>
      <c r="N46" s="20">
        <v>0</v>
      </c>
      <c r="O46" s="20">
        <v>0</v>
      </c>
      <c r="P46" s="21">
        <v>60</v>
      </c>
      <c r="Q46" s="21">
        <v>68191</v>
      </c>
      <c r="R46" s="20">
        <v>0</v>
      </c>
      <c r="S46" s="20">
        <v>0</v>
      </c>
      <c r="T46" s="21">
        <v>0</v>
      </c>
      <c r="U46" s="21">
        <v>0</v>
      </c>
      <c r="V46" s="22">
        <f t="shared" ref="V46:W46" si="31">B46+D46+F46+H46+J46+L46+R46+T46+N46+P46</f>
        <v>170</v>
      </c>
      <c r="W46" s="22">
        <f t="shared" si="31"/>
        <v>550067</v>
      </c>
    </row>
    <row r="47" spans="1:23" ht="15.75" customHeight="1">
      <c r="A47" s="19" t="s">
        <v>49</v>
      </c>
      <c r="B47" s="20">
        <v>426</v>
      </c>
      <c r="C47" s="20">
        <v>1989721</v>
      </c>
      <c r="D47" s="21">
        <v>0</v>
      </c>
      <c r="E47" s="21">
        <v>0</v>
      </c>
      <c r="F47" s="20">
        <v>0</v>
      </c>
      <c r="G47" s="20">
        <v>0</v>
      </c>
      <c r="H47" s="21">
        <v>2</v>
      </c>
      <c r="I47" s="21">
        <v>8127</v>
      </c>
      <c r="J47" s="20">
        <v>16</v>
      </c>
      <c r="K47" s="20">
        <v>92508</v>
      </c>
      <c r="L47" s="21">
        <v>0</v>
      </c>
      <c r="M47" s="21">
        <v>0</v>
      </c>
      <c r="N47" s="20">
        <v>1</v>
      </c>
      <c r="O47" s="20">
        <v>5000</v>
      </c>
      <c r="P47" s="21">
        <v>0</v>
      </c>
      <c r="Q47" s="21">
        <v>0</v>
      </c>
      <c r="R47" s="20">
        <v>0</v>
      </c>
      <c r="S47" s="20">
        <v>0</v>
      </c>
      <c r="T47" s="21">
        <v>0</v>
      </c>
      <c r="U47" s="21">
        <v>0</v>
      </c>
      <c r="V47" s="22">
        <f t="shared" ref="V47:W47" si="32">B47+D47+F47+H47+J47+L47+R47+T47+N47+P47</f>
        <v>445</v>
      </c>
      <c r="W47" s="22">
        <f t="shared" si="32"/>
        <v>2095356</v>
      </c>
    </row>
    <row r="48" spans="1:23" ht="15.75" customHeight="1">
      <c r="A48" s="19" t="s">
        <v>50</v>
      </c>
      <c r="B48" s="20">
        <v>674</v>
      </c>
      <c r="C48" s="20">
        <v>2450340</v>
      </c>
      <c r="D48" s="21">
        <v>0</v>
      </c>
      <c r="E48" s="21">
        <v>0</v>
      </c>
      <c r="F48" s="20">
        <v>0</v>
      </c>
      <c r="G48" s="20">
        <v>0</v>
      </c>
      <c r="H48" s="21">
        <v>2</v>
      </c>
      <c r="I48" s="21">
        <v>9288</v>
      </c>
      <c r="J48" s="20">
        <v>16</v>
      </c>
      <c r="K48" s="20">
        <v>88798</v>
      </c>
      <c r="L48" s="21">
        <v>0</v>
      </c>
      <c r="M48" s="21">
        <v>0</v>
      </c>
      <c r="N48" s="20">
        <v>2</v>
      </c>
      <c r="O48" s="20">
        <v>5313</v>
      </c>
      <c r="P48" s="21">
        <v>0</v>
      </c>
      <c r="Q48" s="21">
        <v>0</v>
      </c>
      <c r="R48" s="20">
        <v>8</v>
      </c>
      <c r="S48" s="20">
        <v>18811</v>
      </c>
      <c r="T48" s="21">
        <v>0</v>
      </c>
      <c r="U48" s="21">
        <v>0</v>
      </c>
      <c r="V48" s="22">
        <f t="shared" ref="V48:W48" si="33">B48+D48+F48+H48+J48+L48+R48+T48+N48+P48</f>
        <v>702</v>
      </c>
      <c r="W48" s="22">
        <f t="shared" si="33"/>
        <v>2572550</v>
      </c>
    </row>
    <row r="49" spans="1:26" ht="15.75" customHeight="1">
      <c r="A49" s="19" t="s">
        <v>51</v>
      </c>
      <c r="B49" s="20">
        <v>459</v>
      </c>
      <c r="C49" s="20">
        <v>2626968</v>
      </c>
      <c r="D49" s="21">
        <v>0</v>
      </c>
      <c r="E49" s="21">
        <v>0</v>
      </c>
      <c r="F49" s="20">
        <v>0</v>
      </c>
      <c r="G49" s="20">
        <v>0</v>
      </c>
      <c r="H49" s="21">
        <v>8</v>
      </c>
      <c r="I49" s="21">
        <v>37152</v>
      </c>
      <c r="J49" s="20">
        <v>2</v>
      </c>
      <c r="K49" s="20">
        <v>8074</v>
      </c>
      <c r="L49" s="21">
        <v>0</v>
      </c>
      <c r="M49" s="21">
        <v>0</v>
      </c>
      <c r="N49" s="20">
        <v>1</v>
      </c>
      <c r="O49" s="20">
        <v>5000</v>
      </c>
      <c r="P49" s="21">
        <v>0</v>
      </c>
      <c r="Q49" s="21">
        <v>0</v>
      </c>
      <c r="R49" s="20">
        <v>0</v>
      </c>
      <c r="S49" s="20">
        <v>0</v>
      </c>
      <c r="T49" s="21">
        <v>0</v>
      </c>
      <c r="U49" s="21">
        <v>0</v>
      </c>
      <c r="V49" s="22">
        <f t="shared" ref="V49:W49" si="34">B49+D49+F49+H49+J49+L49+R49+T49+N49+P49</f>
        <v>470</v>
      </c>
      <c r="W49" s="22">
        <f t="shared" si="34"/>
        <v>2677194</v>
      </c>
    </row>
    <row r="50" spans="1:26" ht="15.75" customHeight="1">
      <c r="A50" s="23" t="s">
        <v>52</v>
      </c>
      <c r="B50" s="24">
        <v>361</v>
      </c>
      <c r="C50" s="24">
        <v>1690304</v>
      </c>
      <c r="D50" s="25">
        <v>0</v>
      </c>
      <c r="E50" s="25">
        <v>0</v>
      </c>
      <c r="F50" s="24">
        <v>0</v>
      </c>
      <c r="G50" s="24">
        <v>0</v>
      </c>
      <c r="H50" s="25">
        <v>7</v>
      </c>
      <c r="I50" s="25">
        <v>31347</v>
      </c>
      <c r="J50" s="24">
        <v>4</v>
      </c>
      <c r="K50" s="24">
        <v>18503</v>
      </c>
      <c r="L50" s="25">
        <v>1</v>
      </c>
      <c r="M50" s="25">
        <v>5000</v>
      </c>
      <c r="N50" s="24">
        <v>2</v>
      </c>
      <c r="O50" s="24">
        <v>10000</v>
      </c>
      <c r="P50" s="25">
        <v>0</v>
      </c>
      <c r="Q50" s="25">
        <v>0</v>
      </c>
      <c r="R50" s="24">
        <v>0</v>
      </c>
      <c r="S50" s="24">
        <v>0</v>
      </c>
      <c r="T50" s="25">
        <v>0</v>
      </c>
      <c r="U50" s="25">
        <v>0</v>
      </c>
      <c r="V50" s="24">
        <f t="shared" ref="V50:W50" si="35">B50+D50+F50+H50+J50+L50+R50+T50+N50+P50</f>
        <v>375</v>
      </c>
      <c r="W50" s="24">
        <f t="shared" si="35"/>
        <v>1755154</v>
      </c>
      <c r="X50" s="26"/>
      <c r="Y50" s="26"/>
      <c r="Z50" s="26"/>
    </row>
    <row r="51" spans="1:26" ht="15.75" customHeight="1">
      <c r="A51" s="19" t="s">
        <v>53</v>
      </c>
      <c r="B51" s="20">
        <f t="shared" ref="B51:U51" si="36">SUM(B21:B50)</f>
        <v>9581</v>
      </c>
      <c r="C51" s="20">
        <f t="shared" si="36"/>
        <v>47358049</v>
      </c>
      <c r="D51" s="21">
        <f t="shared" si="36"/>
        <v>0</v>
      </c>
      <c r="E51" s="21">
        <f t="shared" si="36"/>
        <v>0</v>
      </c>
      <c r="F51" s="20">
        <f t="shared" si="36"/>
        <v>0</v>
      </c>
      <c r="G51" s="20">
        <f t="shared" si="36"/>
        <v>0</v>
      </c>
      <c r="H51" s="21">
        <f t="shared" si="36"/>
        <v>158</v>
      </c>
      <c r="I51" s="21">
        <f t="shared" si="36"/>
        <v>698682</v>
      </c>
      <c r="J51" s="20">
        <f t="shared" si="36"/>
        <v>110</v>
      </c>
      <c r="K51" s="20">
        <f t="shared" si="36"/>
        <v>660943</v>
      </c>
      <c r="L51" s="21">
        <f t="shared" si="36"/>
        <v>1</v>
      </c>
      <c r="M51" s="21">
        <f t="shared" si="36"/>
        <v>5000</v>
      </c>
      <c r="N51" s="20">
        <f t="shared" si="36"/>
        <v>20</v>
      </c>
      <c r="O51" s="20">
        <f t="shared" si="36"/>
        <v>87706</v>
      </c>
      <c r="P51" s="21">
        <f t="shared" si="36"/>
        <v>292</v>
      </c>
      <c r="Q51" s="21">
        <f t="shared" si="36"/>
        <v>454194</v>
      </c>
      <c r="R51" s="20">
        <f t="shared" si="36"/>
        <v>30</v>
      </c>
      <c r="S51" s="20">
        <f t="shared" si="36"/>
        <v>76171</v>
      </c>
      <c r="T51" s="21">
        <f t="shared" si="36"/>
        <v>4</v>
      </c>
      <c r="U51" s="21">
        <f t="shared" si="36"/>
        <v>4200</v>
      </c>
      <c r="V51" s="22">
        <f t="shared" ref="V51:W51" si="37">B51+D51+F51+H51+J51+L51+R51+T51+N51+P51</f>
        <v>10196</v>
      </c>
      <c r="W51" s="22">
        <f t="shared" si="37"/>
        <v>49344945</v>
      </c>
    </row>
    <row r="52" spans="1:26" ht="15.75" customHeight="1">
      <c r="A52" s="27"/>
      <c r="B52" s="20"/>
      <c r="C52" s="20"/>
      <c r="D52" s="36"/>
      <c r="E52" s="36"/>
      <c r="F52" s="20"/>
      <c r="G52" s="20"/>
      <c r="H52" s="36"/>
      <c r="I52" s="36"/>
      <c r="J52" s="20"/>
      <c r="K52" s="20"/>
      <c r="L52" s="36"/>
      <c r="M52" s="36"/>
      <c r="N52" s="33"/>
      <c r="O52" s="33"/>
      <c r="P52" s="27"/>
      <c r="Q52" s="27"/>
      <c r="R52" s="33"/>
      <c r="S52" s="33"/>
      <c r="T52" s="27"/>
      <c r="U52" s="27"/>
      <c r="V52" s="20"/>
      <c r="W52" s="20"/>
    </row>
    <row r="53" spans="1:26" ht="15.75" customHeight="1">
      <c r="A53" s="17" t="s">
        <v>54</v>
      </c>
      <c r="B53" s="28"/>
      <c r="C53" s="28"/>
      <c r="D53" s="29"/>
      <c r="E53" s="29"/>
      <c r="F53" s="28"/>
      <c r="G53" s="28"/>
      <c r="H53" s="29"/>
      <c r="I53" s="29"/>
      <c r="J53" s="28"/>
      <c r="K53" s="28"/>
      <c r="L53" s="29"/>
      <c r="M53" s="29"/>
      <c r="N53" s="33"/>
      <c r="O53" s="33"/>
      <c r="P53" s="27"/>
      <c r="Q53" s="27"/>
      <c r="R53" s="33"/>
      <c r="S53" s="33"/>
      <c r="T53" s="27"/>
      <c r="U53" s="27"/>
      <c r="V53" s="20"/>
      <c r="W53" s="20"/>
    </row>
    <row r="54" spans="1:26" ht="15.75" customHeight="1">
      <c r="A54" s="37" t="s">
        <v>55</v>
      </c>
      <c r="B54" s="28">
        <v>140</v>
      </c>
      <c r="C54" s="28">
        <v>307582</v>
      </c>
      <c r="D54" s="29">
        <v>0</v>
      </c>
      <c r="E54" s="29">
        <v>0</v>
      </c>
      <c r="F54" s="20">
        <v>0</v>
      </c>
      <c r="G54" s="20">
        <v>0</v>
      </c>
      <c r="H54" s="29">
        <v>0</v>
      </c>
      <c r="I54" s="29">
        <v>0</v>
      </c>
      <c r="J54" s="28">
        <v>11</v>
      </c>
      <c r="K54" s="28">
        <v>46762</v>
      </c>
      <c r="L54" s="29">
        <v>0</v>
      </c>
      <c r="M54" s="29">
        <v>0</v>
      </c>
      <c r="N54" s="28"/>
      <c r="O54" s="28"/>
      <c r="P54" s="21">
        <v>0</v>
      </c>
      <c r="Q54" s="21">
        <v>0</v>
      </c>
      <c r="R54" s="20">
        <v>0</v>
      </c>
      <c r="S54" s="20">
        <v>0</v>
      </c>
      <c r="T54" s="21">
        <v>0</v>
      </c>
      <c r="U54" s="21">
        <v>0</v>
      </c>
      <c r="V54" s="22">
        <f t="shared" ref="V54:W54" si="38">B54+D54+F54+H54+J54+L54+R54+T54+N54+P54</f>
        <v>151</v>
      </c>
      <c r="W54" s="22">
        <f t="shared" si="38"/>
        <v>354344</v>
      </c>
    </row>
    <row r="55" spans="1:26" ht="15.75" customHeight="1">
      <c r="A55" s="19" t="s">
        <v>56</v>
      </c>
      <c r="B55" s="20">
        <f t="shared" ref="B55:U55" si="39">SUM(B54)</f>
        <v>140</v>
      </c>
      <c r="C55" s="20">
        <f t="shared" si="39"/>
        <v>307582</v>
      </c>
      <c r="D55" s="21">
        <f t="shared" si="39"/>
        <v>0</v>
      </c>
      <c r="E55" s="21">
        <f t="shared" si="39"/>
        <v>0</v>
      </c>
      <c r="F55" s="20">
        <f t="shared" si="39"/>
        <v>0</v>
      </c>
      <c r="G55" s="20">
        <f t="shared" si="39"/>
        <v>0</v>
      </c>
      <c r="H55" s="21">
        <f t="shared" si="39"/>
        <v>0</v>
      </c>
      <c r="I55" s="21">
        <f t="shared" si="39"/>
        <v>0</v>
      </c>
      <c r="J55" s="20">
        <f t="shared" si="39"/>
        <v>11</v>
      </c>
      <c r="K55" s="20">
        <f t="shared" si="39"/>
        <v>46762</v>
      </c>
      <c r="L55" s="21">
        <f t="shared" si="39"/>
        <v>0</v>
      </c>
      <c r="M55" s="21">
        <f t="shared" si="39"/>
        <v>0</v>
      </c>
      <c r="N55" s="20">
        <f t="shared" si="39"/>
        <v>0</v>
      </c>
      <c r="O55" s="20">
        <f t="shared" si="39"/>
        <v>0</v>
      </c>
      <c r="P55" s="21">
        <f t="shared" si="39"/>
        <v>0</v>
      </c>
      <c r="Q55" s="21">
        <f t="shared" si="39"/>
        <v>0</v>
      </c>
      <c r="R55" s="20">
        <f t="shared" si="39"/>
        <v>0</v>
      </c>
      <c r="S55" s="20">
        <f t="shared" si="39"/>
        <v>0</v>
      </c>
      <c r="T55" s="21">
        <f t="shared" si="39"/>
        <v>0</v>
      </c>
      <c r="U55" s="21">
        <f t="shared" si="39"/>
        <v>0</v>
      </c>
      <c r="V55" s="22">
        <f t="shared" ref="V55:W55" si="40">B55+D55+F55+H55+J55+L55+R55+T55+N55+P55</f>
        <v>151</v>
      </c>
      <c r="W55" s="22">
        <f t="shared" si="40"/>
        <v>354344</v>
      </c>
    </row>
    <row r="56" spans="1:26" ht="15.75" customHeight="1">
      <c r="A56" s="27"/>
      <c r="B56" s="20"/>
      <c r="C56" s="20"/>
      <c r="D56" s="36"/>
      <c r="E56" s="36"/>
      <c r="F56" s="20"/>
      <c r="G56" s="20"/>
      <c r="H56" s="36"/>
      <c r="I56" s="36"/>
      <c r="J56" s="20"/>
      <c r="K56" s="20"/>
      <c r="L56" s="36"/>
      <c r="M56" s="36"/>
      <c r="N56" s="33"/>
      <c r="O56" s="33"/>
      <c r="P56" s="27"/>
      <c r="Q56" s="27"/>
      <c r="R56" s="33"/>
      <c r="S56" s="33"/>
      <c r="T56" s="27"/>
      <c r="U56" s="27"/>
      <c r="V56" s="20"/>
      <c r="W56" s="20"/>
    </row>
    <row r="57" spans="1:26" ht="15.75" customHeight="1">
      <c r="A57" s="38" t="s">
        <v>57</v>
      </c>
      <c r="B57" s="31">
        <f t="shared" ref="B57:U57" si="41">SUM(B51+B55)</f>
        <v>9721</v>
      </c>
      <c r="C57" s="31">
        <f t="shared" si="41"/>
        <v>47665631</v>
      </c>
      <c r="D57" s="32">
        <f t="shared" si="41"/>
        <v>0</v>
      </c>
      <c r="E57" s="32">
        <f t="shared" si="41"/>
        <v>0</v>
      </c>
      <c r="F57" s="31">
        <f t="shared" si="41"/>
        <v>0</v>
      </c>
      <c r="G57" s="31">
        <f t="shared" si="41"/>
        <v>0</v>
      </c>
      <c r="H57" s="32">
        <f t="shared" si="41"/>
        <v>158</v>
      </c>
      <c r="I57" s="32">
        <f t="shared" si="41"/>
        <v>698682</v>
      </c>
      <c r="J57" s="31">
        <f t="shared" si="41"/>
        <v>121</v>
      </c>
      <c r="K57" s="31">
        <f t="shared" si="41"/>
        <v>707705</v>
      </c>
      <c r="L57" s="32">
        <f t="shared" si="41"/>
        <v>1</v>
      </c>
      <c r="M57" s="32">
        <f t="shared" si="41"/>
        <v>5000</v>
      </c>
      <c r="N57" s="31">
        <f t="shared" si="41"/>
        <v>20</v>
      </c>
      <c r="O57" s="31">
        <f t="shared" si="41"/>
        <v>87706</v>
      </c>
      <c r="P57" s="32">
        <f t="shared" si="41"/>
        <v>292</v>
      </c>
      <c r="Q57" s="32">
        <f t="shared" si="41"/>
        <v>454194</v>
      </c>
      <c r="R57" s="31">
        <f t="shared" si="41"/>
        <v>30</v>
      </c>
      <c r="S57" s="31">
        <f t="shared" si="41"/>
        <v>76171</v>
      </c>
      <c r="T57" s="32">
        <f t="shared" si="41"/>
        <v>4</v>
      </c>
      <c r="U57" s="32">
        <f t="shared" si="41"/>
        <v>4200</v>
      </c>
      <c r="V57" s="22">
        <f t="shared" ref="V57:W57" si="42">B57+D57+F57+H57+J57+L57+R57+T57+N57+P57</f>
        <v>10347</v>
      </c>
      <c r="W57" s="22">
        <f t="shared" si="42"/>
        <v>49699289</v>
      </c>
    </row>
    <row r="58" spans="1:26" ht="15.75" customHeight="1">
      <c r="A58" s="27"/>
      <c r="B58" s="34"/>
      <c r="C58" s="33"/>
      <c r="D58" s="27"/>
      <c r="E58" s="27"/>
      <c r="F58" s="34"/>
      <c r="G58" s="34" t="s">
        <v>58</v>
      </c>
      <c r="H58" s="35"/>
      <c r="I58" s="35" t="s">
        <v>58</v>
      </c>
      <c r="J58" s="33"/>
      <c r="K58" s="20"/>
      <c r="L58" s="27"/>
      <c r="M58" s="27"/>
      <c r="N58" s="33"/>
      <c r="O58" s="33"/>
      <c r="P58" s="27"/>
      <c r="Q58" s="27"/>
      <c r="R58" s="33"/>
      <c r="S58" s="33"/>
      <c r="T58" s="27"/>
      <c r="U58" s="27"/>
      <c r="V58" s="20"/>
      <c r="W58" s="20"/>
    </row>
    <row r="59" spans="1:26" ht="15.75" customHeight="1">
      <c r="A59" s="17" t="s">
        <v>59</v>
      </c>
      <c r="B59" s="34"/>
      <c r="C59" s="34"/>
      <c r="D59" s="27"/>
      <c r="E59" s="27"/>
      <c r="F59" s="34"/>
      <c r="G59" s="34"/>
      <c r="H59" s="35"/>
      <c r="I59" s="35"/>
      <c r="J59" s="33"/>
      <c r="K59" s="20"/>
      <c r="L59" s="27"/>
      <c r="M59" s="27"/>
      <c r="N59" s="33"/>
      <c r="O59" s="33"/>
      <c r="P59" s="27"/>
      <c r="Q59" s="27"/>
      <c r="R59" s="33"/>
      <c r="S59" s="33"/>
      <c r="T59" s="27"/>
      <c r="U59" s="27"/>
      <c r="V59" s="20"/>
      <c r="W59" s="20"/>
    </row>
    <row r="60" spans="1:26" ht="15.75" customHeight="1">
      <c r="A60" s="39" t="s">
        <v>60</v>
      </c>
      <c r="B60" s="20">
        <v>0</v>
      </c>
      <c r="C60" s="20">
        <v>0</v>
      </c>
      <c r="D60" s="21">
        <v>638</v>
      </c>
      <c r="E60" s="21">
        <v>384305</v>
      </c>
      <c r="F60" s="20">
        <v>882</v>
      </c>
      <c r="G60" s="20">
        <v>927373</v>
      </c>
      <c r="H60" s="21">
        <v>48</v>
      </c>
      <c r="I60" s="21">
        <v>174159</v>
      </c>
      <c r="J60" s="20">
        <v>77</v>
      </c>
      <c r="K60" s="20">
        <v>212992</v>
      </c>
      <c r="L60" s="21">
        <v>0</v>
      </c>
      <c r="M60" s="21">
        <v>0</v>
      </c>
      <c r="N60" s="20">
        <v>22</v>
      </c>
      <c r="O60" s="20">
        <v>61768</v>
      </c>
      <c r="P60" s="21">
        <v>1161</v>
      </c>
      <c r="Q60" s="21">
        <v>2256849</v>
      </c>
      <c r="R60" s="20">
        <v>0</v>
      </c>
      <c r="S60" s="20">
        <v>0</v>
      </c>
      <c r="T60" s="21">
        <v>23</v>
      </c>
      <c r="U60" s="21">
        <v>15750</v>
      </c>
      <c r="V60" s="22">
        <f t="shared" ref="V60:W60" si="43">B60+D60+F60+H60+J60+L60+R60+T60+N60+P60</f>
        <v>2851</v>
      </c>
      <c r="W60" s="22">
        <f t="shared" si="43"/>
        <v>4033196</v>
      </c>
    </row>
    <row r="61" spans="1:26" ht="15.75" customHeight="1">
      <c r="A61" s="39" t="s">
        <v>61</v>
      </c>
      <c r="B61" s="20">
        <v>0</v>
      </c>
      <c r="C61" s="20">
        <v>0</v>
      </c>
      <c r="D61" s="21">
        <v>18</v>
      </c>
      <c r="E61" s="21">
        <v>11479</v>
      </c>
      <c r="F61" s="20">
        <v>52</v>
      </c>
      <c r="G61" s="20">
        <v>53225</v>
      </c>
      <c r="H61" s="21">
        <v>0</v>
      </c>
      <c r="I61" s="21">
        <v>0</v>
      </c>
      <c r="J61" s="20">
        <v>4</v>
      </c>
      <c r="K61" s="20">
        <v>7140</v>
      </c>
      <c r="L61" s="21">
        <v>0</v>
      </c>
      <c r="M61" s="21">
        <v>0</v>
      </c>
      <c r="N61" s="20">
        <v>0</v>
      </c>
      <c r="O61" s="20">
        <v>0</v>
      </c>
      <c r="P61" s="21">
        <v>51</v>
      </c>
      <c r="Q61" s="21">
        <v>54458</v>
      </c>
      <c r="R61" s="20">
        <v>0</v>
      </c>
      <c r="S61" s="20">
        <v>0</v>
      </c>
      <c r="T61" s="21">
        <v>1</v>
      </c>
      <c r="U61" s="21">
        <v>600</v>
      </c>
      <c r="V61" s="22">
        <f t="shared" ref="V61:W61" si="44">B61+D61+F61+H61+J61+L61+R61+T61+N61+P61</f>
        <v>126</v>
      </c>
      <c r="W61" s="22">
        <f t="shared" si="44"/>
        <v>126902</v>
      </c>
    </row>
    <row r="62" spans="1:26" ht="15.75" customHeight="1">
      <c r="A62" s="39" t="s">
        <v>62</v>
      </c>
      <c r="B62" s="20">
        <v>0</v>
      </c>
      <c r="C62" s="20">
        <v>0</v>
      </c>
      <c r="D62" s="21">
        <v>36</v>
      </c>
      <c r="E62" s="21">
        <v>21533</v>
      </c>
      <c r="F62" s="20">
        <v>76</v>
      </c>
      <c r="G62" s="20">
        <v>63732</v>
      </c>
      <c r="H62" s="21">
        <v>3</v>
      </c>
      <c r="I62" s="21">
        <v>12771</v>
      </c>
      <c r="J62" s="20">
        <v>7</v>
      </c>
      <c r="K62" s="20">
        <v>23352</v>
      </c>
      <c r="L62" s="21">
        <v>0</v>
      </c>
      <c r="M62" s="21">
        <v>0</v>
      </c>
      <c r="N62" s="20">
        <v>0</v>
      </c>
      <c r="O62" s="20">
        <v>0</v>
      </c>
      <c r="P62" s="21">
        <v>91</v>
      </c>
      <c r="Q62" s="21">
        <v>119130</v>
      </c>
      <c r="R62" s="20">
        <v>0</v>
      </c>
      <c r="S62" s="20">
        <v>0</v>
      </c>
      <c r="T62" s="21">
        <v>2</v>
      </c>
      <c r="U62" s="21">
        <v>900</v>
      </c>
      <c r="V62" s="22">
        <f t="shared" ref="V62:W62" si="45">B62+D62+F62+H62+J62+L62+R62+T62+N62+P62</f>
        <v>215</v>
      </c>
      <c r="W62" s="22">
        <f t="shared" si="45"/>
        <v>241418</v>
      </c>
    </row>
    <row r="63" spans="1:26" ht="15.75" customHeight="1">
      <c r="A63" s="39" t="s">
        <v>63</v>
      </c>
      <c r="B63" s="20">
        <v>0</v>
      </c>
      <c r="C63" s="20">
        <v>0</v>
      </c>
      <c r="D63" s="21">
        <v>68</v>
      </c>
      <c r="E63" s="21">
        <v>42431</v>
      </c>
      <c r="F63" s="20">
        <v>190</v>
      </c>
      <c r="G63" s="20">
        <v>176201</v>
      </c>
      <c r="H63" s="21">
        <v>1</v>
      </c>
      <c r="I63" s="21">
        <v>2322</v>
      </c>
      <c r="J63" s="20">
        <v>8</v>
      </c>
      <c r="K63" s="20">
        <v>26712</v>
      </c>
      <c r="L63" s="21">
        <v>0</v>
      </c>
      <c r="M63" s="21">
        <v>0</v>
      </c>
      <c r="N63" s="20">
        <v>1</v>
      </c>
      <c r="O63" s="20">
        <v>2500</v>
      </c>
      <c r="P63" s="21">
        <v>299</v>
      </c>
      <c r="Q63" s="21">
        <v>445247</v>
      </c>
      <c r="R63" s="20">
        <v>0</v>
      </c>
      <c r="S63" s="20">
        <v>0</v>
      </c>
      <c r="T63" s="21">
        <v>4</v>
      </c>
      <c r="U63" s="21">
        <v>2100</v>
      </c>
      <c r="V63" s="22">
        <f t="shared" ref="V63:W63" si="46">B63+D63+F63+H63+J63+L63+R63+T63+N63+P63</f>
        <v>571</v>
      </c>
      <c r="W63" s="22">
        <f t="shared" si="46"/>
        <v>697513</v>
      </c>
    </row>
    <row r="64" spans="1:26" ht="15.75" customHeight="1">
      <c r="A64" s="39" t="s">
        <v>64</v>
      </c>
      <c r="B64" s="20">
        <v>0</v>
      </c>
      <c r="C64" s="20">
        <v>0</v>
      </c>
      <c r="D64" s="21">
        <v>202</v>
      </c>
      <c r="E64" s="21">
        <v>149726</v>
      </c>
      <c r="F64" s="20">
        <v>307</v>
      </c>
      <c r="G64" s="20">
        <v>348949</v>
      </c>
      <c r="H64" s="21">
        <v>49</v>
      </c>
      <c r="I64" s="21">
        <v>166575</v>
      </c>
      <c r="J64" s="20">
        <v>16</v>
      </c>
      <c r="K64" s="20">
        <v>61897</v>
      </c>
      <c r="L64" s="21">
        <v>0</v>
      </c>
      <c r="M64" s="21">
        <v>0</v>
      </c>
      <c r="N64" s="20">
        <v>7</v>
      </c>
      <c r="O64" s="20">
        <v>15625</v>
      </c>
      <c r="P64" s="21">
        <v>517</v>
      </c>
      <c r="Q64" s="21">
        <v>1429837</v>
      </c>
      <c r="R64" s="20">
        <v>0</v>
      </c>
      <c r="S64" s="20">
        <v>0</v>
      </c>
      <c r="T64" s="21">
        <v>2</v>
      </c>
      <c r="U64" s="21">
        <v>1050</v>
      </c>
      <c r="V64" s="22">
        <f t="shared" ref="V64:W64" si="47">B64+D64+F64+H64+J64+L64+R64+T64+N64+P64</f>
        <v>1100</v>
      </c>
      <c r="W64" s="22">
        <f t="shared" si="47"/>
        <v>2173659</v>
      </c>
    </row>
    <row r="65" spans="1:23" ht="15.75" customHeight="1">
      <c r="A65" s="39" t="s">
        <v>65</v>
      </c>
      <c r="B65" s="20">
        <v>0</v>
      </c>
      <c r="C65" s="20">
        <v>0</v>
      </c>
      <c r="D65" s="21">
        <v>145</v>
      </c>
      <c r="E65" s="21">
        <v>97426</v>
      </c>
      <c r="F65" s="20">
        <v>312</v>
      </c>
      <c r="G65" s="20">
        <v>379359</v>
      </c>
      <c r="H65" s="21">
        <v>36</v>
      </c>
      <c r="I65" s="21">
        <v>127372</v>
      </c>
      <c r="J65" s="20">
        <v>13</v>
      </c>
      <c r="K65" s="20">
        <v>49500</v>
      </c>
      <c r="L65" s="21">
        <v>1</v>
      </c>
      <c r="M65" s="21">
        <v>5000</v>
      </c>
      <c r="N65" s="20">
        <v>6</v>
      </c>
      <c r="O65" s="20">
        <v>22916</v>
      </c>
      <c r="P65" s="21">
        <v>385</v>
      </c>
      <c r="Q65" s="21">
        <v>920438</v>
      </c>
      <c r="R65" s="20">
        <v>0</v>
      </c>
      <c r="S65" s="20">
        <v>0</v>
      </c>
      <c r="T65" s="21">
        <v>6</v>
      </c>
      <c r="U65" s="21">
        <v>3500</v>
      </c>
      <c r="V65" s="22">
        <f t="shared" ref="V65:W65" si="48">B65+D65+F65+H65+J65+L65+R65+T65+N65+P65</f>
        <v>904</v>
      </c>
      <c r="W65" s="22">
        <f t="shared" si="48"/>
        <v>1605511</v>
      </c>
    </row>
    <row r="66" spans="1:23" ht="15.75" customHeight="1">
      <c r="A66" s="39" t="s">
        <v>66</v>
      </c>
      <c r="B66" s="20">
        <v>0</v>
      </c>
      <c r="C66" s="20">
        <v>0</v>
      </c>
      <c r="D66" s="21">
        <v>186</v>
      </c>
      <c r="E66" s="21">
        <v>124261</v>
      </c>
      <c r="F66" s="20">
        <v>347</v>
      </c>
      <c r="G66" s="20">
        <v>357974</v>
      </c>
      <c r="H66" s="21">
        <v>21</v>
      </c>
      <c r="I66" s="21">
        <v>74175</v>
      </c>
      <c r="J66" s="20">
        <v>19</v>
      </c>
      <c r="K66" s="20">
        <v>50393</v>
      </c>
      <c r="L66" s="21">
        <v>0</v>
      </c>
      <c r="M66" s="21">
        <v>0</v>
      </c>
      <c r="N66" s="20">
        <v>11</v>
      </c>
      <c r="O66" s="20">
        <v>31409</v>
      </c>
      <c r="P66" s="21">
        <v>414</v>
      </c>
      <c r="Q66" s="21">
        <v>830322</v>
      </c>
      <c r="R66" s="20">
        <v>0</v>
      </c>
      <c r="S66" s="20">
        <v>0</v>
      </c>
      <c r="T66" s="21">
        <v>8</v>
      </c>
      <c r="U66" s="21">
        <v>3450</v>
      </c>
      <c r="V66" s="22">
        <f t="shared" ref="V66:W66" si="49">B66+D66+F66+H66+J66+L66+R66+T66+N66+P66</f>
        <v>1006</v>
      </c>
      <c r="W66" s="22">
        <f t="shared" si="49"/>
        <v>1471984</v>
      </c>
    </row>
    <row r="67" spans="1:23" ht="15.75" customHeight="1">
      <c r="A67" s="39" t="s">
        <v>67</v>
      </c>
      <c r="B67" s="20">
        <v>0</v>
      </c>
      <c r="C67" s="20">
        <v>0</v>
      </c>
      <c r="D67" s="21">
        <v>69</v>
      </c>
      <c r="E67" s="21">
        <v>50792</v>
      </c>
      <c r="F67" s="20">
        <v>114</v>
      </c>
      <c r="G67" s="20">
        <v>148278</v>
      </c>
      <c r="H67" s="21">
        <v>16</v>
      </c>
      <c r="I67" s="21">
        <v>58174</v>
      </c>
      <c r="J67" s="20">
        <v>7</v>
      </c>
      <c r="K67" s="20">
        <v>32115</v>
      </c>
      <c r="L67" s="21">
        <v>0</v>
      </c>
      <c r="M67" s="21">
        <v>0</v>
      </c>
      <c r="N67" s="20">
        <v>5</v>
      </c>
      <c r="O67" s="20">
        <v>16250</v>
      </c>
      <c r="P67" s="21">
        <v>186</v>
      </c>
      <c r="Q67" s="21">
        <v>532354</v>
      </c>
      <c r="R67" s="20">
        <v>0</v>
      </c>
      <c r="S67" s="20">
        <v>0</v>
      </c>
      <c r="T67" s="21">
        <v>0</v>
      </c>
      <c r="U67" s="21">
        <v>0</v>
      </c>
      <c r="V67" s="22">
        <f t="shared" ref="V67:W67" si="50">B67+D67+F67+H67+J67+L67+R67+T67+N67+P67</f>
        <v>397</v>
      </c>
      <c r="W67" s="22">
        <f t="shared" si="50"/>
        <v>837963</v>
      </c>
    </row>
    <row r="68" spans="1:23" ht="15.75" customHeight="1">
      <c r="A68" s="39" t="s">
        <v>68</v>
      </c>
      <c r="B68" s="20">
        <v>0</v>
      </c>
      <c r="C68" s="20">
        <v>0</v>
      </c>
      <c r="D68" s="21">
        <v>21</v>
      </c>
      <c r="E68" s="21">
        <v>16688</v>
      </c>
      <c r="F68" s="20">
        <v>22</v>
      </c>
      <c r="G68" s="20">
        <v>30109</v>
      </c>
      <c r="H68" s="21">
        <v>3</v>
      </c>
      <c r="I68" s="21">
        <v>11610</v>
      </c>
      <c r="J68" s="20">
        <v>2</v>
      </c>
      <c r="K68" s="20">
        <v>9434</v>
      </c>
      <c r="L68" s="21">
        <v>0</v>
      </c>
      <c r="M68" s="21">
        <v>0</v>
      </c>
      <c r="N68" s="20">
        <v>0</v>
      </c>
      <c r="O68" s="20">
        <v>0</v>
      </c>
      <c r="P68" s="21">
        <v>74</v>
      </c>
      <c r="Q68" s="21">
        <v>243099</v>
      </c>
      <c r="R68" s="20">
        <v>0</v>
      </c>
      <c r="S68" s="20">
        <v>0</v>
      </c>
      <c r="T68" s="21">
        <v>0</v>
      </c>
      <c r="U68" s="21">
        <v>0</v>
      </c>
      <c r="V68" s="22">
        <f t="shared" ref="V68:W68" si="51">B68+D68+F68+H68+J68+L68+R68+T68+N68+P68</f>
        <v>122</v>
      </c>
      <c r="W68" s="22">
        <f t="shared" si="51"/>
        <v>310940</v>
      </c>
    </row>
    <row r="69" spans="1:23" ht="15.75" customHeight="1">
      <c r="A69" s="39" t="s">
        <v>69</v>
      </c>
      <c r="B69" s="20">
        <v>0</v>
      </c>
      <c r="C69" s="20">
        <v>0</v>
      </c>
      <c r="D69" s="21">
        <v>29</v>
      </c>
      <c r="E69" s="21">
        <v>20725</v>
      </c>
      <c r="F69" s="20">
        <v>77</v>
      </c>
      <c r="G69" s="20">
        <v>82201</v>
      </c>
      <c r="H69" s="21">
        <v>11</v>
      </c>
      <c r="I69" s="21">
        <v>39098</v>
      </c>
      <c r="J69" s="20">
        <v>7</v>
      </c>
      <c r="K69" s="20">
        <v>27056</v>
      </c>
      <c r="L69" s="21">
        <v>0</v>
      </c>
      <c r="M69" s="21">
        <v>0</v>
      </c>
      <c r="N69" s="20">
        <v>2</v>
      </c>
      <c r="O69" s="20">
        <v>7500</v>
      </c>
      <c r="P69" s="21">
        <v>132</v>
      </c>
      <c r="Q69" s="21">
        <v>381646</v>
      </c>
      <c r="R69" s="20">
        <v>0</v>
      </c>
      <c r="S69" s="20">
        <v>0</v>
      </c>
      <c r="T69" s="21">
        <v>5</v>
      </c>
      <c r="U69" s="21">
        <v>3900</v>
      </c>
      <c r="V69" s="22">
        <f t="shared" ref="V69:W69" si="52">B69+D69+F69+H69+J69+L69+R69+T69+N69+P69</f>
        <v>263</v>
      </c>
      <c r="W69" s="22">
        <f t="shared" si="52"/>
        <v>562126</v>
      </c>
    </row>
    <row r="70" spans="1:23" ht="15.75" customHeight="1">
      <c r="A70" s="39" t="s">
        <v>70</v>
      </c>
      <c r="B70" s="20">
        <v>0</v>
      </c>
      <c r="C70" s="20">
        <v>0</v>
      </c>
      <c r="D70" s="21">
        <v>103</v>
      </c>
      <c r="E70" s="21">
        <v>65857</v>
      </c>
      <c r="F70" s="20">
        <v>218</v>
      </c>
      <c r="G70" s="20">
        <v>237535</v>
      </c>
      <c r="H70" s="21">
        <v>11</v>
      </c>
      <c r="I70" s="21">
        <v>41796</v>
      </c>
      <c r="J70" s="20">
        <v>15</v>
      </c>
      <c r="K70" s="20">
        <v>51887</v>
      </c>
      <c r="L70" s="21">
        <v>0</v>
      </c>
      <c r="M70" s="21">
        <v>0</v>
      </c>
      <c r="N70" s="20">
        <v>8</v>
      </c>
      <c r="O70" s="20">
        <v>33750</v>
      </c>
      <c r="P70" s="21">
        <v>299</v>
      </c>
      <c r="Q70" s="21">
        <v>593670</v>
      </c>
      <c r="R70" s="20">
        <v>0</v>
      </c>
      <c r="S70" s="20">
        <v>0</v>
      </c>
      <c r="T70" s="21">
        <v>1</v>
      </c>
      <c r="U70" s="21">
        <v>1200</v>
      </c>
      <c r="V70" s="22">
        <f t="shared" ref="V70:W70" si="53">B70+D70+F70+H70+J70+L70+R70+T70+N70+P70</f>
        <v>655</v>
      </c>
      <c r="W70" s="22">
        <f t="shared" si="53"/>
        <v>1025695</v>
      </c>
    </row>
    <row r="71" spans="1:23" ht="15.75" customHeight="1">
      <c r="A71" s="39" t="s">
        <v>71</v>
      </c>
      <c r="B71" s="20">
        <v>0</v>
      </c>
      <c r="C71" s="20">
        <v>0</v>
      </c>
      <c r="D71" s="21">
        <v>564</v>
      </c>
      <c r="E71" s="21">
        <v>361201</v>
      </c>
      <c r="F71" s="20">
        <v>790</v>
      </c>
      <c r="G71" s="20">
        <v>897155</v>
      </c>
      <c r="H71" s="21">
        <v>30</v>
      </c>
      <c r="I71" s="21">
        <v>97693</v>
      </c>
      <c r="J71" s="20">
        <v>45</v>
      </c>
      <c r="K71" s="20">
        <v>127047</v>
      </c>
      <c r="L71" s="21">
        <v>0</v>
      </c>
      <c r="M71" s="21">
        <v>0</v>
      </c>
      <c r="N71" s="20">
        <v>16</v>
      </c>
      <c r="O71" s="20">
        <v>51875</v>
      </c>
      <c r="P71" s="21">
        <v>821</v>
      </c>
      <c r="Q71" s="21">
        <v>1709572</v>
      </c>
      <c r="R71" s="20">
        <v>0</v>
      </c>
      <c r="S71" s="20">
        <v>0</v>
      </c>
      <c r="T71" s="21">
        <v>7</v>
      </c>
      <c r="U71" s="21">
        <v>3000</v>
      </c>
      <c r="V71" s="22">
        <f t="shared" ref="V71:W71" si="54">B71+D71+F71+H71+J71+L71+R71+T71+N71+P71</f>
        <v>2273</v>
      </c>
      <c r="W71" s="22">
        <f t="shared" si="54"/>
        <v>3247543</v>
      </c>
    </row>
    <row r="72" spans="1:23" ht="15.75" customHeight="1">
      <c r="A72" s="39" t="s">
        <v>72</v>
      </c>
      <c r="B72" s="20">
        <v>0</v>
      </c>
      <c r="C72" s="20">
        <v>0</v>
      </c>
      <c r="D72" s="21">
        <v>104</v>
      </c>
      <c r="E72" s="21">
        <v>75363</v>
      </c>
      <c r="F72" s="20">
        <v>162</v>
      </c>
      <c r="G72" s="20">
        <v>187181</v>
      </c>
      <c r="H72" s="21">
        <v>8</v>
      </c>
      <c r="I72" s="21">
        <v>31347</v>
      </c>
      <c r="J72" s="20">
        <v>13</v>
      </c>
      <c r="K72" s="20">
        <v>37855</v>
      </c>
      <c r="L72" s="21">
        <v>0</v>
      </c>
      <c r="M72" s="21">
        <v>0</v>
      </c>
      <c r="N72" s="20">
        <v>4</v>
      </c>
      <c r="O72" s="20">
        <v>17500</v>
      </c>
      <c r="P72" s="21">
        <v>316</v>
      </c>
      <c r="Q72" s="21">
        <v>785026</v>
      </c>
      <c r="R72" s="20">
        <v>0</v>
      </c>
      <c r="S72" s="20">
        <v>0</v>
      </c>
      <c r="T72" s="21">
        <v>0</v>
      </c>
      <c r="U72" s="21">
        <v>0</v>
      </c>
      <c r="V72" s="22">
        <f t="shared" ref="V72:W72" si="55">B72+D72+F72+H72+J72+L72+R72+T72+N72+P72</f>
        <v>607</v>
      </c>
      <c r="W72" s="22">
        <f t="shared" si="55"/>
        <v>1134272</v>
      </c>
    </row>
    <row r="73" spans="1:23" ht="15.75" customHeight="1">
      <c r="A73" s="39" t="s">
        <v>73</v>
      </c>
      <c r="B73" s="20">
        <v>0</v>
      </c>
      <c r="C73" s="20">
        <v>0</v>
      </c>
      <c r="D73" s="21">
        <v>81</v>
      </c>
      <c r="E73" s="21">
        <v>52113</v>
      </c>
      <c r="F73" s="20">
        <v>137</v>
      </c>
      <c r="G73" s="20">
        <v>161639</v>
      </c>
      <c r="H73" s="21">
        <v>0</v>
      </c>
      <c r="I73" s="21">
        <v>0</v>
      </c>
      <c r="J73" s="20">
        <v>1</v>
      </c>
      <c r="K73" s="20">
        <v>1044</v>
      </c>
      <c r="L73" s="21">
        <v>0</v>
      </c>
      <c r="M73" s="21">
        <v>0</v>
      </c>
      <c r="N73" s="20">
        <v>0</v>
      </c>
      <c r="O73" s="20">
        <v>0</v>
      </c>
      <c r="P73" s="21">
        <v>201</v>
      </c>
      <c r="Q73" s="21">
        <v>530492</v>
      </c>
      <c r="R73" s="20">
        <v>0</v>
      </c>
      <c r="S73" s="20">
        <v>0</v>
      </c>
      <c r="T73" s="21">
        <v>0</v>
      </c>
      <c r="U73" s="21">
        <v>0</v>
      </c>
      <c r="V73" s="22">
        <f t="shared" ref="V73:W73" si="56">B73+D73+F73+H73+J73+L73+R73+T73+N73+P73</f>
        <v>420</v>
      </c>
      <c r="W73" s="22">
        <f t="shared" si="56"/>
        <v>745288</v>
      </c>
    </row>
    <row r="74" spans="1:23" ht="15.75" customHeight="1">
      <c r="A74" s="39" t="s">
        <v>74</v>
      </c>
      <c r="B74" s="20">
        <v>0</v>
      </c>
      <c r="C74" s="20">
        <v>0</v>
      </c>
      <c r="D74" s="21">
        <v>78</v>
      </c>
      <c r="E74" s="21">
        <v>49542</v>
      </c>
      <c r="F74" s="20">
        <v>167</v>
      </c>
      <c r="G74" s="20">
        <v>187128</v>
      </c>
      <c r="H74" s="21">
        <v>2</v>
      </c>
      <c r="I74" s="21">
        <v>2566</v>
      </c>
      <c r="J74" s="20">
        <v>6</v>
      </c>
      <c r="K74" s="20">
        <v>20792</v>
      </c>
      <c r="L74" s="21">
        <v>0</v>
      </c>
      <c r="M74" s="21">
        <v>0</v>
      </c>
      <c r="N74" s="20">
        <v>4</v>
      </c>
      <c r="O74" s="20">
        <v>10000</v>
      </c>
      <c r="P74" s="21">
        <v>244</v>
      </c>
      <c r="Q74" s="21">
        <v>583505</v>
      </c>
      <c r="R74" s="20">
        <v>0</v>
      </c>
      <c r="S74" s="20">
        <v>0</v>
      </c>
      <c r="T74" s="21">
        <v>0</v>
      </c>
      <c r="U74" s="21">
        <v>0</v>
      </c>
      <c r="V74" s="22">
        <f t="shared" ref="V74:W74" si="57">B74+D74+F74+H74+J74+L74+R74+T74+N74+P74</f>
        <v>501</v>
      </c>
      <c r="W74" s="22">
        <f t="shared" si="57"/>
        <v>853533</v>
      </c>
    </row>
    <row r="75" spans="1:23" ht="15.75" customHeight="1">
      <c r="A75" s="39" t="s">
        <v>75</v>
      </c>
      <c r="B75" s="20">
        <v>0</v>
      </c>
      <c r="C75" s="20">
        <v>0</v>
      </c>
      <c r="D75" s="21">
        <v>77</v>
      </c>
      <c r="E75" s="21">
        <v>51500</v>
      </c>
      <c r="F75" s="20">
        <v>142</v>
      </c>
      <c r="G75" s="20">
        <v>168008</v>
      </c>
      <c r="H75" s="21">
        <v>2</v>
      </c>
      <c r="I75" s="21">
        <v>4644</v>
      </c>
      <c r="J75" s="20">
        <v>11</v>
      </c>
      <c r="K75" s="20">
        <v>48149</v>
      </c>
      <c r="L75" s="21">
        <v>0</v>
      </c>
      <c r="M75" s="21">
        <v>0</v>
      </c>
      <c r="N75" s="20">
        <v>1</v>
      </c>
      <c r="O75" s="20">
        <v>2500</v>
      </c>
      <c r="P75" s="21">
        <v>262</v>
      </c>
      <c r="Q75" s="21">
        <v>843620</v>
      </c>
      <c r="R75" s="20">
        <v>0</v>
      </c>
      <c r="S75" s="20">
        <v>0</v>
      </c>
      <c r="T75" s="21">
        <v>0</v>
      </c>
      <c r="U75" s="21">
        <v>0</v>
      </c>
      <c r="V75" s="22">
        <f t="shared" ref="V75:W75" si="58">B75+D75+F75+H75+J75+L75+R75+T75+N75+P75</f>
        <v>495</v>
      </c>
      <c r="W75" s="22">
        <f t="shared" si="58"/>
        <v>1118421</v>
      </c>
    </row>
    <row r="76" spans="1:23" ht="15.75" customHeight="1">
      <c r="A76" s="39" t="s">
        <v>76</v>
      </c>
      <c r="B76" s="20">
        <v>0</v>
      </c>
      <c r="C76" s="20">
        <v>0</v>
      </c>
      <c r="D76" s="21">
        <v>77</v>
      </c>
      <c r="E76" s="21">
        <v>57126</v>
      </c>
      <c r="F76" s="20">
        <v>155</v>
      </c>
      <c r="G76" s="20">
        <v>179738</v>
      </c>
      <c r="H76" s="21">
        <v>23</v>
      </c>
      <c r="I76" s="21">
        <v>91761</v>
      </c>
      <c r="J76" s="20">
        <v>18</v>
      </c>
      <c r="K76" s="20">
        <v>65136</v>
      </c>
      <c r="L76" s="21">
        <v>0</v>
      </c>
      <c r="M76" s="21">
        <v>0</v>
      </c>
      <c r="N76" s="20">
        <v>1</v>
      </c>
      <c r="O76" s="20">
        <v>5000</v>
      </c>
      <c r="P76" s="21">
        <v>240</v>
      </c>
      <c r="Q76" s="21">
        <v>473351</v>
      </c>
      <c r="R76" s="20">
        <v>0</v>
      </c>
      <c r="S76" s="20">
        <v>0</v>
      </c>
      <c r="T76" s="21">
        <v>0</v>
      </c>
      <c r="U76" s="21">
        <v>0</v>
      </c>
      <c r="V76" s="22">
        <f t="shared" ref="V76:W76" si="59">B76+D76+F76+H76+J76+L76+R76+T76+N76+P76</f>
        <v>514</v>
      </c>
      <c r="W76" s="22">
        <f t="shared" si="59"/>
        <v>872112</v>
      </c>
    </row>
    <row r="77" spans="1:23" ht="15.75" customHeight="1">
      <c r="A77" s="39" t="s">
        <v>77</v>
      </c>
      <c r="B77" s="20">
        <v>0</v>
      </c>
      <c r="C77" s="20">
        <v>0</v>
      </c>
      <c r="D77" s="21">
        <v>54</v>
      </c>
      <c r="E77" s="21">
        <v>38875</v>
      </c>
      <c r="F77" s="20">
        <v>107</v>
      </c>
      <c r="G77" s="20">
        <v>122071</v>
      </c>
      <c r="H77" s="21">
        <v>27</v>
      </c>
      <c r="I77" s="21">
        <v>114938</v>
      </c>
      <c r="J77" s="20">
        <v>4</v>
      </c>
      <c r="K77" s="20">
        <v>15621</v>
      </c>
      <c r="L77" s="21">
        <v>0</v>
      </c>
      <c r="M77" s="21">
        <v>0</v>
      </c>
      <c r="N77" s="20">
        <v>1</v>
      </c>
      <c r="O77" s="20">
        <v>2500</v>
      </c>
      <c r="P77" s="21">
        <v>166</v>
      </c>
      <c r="Q77" s="21">
        <v>392863</v>
      </c>
      <c r="R77" s="20">
        <v>0</v>
      </c>
      <c r="S77" s="20">
        <v>0</v>
      </c>
      <c r="T77" s="21">
        <v>0</v>
      </c>
      <c r="U77" s="21">
        <v>0</v>
      </c>
      <c r="V77" s="22">
        <f t="shared" ref="V77:W77" si="60">B77+D77+F77+H77+J77+L77+R77+T77+N77+P77</f>
        <v>359</v>
      </c>
      <c r="W77" s="22">
        <f t="shared" si="60"/>
        <v>686868</v>
      </c>
    </row>
    <row r="78" spans="1:23" ht="15.75" customHeight="1">
      <c r="A78" s="37" t="s">
        <v>78</v>
      </c>
      <c r="B78" s="28">
        <v>0</v>
      </c>
      <c r="C78" s="28">
        <v>0</v>
      </c>
      <c r="D78" s="29">
        <v>124</v>
      </c>
      <c r="E78" s="29">
        <v>88329</v>
      </c>
      <c r="F78" s="28">
        <v>155</v>
      </c>
      <c r="G78" s="28">
        <v>165432</v>
      </c>
      <c r="H78" s="29">
        <v>58</v>
      </c>
      <c r="I78" s="29">
        <v>236269</v>
      </c>
      <c r="J78" s="28">
        <v>30</v>
      </c>
      <c r="K78" s="28">
        <v>98937</v>
      </c>
      <c r="L78" s="29">
        <v>0</v>
      </c>
      <c r="M78" s="29">
        <v>0</v>
      </c>
      <c r="N78" s="28">
        <v>6</v>
      </c>
      <c r="O78" s="28">
        <v>18750</v>
      </c>
      <c r="P78" s="29">
        <v>406</v>
      </c>
      <c r="Q78" s="29">
        <v>699500</v>
      </c>
      <c r="R78" s="20">
        <v>0</v>
      </c>
      <c r="S78" s="20">
        <v>0</v>
      </c>
      <c r="T78" s="29">
        <v>2</v>
      </c>
      <c r="U78" s="29">
        <v>900</v>
      </c>
      <c r="V78" s="22">
        <f t="shared" ref="V78:W78" si="61">B78+D78+F78+H78+J78+L78+R78+T78+N78+P78</f>
        <v>781</v>
      </c>
      <c r="W78" s="22">
        <f t="shared" si="61"/>
        <v>1308117</v>
      </c>
    </row>
    <row r="79" spans="1:23" ht="15.75" customHeight="1">
      <c r="A79" s="27"/>
      <c r="B79" s="28"/>
      <c r="C79" s="28"/>
      <c r="D79" s="29"/>
      <c r="E79" s="29"/>
      <c r="F79" s="28"/>
      <c r="G79" s="28"/>
      <c r="H79" s="29"/>
      <c r="I79" s="29"/>
      <c r="J79" s="28"/>
      <c r="K79" s="28"/>
      <c r="L79" s="21"/>
      <c r="M79" s="27"/>
      <c r="N79" s="20"/>
      <c r="O79" s="20"/>
      <c r="P79" s="27"/>
      <c r="Q79" s="27"/>
      <c r="R79" s="20"/>
      <c r="S79" s="20"/>
      <c r="T79" s="27"/>
      <c r="U79" s="27"/>
      <c r="V79" s="20"/>
      <c r="W79" s="20"/>
    </row>
    <row r="80" spans="1:23" ht="15.75" customHeight="1">
      <c r="A80" s="38" t="s">
        <v>79</v>
      </c>
      <c r="B80" s="31">
        <v>0</v>
      </c>
      <c r="C80" s="31">
        <v>0</v>
      </c>
      <c r="D80" s="32">
        <f t="shared" ref="D80:U80" si="62">SUM(D60:D78)</f>
        <v>2674</v>
      </c>
      <c r="E80" s="32">
        <f t="shared" si="62"/>
        <v>1759272</v>
      </c>
      <c r="F80" s="31">
        <f t="shared" si="62"/>
        <v>4412</v>
      </c>
      <c r="G80" s="31">
        <f t="shared" si="62"/>
        <v>4873288</v>
      </c>
      <c r="H80" s="32">
        <f t="shared" si="62"/>
        <v>349</v>
      </c>
      <c r="I80" s="32">
        <f t="shared" si="62"/>
        <v>1287270</v>
      </c>
      <c r="J80" s="31">
        <f t="shared" si="62"/>
        <v>303</v>
      </c>
      <c r="K80" s="31">
        <f t="shared" si="62"/>
        <v>967059</v>
      </c>
      <c r="L80" s="32">
        <f t="shared" si="62"/>
        <v>1</v>
      </c>
      <c r="M80" s="32">
        <f t="shared" si="62"/>
        <v>5000</v>
      </c>
      <c r="N80" s="31">
        <f t="shared" si="62"/>
        <v>95</v>
      </c>
      <c r="O80" s="31">
        <f t="shared" si="62"/>
        <v>299843</v>
      </c>
      <c r="P80" s="32">
        <f t="shared" si="62"/>
        <v>6265</v>
      </c>
      <c r="Q80" s="32">
        <f t="shared" si="62"/>
        <v>13824979</v>
      </c>
      <c r="R80" s="31">
        <f t="shared" si="62"/>
        <v>0</v>
      </c>
      <c r="S80" s="31">
        <f t="shared" si="62"/>
        <v>0</v>
      </c>
      <c r="T80" s="32">
        <f t="shared" si="62"/>
        <v>61</v>
      </c>
      <c r="U80" s="32">
        <f t="shared" si="62"/>
        <v>36350</v>
      </c>
      <c r="V80" s="22">
        <f t="shared" ref="V80:W80" si="63">B80+D80+F80+H80+J80+L80+R80+T80+N80+P80</f>
        <v>14160</v>
      </c>
      <c r="W80" s="22">
        <f t="shared" si="63"/>
        <v>23053061</v>
      </c>
    </row>
    <row r="81" spans="1:23" ht="15.75" customHeight="1">
      <c r="A81" s="27"/>
      <c r="B81" s="20"/>
      <c r="C81" s="20"/>
      <c r="D81" s="36"/>
      <c r="E81" s="36"/>
      <c r="F81" s="20"/>
      <c r="G81" s="20"/>
      <c r="H81" s="36"/>
      <c r="I81" s="36"/>
      <c r="J81" s="20"/>
      <c r="K81" s="20"/>
      <c r="L81" s="36"/>
      <c r="M81" s="36"/>
      <c r="N81" s="20"/>
      <c r="O81" s="20"/>
      <c r="P81" s="36"/>
      <c r="Q81" s="35"/>
      <c r="R81" s="20"/>
      <c r="S81" s="20"/>
      <c r="T81" s="36"/>
      <c r="U81" s="35"/>
      <c r="V81" s="20"/>
      <c r="W81" s="20"/>
    </row>
    <row r="82" spans="1:23" ht="15.75" customHeight="1">
      <c r="A82" s="40" t="s">
        <v>80</v>
      </c>
      <c r="B82" s="31"/>
      <c r="C82" s="31"/>
      <c r="D82" s="32"/>
      <c r="E82" s="32"/>
      <c r="F82" s="31"/>
      <c r="G82" s="31"/>
      <c r="H82" s="32"/>
      <c r="I82" s="32"/>
      <c r="J82" s="31"/>
      <c r="K82" s="31"/>
      <c r="L82" s="32"/>
      <c r="M82" s="32"/>
      <c r="N82" s="20"/>
      <c r="O82" s="31"/>
      <c r="P82" s="32"/>
      <c r="Q82" s="35"/>
      <c r="R82" s="20"/>
      <c r="S82" s="31"/>
      <c r="T82" s="32"/>
      <c r="U82" s="35"/>
      <c r="V82" s="20"/>
      <c r="W82" s="20"/>
    </row>
    <row r="83" spans="1:23" ht="15.75" customHeight="1">
      <c r="A83" s="19" t="s">
        <v>81</v>
      </c>
      <c r="B83" s="20">
        <v>0</v>
      </c>
      <c r="C83" s="20">
        <v>0</v>
      </c>
      <c r="D83" s="21">
        <v>0</v>
      </c>
      <c r="E83" s="21">
        <v>0</v>
      </c>
      <c r="F83" s="20">
        <v>0</v>
      </c>
      <c r="G83" s="20">
        <v>0</v>
      </c>
      <c r="H83" s="21">
        <v>0</v>
      </c>
      <c r="I83" s="21">
        <v>0</v>
      </c>
      <c r="J83" s="20">
        <v>0</v>
      </c>
      <c r="K83" s="20">
        <v>0</v>
      </c>
      <c r="L83" s="21">
        <v>0</v>
      </c>
      <c r="M83" s="21">
        <v>0</v>
      </c>
      <c r="N83" s="20">
        <v>12</v>
      </c>
      <c r="O83" s="20">
        <v>46043</v>
      </c>
      <c r="P83" s="21">
        <v>0</v>
      </c>
      <c r="Q83" s="21">
        <v>0</v>
      </c>
      <c r="R83" s="20">
        <v>0</v>
      </c>
      <c r="S83" s="20">
        <v>0</v>
      </c>
      <c r="T83" s="21">
        <v>14</v>
      </c>
      <c r="U83" s="21">
        <v>11074</v>
      </c>
      <c r="V83" s="22">
        <f t="shared" ref="V83:W83" si="64">B83+D83+F83+H83+J83+L83+R83+T83+N83+P83</f>
        <v>26</v>
      </c>
      <c r="W83" s="22">
        <f t="shared" si="64"/>
        <v>57117</v>
      </c>
    </row>
    <row r="84" spans="1:23" ht="15.75" customHeight="1">
      <c r="A84" s="37" t="s">
        <v>82</v>
      </c>
      <c r="B84" s="28">
        <v>220</v>
      </c>
      <c r="C84" s="28">
        <v>69861</v>
      </c>
      <c r="D84" s="29">
        <v>0</v>
      </c>
      <c r="E84" s="29">
        <v>0</v>
      </c>
      <c r="F84" s="28">
        <v>0</v>
      </c>
      <c r="G84" s="28">
        <v>0</v>
      </c>
      <c r="H84" s="29">
        <v>0</v>
      </c>
      <c r="I84" s="29">
        <v>0</v>
      </c>
      <c r="J84" s="28">
        <v>0</v>
      </c>
      <c r="K84" s="28">
        <v>0</v>
      </c>
      <c r="L84" s="29">
        <v>0</v>
      </c>
      <c r="M84" s="29">
        <v>0</v>
      </c>
      <c r="N84" s="28">
        <v>2</v>
      </c>
      <c r="O84" s="28">
        <v>4500</v>
      </c>
      <c r="P84" s="29">
        <v>0</v>
      </c>
      <c r="Q84" s="29">
        <v>0</v>
      </c>
      <c r="R84" s="20">
        <v>0</v>
      </c>
      <c r="S84" s="20">
        <v>0</v>
      </c>
      <c r="T84" s="29">
        <v>1</v>
      </c>
      <c r="U84" s="29">
        <v>600</v>
      </c>
      <c r="V84" s="22">
        <f t="shared" ref="V84:W84" si="65">B84+D84+F84+H84+J84+L84+R84+T84+N84+P84</f>
        <v>223</v>
      </c>
      <c r="W84" s="22">
        <f t="shared" si="65"/>
        <v>74961</v>
      </c>
    </row>
    <row r="85" spans="1:23" ht="15.75" customHeight="1">
      <c r="A85" s="27"/>
      <c r="B85" s="20"/>
      <c r="C85" s="20"/>
      <c r="D85" s="21"/>
      <c r="E85" s="21"/>
      <c r="F85" s="20"/>
      <c r="G85" s="20"/>
      <c r="H85" s="21"/>
      <c r="I85" s="21"/>
      <c r="J85" s="20"/>
      <c r="K85" s="20"/>
      <c r="L85" s="21"/>
      <c r="M85" s="21"/>
      <c r="N85" s="20"/>
      <c r="O85" s="20"/>
      <c r="P85" s="27"/>
      <c r="Q85" s="36"/>
      <c r="R85" s="20"/>
      <c r="S85" s="20"/>
      <c r="T85" s="27"/>
      <c r="U85" s="36"/>
      <c r="V85" s="20"/>
      <c r="W85" s="20"/>
    </row>
    <row r="86" spans="1:23" ht="15.75" customHeight="1">
      <c r="A86" s="38" t="s">
        <v>83</v>
      </c>
      <c r="B86" s="31">
        <f t="shared" ref="B86:U86" si="66">SUM(B83+B84)</f>
        <v>220</v>
      </c>
      <c r="C86" s="31">
        <f t="shared" si="66"/>
        <v>69861</v>
      </c>
      <c r="D86" s="32">
        <f t="shared" si="66"/>
        <v>0</v>
      </c>
      <c r="E86" s="32">
        <f t="shared" si="66"/>
        <v>0</v>
      </c>
      <c r="F86" s="31">
        <f t="shared" si="66"/>
        <v>0</v>
      </c>
      <c r="G86" s="31">
        <f t="shared" si="66"/>
        <v>0</v>
      </c>
      <c r="H86" s="32">
        <f t="shared" si="66"/>
        <v>0</v>
      </c>
      <c r="I86" s="32">
        <f t="shared" si="66"/>
        <v>0</v>
      </c>
      <c r="J86" s="31">
        <f t="shared" si="66"/>
        <v>0</v>
      </c>
      <c r="K86" s="31">
        <f t="shared" si="66"/>
        <v>0</v>
      </c>
      <c r="L86" s="32">
        <f t="shared" si="66"/>
        <v>0</v>
      </c>
      <c r="M86" s="32">
        <f t="shared" si="66"/>
        <v>0</v>
      </c>
      <c r="N86" s="31">
        <f t="shared" si="66"/>
        <v>14</v>
      </c>
      <c r="O86" s="31">
        <f t="shared" si="66"/>
        <v>50543</v>
      </c>
      <c r="P86" s="32">
        <f t="shared" si="66"/>
        <v>0</v>
      </c>
      <c r="Q86" s="32">
        <f t="shared" si="66"/>
        <v>0</v>
      </c>
      <c r="R86" s="31">
        <f t="shared" si="66"/>
        <v>0</v>
      </c>
      <c r="S86" s="31">
        <f t="shared" si="66"/>
        <v>0</v>
      </c>
      <c r="T86" s="32">
        <f t="shared" si="66"/>
        <v>15</v>
      </c>
      <c r="U86" s="32">
        <f t="shared" si="66"/>
        <v>11674</v>
      </c>
      <c r="V86" s="22">
        <f t="shared" ref="V86:W86" si="67">B86+D86+F86+H86+J86+L86+R86+T86+N86+P86</f>
        <v>249</v>
      </c>
      <c r="W86" s="22">
        <f t="shared" si="67"/>
        <v>132078</v>
      </c>
    </row>
    <row r="87" spans="1:23" ht="15.75" customHeight="1">
      <c r="A87" s="27"/>
      <c r="B87" s="20"/>
      <c r="C87" s="20"/>
      <c r="D87" s="36"/>
      <c r="E87" s="36"/>
      <c r="F87" s="20"/>
      <c r="G87" s="20"/>
      <c r="H87" s="36"/>
      <c r="I87" s="36"/>
      <c r="J87" s="20"/>
      <c r="K87" s="20"/>
      <c r="L87" s="36"/>
      <c r="M87" s="36"/>
      <c r="N87" s="20"/>
      <c r="O87" s="20"/>
      <c r="P87" s="27"/>
      <c r="Q87" s="27"/>
      <c r="R87" s="20"/>
      <c r="S87" s="20"/>
      <c r="T87" s="27"/>
      <c r="U87" s="27"/>
      <c r="V87" s="20"/>
      <c r="W87" s="20"/>
    </row>
    <row r="88" spans="1:23" ht="15.75" customHeight="1">
      <c r="A88" s="38" t="s">
        <v>84</v>
      </c>
      <c r="B88" s="41">
        <f t="shared" ref="B88:U88" si="68">SUM(B18+B57+B80+B86)</f>
        <v>9941</v>
      </c>
      <c r="C88" s="41">
        <f t="shared" si="68"/>
        <v>47735492</v>
      </c>
      <c r="D88" s="42">
        <f t="shared" si="68"/>
        <v>2674</v>
      </c>
      <c r="E88" s="42">
        <f t="shared" si="68"/>
        <v>1759272</v>
      </c>
      <c r="F88" s="41">
        <f t="shared" si="68"/>
        <v>4412</v>
      </c>
      <c r="G88" s="41">
        <f t="shared" si="68"/>
        <v>4873288</v>
      </c>
      <c r="H88" s="42">
        <f t="shared" si="68"/>
        <v>804</v>
      </c>
      <c r="I88" s="42">
        <f t="shared" si="68"/>
        <v>3253619</v>
      </c>
      <c r="J88" s="41">
        <f t="shared" si="68"/>
        <v>905</v>
      </c>
      <c r="K88" s="41">
        <f t="shared" si="68"/>
        <v>4723179</v>
      </c>
      <c r="L88" s="42">
        <f t="shared" si="68"/>
        <v>4</v>
      </c>
      <c r="M88" s="42">
        <f t="shared" si="68"/>
        <v>14000</v>
      </c>
      <c r="N88" s="41">
        <f t="shared" si="68"/>
        <v>164</v>
      </c>
      <c r="O88" s="41">
        <f t="shared" si="68"/>
        <v>581217</v>
      </c>
      <c r="P88" s="42">
        <f t="shared" si="68"/>
        <v>6557</v>
      </c>
      <c r="Q88" s="42">
        <f t="shared" si="68"/>
        <v>14279173</v>
      </c>
      <c r="R88" s="41">
        <f t="shared" si="68"/>
        <v>37</v>
      </c>
      <c r="S88" s="41">
        <f t="shared" si="68"/>
        <v>95858</v>
      </c>
      <c r="T88" s="42">
        <f t="shared" si="68"/>
        <v>86</v>
      </c>
      <c r="U88" s="42">
        <f t="shared" si="68"/>
        <v>58824</v>
      </c>
      <c r="V88" s="22">
        <f t="shared" ref="V88:W88" si="69">B88+D88+F88+H88+J88+L88+R88+T88+N88+P88</f>
        <v>25584</v>
      </c>
      <c r="W88" s="22">
        <f t="shared" si="69"/>
        <v>77373922</v>
      </c>
    </row>
    <row r="89" spans="1:23" ht="15.75" customHeight="1">
      <c r="A89" s="38" t="s">
        <v>85</v>
      </c>
      <c r="B89" s="20"/>
      <c r="C89" s="31">
        <f>SUM(C88/B88)</f>
        <v>4801.8802937330247</v>
      </c>
      <c r="D89" s="36"/>
      <c r="E89" s="32">
        <f>SUM(E88/D88)</f>
        <v>657.91772625280475</v>
      </c>
      <c r="F89" s="20"/>
      <c r="G89" s="31">
        <f>SUM(G88/F88)</f>
        <v>1104.5530371713508</v>
      </c>
      <c r="H89" s="36"/>
      <c r="I89" s="32">
        <f>SUM(I88/H88)</f>
        <v>4046.789800995025</v>
      </c>
      <c r="J89" s="20"/>
      <c r="K89" s="31">
        <f>SUM(K88/J88)</f>
        <v>5218.982320441989</v>
      </c>
      <c r="L89" s="36"/>
      <c r="M89" s="32">
        <f>SUM(M88/L88)</f>
        <v>3500</v>
      </c>
      <c r="N89" s="20"/>
      <c r="O89" s="31">
        <f>SUM(O88/N88)</f>
        <v>3544.0060975609758</v>
      </c>
      <c r="P89" s="36"/>
      <c r="Q89" s="32">
        <f>SUM(Q88/P88)</f>
        <v>2177.6991001982615</v>
      </c>
      <c r="R89" s="20"/>
      <c r="S89" s="31">
        <f>SUM(S88/R88)</f>
        <v>2590.7567567567567</v>
      </c>
      <c r="T89" s="36"/>
      <c r="U89" s="32">
        <f>SUM(U88/T88)</f>
        <v>684</v>
      </c>
      <c r="V89" s="33"/>
      <c r="W89" s="33"/>
    </row>
    <row r="90" spans="1:23" ht="15.75" customHeight="1">
      <c r="A90" s="27"/>
      <c r="B90" s="27"/>
      <c r="C90" s="43"/>
      <c r="D90" s="35"/>
      <c r="E90" s="44"/>
      <c r="F90" s="44"/>
      <c r="G90" s="44"/>
      <c r="H90" s="44"/>
      <c r="I90" s="44"/>
      <c r="J90" s="45"/>
      <c r="K90" s="46"/>
      <c r="L90" s="44"/>
      <c r="M90" s="44"/>
      <c r="N90" s="47"/>
      <c r="O90" s="45"/>
      <c r="P90" s="47"/>
      <c r="Q90" s="45"/>
      <c r="R90" s="47"/>
      <c r="S90" s="45"/>
      <c r="T90" s="47"/>
      <c r="U90" s="45"/>
      <c r="V90" s="47"/>
      <c r="W90" s="47"/>
    </row>
    <row r="91" spans="1:23" ht="15.75" customHeight="1">
      <c r="A91" s="40" t="s">
        <v>86</v>
      </c>
      <c r="B91" s="48" t="s">
        <v>15</v>
      </c>
      <c r="C91" s="48" t="s">
        <v>16</v>
      </c>
      <c r="D91" s="48" t="s">
        <v>87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1:23" ht="15.75" customHeight="1">
      <c r="A92" s="49" t="s">
        <v>88</v>
      </c>
      <c r="B92" s="21">
        <v>30</v>
      </c>
      <c r="C92" s="21">
        <v>80794</v>
      </c>
      <c r="D92" s="50">
        <f t="shared" ref="D92:D96" si="70">C92/B92</f>
        <v>2693.1333333333332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1:23" ht="15.75" customHeight="1">
      <c r="A93" s="49" t="s">
        <v>89</v>
      </c>
      <c r="B93" s="21">
        <v>31</v>
      </c>
      <c r="C93" s="21">
        <v>136387</v>
      </c>
      <c r="D93" s="50">
        <f t="shared" si="70"/>
        <v>4399.5806451612907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1:23" ht="15.75" customHeight="1">
      <c r="A94" s="49" t="s">
        <v>90</v>
      </c>
      <c r="B94" s="21">
        <v>14</v>
      </c>
      <c r="C94" s="21">
        <v>570000</v>
      </c>
      <c r="D94" s="50">
        <f t="shared" si="70"/>
        <v>40714.285714285717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1:23" ht="15.75" customHeight="1">
      <c r="A95" s="49" t="s">
        <v>91</v>
      </c>
      <c r="B95" s="21">
        <v>9</v>
      </c>
      <c r="C95" s="21">
        <v>1798425</v>
      </c>
      <c r="D95" s="50">
        <f t="shared" si="70"/>
        <v>199825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1:23" ht="15.75" customHeight="1">
      <c r="A96" s="49" t="s">
        <v>92</v>
      </c>
      <c r="B96" s="21">
        <v>102</v>
      </c>
      <c r="C96" s="21">
        <v>408000</v>
      </c>
      <c r="D96" s="50">
        <f t="shared" si="70"/>
        <v>4000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1:23" ht="15.75" customHeight="1">
      <c r="A97" s="47"/>
      <c r="B97" s="46"/>
      <c r="C97" s="46"/>
      <c r="D97" s="46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1:23" ht="15.75" customHeight="1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47"/>
      <c r="U98" s="47"/>
      <c r="V98" s="47"/>
      <c r="W98" s="47"/>
    </row>
    <row r="99" spans="1:23" ht="12.7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1:23" ht="12.75">
      <c r="A100" s="313" t="s">
        <v>93</v>
      </c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</row>
    <row r="101" spans="1:23" ht="12.7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1:23" ht="12.7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1:23" ht="12.7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1:23" ht="12.7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1:23" ht="12.7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1:23" ht="12.7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1:23" ht="12.7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1:23" ht="12.7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1:23" ht="12.7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1:23" ht="12.7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1:23" ht="12.7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1:23" ht="12.7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1:23" ht="12.7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1:23" ht="12.7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1:23" ht="12.7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1:23" ht="12.7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1:23" ht="12.7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1:23" ht="12.7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1:23" ht="12.7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1:23" ht="12.7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1:23" ht="12.7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1:23" ht="12.7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1:23" ht="12.7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1:23" ht="12.7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1:23" ht="12.7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1:23" ht="12.7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1:23" ht="12.7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spans="1:23" ht="12.7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spans="1:23" ht="12.7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spans="1:23" ht="12.7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spans="1:23" ht="12.7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spans="1:23" ht="12.7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spans="1:23" ht="12.7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spans="1:23" ht="12.7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spans="1:23" ht="12.7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spans="1:23" ht="12.7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</sheetData>
  <mergeCells count="17">
    <mergeCell ref="B2:Q2"/>
    <mergeCell ref="B3:Q3"/>
    <mergeCell ref="B4:O4"/>
    <mergeCell ref="B5:Q5"/>
    <mergeCell ref="B6:Q6"/>
    <mergeCell ref="P8:Q10"/>
    <mergeCell ref="R8:S10"/>
    <mergeCell ref="T8:U10"/>
    <mergeCell ref="V8:W10"/>
    <mergeCell ref="A100:W100"/>
    <mergeCell ref="B8:C10"/>
    <mergeCell ref="D8:E10"/>
    <mergeCell ref="F8:G10"/>
    <mergeCell ref="H8:I10"/>
    <mergeCell ref="J8:K10"/>
    <mergeCell ref="L8:M10"/>
    <mergeCell ref="N8:O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1000"/>
  <sheetViews>
    <sheetView workbookViewId="0">
      <pane ySplit="11" topLeftCell="A12" activePane="bottomLeft" state="frozen"/>
      <selection pane="bottomLeft" activeCell="B13" sqref="B13"/>
    </sheetView>
  </sheetViews>
  <sheetFormatPr defaultColWidth="14.42578125" defaultRowHeight="15.75" customHeight="1"/>
  <cols>
    <col min="1" max="1" width="12.140625" customWidth="1"/>
    <col min="2" max="2" width="5.85546875" customWidth="1"/>
    <col min="3" max="3" width="9" customWidth="1"/>
    <col min="4" max="4" width="6" customWidth="1"/>
    <col min="5" max="5" width="8.140625" customWidth="1"/>
    <col min="6" max="6" width="4.85546875" customWidth="1"/>
    <col min="7" max="7" width="8.140625" customWidth="1"/>
    <col min="8" max="8" width="3.85546875" customWidth="1"/>
    <col min="9" max="9" width="8.140625" customWidth="1"/>
    <col min="10" max="10" width="4.5703125" customWidth="1"/>
    <col min="11" max="11" width="8.140625" customWidth="1"/>
    <col min="12" max="12" width="3.42578125" customWidth="1"/>
    <col min="13" max="13" width="6.140625" customWidth="1"/>
    <col min="14" max="14" width="3.5703125" customWidth="1"/>
    <col min="15" max="15" width="6.85546875" customWidth="1"/>
    <col min="16" max="16" width="4.85546875" customWidth="1"/>
    <col min="17" max="17" width="8.140625" customWidth="1"/>
    <col min="18" max="18" width="5.42578125" customWidth="1"/>
    <col min="19" max="19" width="7.85546875" customWidth="1"/>
    <col min="20" max="36" width="9.140625" customWidth="1"/>
  </cols>
  <sheetData>
    <row r="1" spans="1:36" ht="13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53"/>
    </row>
    <row r="2" spans="1:36" ht="13.5" customHeight="1">
      <c r="A2" s="3"/>
      <c r="B2" s="291" t="s">
        <v>0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3"/>
      <c r="B3" s="291" t="s">
        <v>1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3.5" customHeight="1">
      <c r="A4" s="1"/>
      <c r="B4" s="292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3.5" customHeight="1">
      <c r="A5" s="3"/>
      <c r="B5" s="291" t="s">
        <v>94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3.5" customHeight="1">
      <c r="A6" s="9"/>
      <c r="B6" s="293" t="s">
        <v>95</v>
      </c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3.5" customHeight="1">
      <c r="A7" s="1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3.5" customHeight="1">
      <c r="A8" s="1"/>
      <c r="B8" s="316" t="s">
        <v>4</v>
      </c>
      <c r="C8" s="286"/>
      <c r="D8" s="315" t="s">
        <v>5</v>
      </c>
      <c r="E8" s="286"/>
      <c r="F8" s="316" t="s">
        <v>6</v>
      </c>
      <c r="G8" s="286"/>
      <c r="H8" s="315" t="s">
        <v>7</v>
      </c>
      <c r="I8" s="286"/>
      <c r="J8" s="316" t="s">
        <v>8</v>
      </c>
      <c r="K8" s="286"/>
      <c r="L8" s="315" t="s">
        <v>9</v>
      </c>
      <c r="M8" s="286"/>
      <c r="N8" s="316" t="s">
        <v>10</v>
      </c>
      <c r="O8" s="286"/>
      <c r="P8" s="315" t="s">
        <v>13</v>
      </c>
      <c r="Q8" s="286"/>
      <c r="R8" s="316" t="s">
        <v>14</v>
      </c>
      <c r="S8" s="286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3.5" customHeight="1">
      <c r="A9" s="1"/>
      <c r="B9" s="287"/>
      <c r="C9" s="288"/>
      <c r="D9" s="287"/>
      <c r="E9" s="288"/>
      <c r="F9" s="287"/>
      <c r="G9" s="288"/>
      <c r="H9" s="287"/>
      <c r="I9" s="288"/>
      <c r="J9" s="287"/>
      <c r="K9" s="288"/>
      <c r="L9" s="287"/>
      <c r="M9" s="288"/>
      <c r="N9" s="287"/>
      <c r="O9" s="288"/>
      <c r="P9" s="287"/>
      <c r="Q9" s="288"/>
      <c r="R9" s="287"/>
      <c r="S9" s="288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3.5" customHeight="1">
      <c r="A10" s="1"/>
      <c r="B10" s="289"/>
      <c r="C10" s="290"/>
      <c r="D10" s="289"/>
      <c r="E10" s="290"/>
      <c r="F10" s="289"/>
      <c r="G10" s="290"/>
      <c r="H10" s="289"/>
      <c r="I10" s="290"/>
      <c r="J10" s="289"/>
      <c r="K10" s="290"/>
      <c r="L10" s="289"/>
      <c r="M10" s="290"/>
      <c r="N10" s="289"/>
      <c r="O10" s="290"/>
      <c r="P10" s="289"/>
      <c r="Q10" s="290"/>
      <c r="R10" s="289"/>
      <c r="S10" s="29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3.5" customHeight="1">
      <c r="A11" s="1"/>
      <c r="B11" s="55" t="s">
        <v>15</v>
      </c>
      <c r="C11" s="55" t="s">
        <v>16</v>
      </c>
      <c r="D11" s="56" t="s">
        <v>15</v>
      </c>
      <c r="E11" s="56" t="s">
        <v>16</v>
      </c>
      <c r="F11" s="55" t="s">
        <v>15</v>
      </c>
      <c r="G11" s="55" t="s">
        <v>16</v>
      </c>
      <c r="H11" s="56" t="s">
        <v>15</v>
      </c>
      <c r="I11" s="56" t="s">
        <v>16</v>
      </c>
      <c r="J11" s="55" t="s">
        <v>15</v>
      </c>
      <c r="K11" s="57" t="s">
        <v>16</v>
      </c>
      <c r="L11" s="56" t="s">
        <v>15</v>
      </c>
      <c r="M11" s="56" t="s">
        <v>16</v>
      </c>
      <c r="N11" s="55" t="s">
        <v>15</v>
      </c>
      <c r="O11" s="55" t="s">
        <v>16</v>
      </c>
      <c r="P11" s="56" t="s">
        <v>15</v>
      </c>
      <c r="Q11" s="56" t="s">
        <v>16</v>
      </c>
      <c r="R11" s="55" t="s">
        <v>15</v>
      </c>
      <c r="S11" s="55" t="s">
        <v>16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58"/>
      <c r="S12" s="58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3.5" customHeight="1">
      <c r="A13" s="59" t="s">
        <v>17</v>
      </c>
      <c r="B13" s="60"/>
      <c r="C13" s="60"/>
      <c r="D13" s="61"/>
      <c r="E13" s="61"/>
      <c r="F13" s="60"/>
      <c r="G13" s="60"/>
      <c r="H13" s="61"/>
      <c r="I13" s="61"/>
      <c r="J13" s="62"/>
      <c r="K13" s="63"/>
      <c r="L13" s="61"/>
      <c r="M13" s="61"/>
      <c r="N13" s="64"/>
      <c r="O13" s="64"/>
      <c r="P13" s="61"/>
      <c r="Q13" s="61"/>
      <c r="R13" s="65"/>
      <c r="S13" s="65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3.5" customHeight="1">
      <c r="A14" s="61" t="s">
        <v>18</v>
      </c>
      <c r="B14" s="63">
        <v>0</v>
      </c>
      <c r="C14" s="63">
        <v>0</v>
      </c>
      <c r="D14" s="66">
        <v>0</v>
      </c>
      <c r="E14" s="66">
        <v>0</v>
      </c>
      <c r="F14" s="63">
        <v>0</v>
      </c>
      <c r="G14" s="63">
        <v>0</v>
      </c>
      <c r="H14" s="66">
        <v>104</v>
      </c>
      <c r="I14" s="66">
        <v>436725</v>
      </c>
      <c r="J14" s="63">
        <v>229</v>
      </c>
      <c r="K14" s="63">
        <v>1350958</v>
      </c>
      <c r="L14" s="66">
        <v>0</v>
      </c>
      <c r="M14" s="66">
        <v>0</v>
      </c>
      <c r="N14" s="63">
        <v>11</v>
      </c>
      <c r="O14" s="63">
        <v>50000</v>
      </c>
      <c r="P14" s="66">
        <v>0</v>
      </c>
      <c r="Q14" s="66">
        <v>0</v>
      </c>
      <c r="R14" s="64">
        <f t="shared" ref="R14:S14" si="0">B14+D14+F14+H14+J14+L14+N14+P14</f>
        <v>344</v>
      </c>
      <c r="S14" s="64">
        <f t="shared" si="0"/>
        <v>1837683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3.5" customHeight="1">
      <c r="A15" s="61" t="s">
        <v>19</v>
      </c>
      <c r="B15" s="63">
        <v>0</v>
      </c>
      <c r="C15" s="63">
        <v>0</v>
      </c>
      <c r="D15" s="66">
        <v>0</v>
      </c>
      <c r="E15" s="66">
        <v>0</v>
      </c>
      <c r="F15" s="63">
        <v>0</v>
      </c>
      <c r="G15" s="63">
        <v>0</v>
      </c>
      <c r="H15" s="66">
        <v>67</v>
      </c>
      <c r="I15" s="66">
        <v>275542</v>
      </c>
      <c r="J15" s="63">
        <v>137</v>
      </c>
      <c r="K15" s="63">
        <v>728508</v>
      </c>
      <c r="L15" s="66">
        <v>0</v>
      </c>
      <c r="M15" s="66">
        <v>0</v>
      </c>
      <c r="N15" s="63">
        <v>3</v>
      </c>
      <c r="O15" s="63">
        <v>15000</v>
      </c>
      <c r="P15" s="66">
        <v>1</v>
      </c>
      <c r="Q15" s="66">
        <v>1200</v>
      </c>
      <c r="R15" s="64">
        <f t="shared" ref="R15:S15" si="1">B15+D15+F15+H15+J15+L15+N15+P15</f>
        <v>208</v>
      </c>
      <c r="S15" s="64">
        <f t="shared" si="1"/>
        <v>1020250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13.5" customHeight="1">
      <c r="A16" s="67" t="s">
        <v>20</v>
      </c>
      <c r="B16" s="68">
        <v>0</v>
      </c>
      <c r="C16" s="68">
        <v>0</v>
      </c>
      <c r="D16" s="69">
        <v>0</v>
      </c>
      <c r="E16" s="69">
        <v>0</v>
      </c>
      <c r="F16" s="68">
        <v>0</v>
      </c>
      <c r="G16" s="68">
        <v>0</v>
      </c>
      <c r="H16" s="69">
        <v>67</v>
      </c>
      <c r="I16" s="69">
        <v>284388</v>
      </c>
      <c r="J16" s="68">
        <v>73</v>
      </c>
      <c r="K16" s="68">
        <v>453200</v>
      </c>
      <c r="L16" s="69">
        <v>0</v>
      </c>
      <c r="M16" s="69">
        <v>0</v>
      </c>
      <c r="N16" s="68">
        <v>10</v>
      </c>
      <c r="O16" s="68">
        <v>48750</v>
      </c>
      <c r="P16" s="66">
        <v>0</v>
      </c>
      <c r="Q16" s="66">
        <v>0</v>
      </c>
      <c r="R16" s="64">
        <f t="shared" ref="R16:S16" si="2">B16+D16+F16+H16+J16+L16+N16+P16</f>
        <v>150</v>
      </c>
      <c r="S16" s="64">
        <f t="shared" si="2"/>
        <v>786338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</row>
    <row r="17" spans="1:36" ht="13.5" customHeight="1">
      <c r="A17" s="61"/>
      <c r="B17" s="68"/>
      <c r="C17" s="68"/>
      <c r="D17" s="69"/>
      <c r="E17" s="69"/>
      <c r="F17" s="68"/>
      <c r="G17" s="68"/>
      <c r="H17" s="69"/>
      <c r="I17" s="69"/>
      <c r="J17" s="68"/>
      <c r="K17" s="68"/>
      <c r="L17" s="71"/>
      <c r="M17" s="61"/>
      <c r="N17" s="64"/>
      <c r="O17" s="64"/>
      <c r="P17" s="61"/>
      <c r="Q17" s="61"/>
      <c r="R17" s="64"/>
      <c r="S17" s="64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13.5" customHeight="1">
      <c r="A18" s="72" t="s">
        <v>96</v>
      </c>
      <c r="B18" s="73">
        <v>0</v>
      </c>
      <c r="C18" s="73">
        <v>0</v>
      </c>
      <c r="D18" s="74">
        <v>0</v>
      </c>
      <c r="E18" s="74">
        <v>0</v>
      </c>
      <c r="F18" s="73">
        <v>0</v>
      </c>
      <c r="G18" s="73">
        <v>0</v>
      </c>
      <c r="H18" s="74">
        <f t="shared" ref="H18:I18" si="3">SUM(H14:H17)</f>
        <v>238</v>
      </c>
      <c r="I18" s="74">
        <f t="shared" si="3"/>
        <v>996655</v>
      </c>
      <c r="J18" s="73">
        <f t="shared" ref="J18:Q18" si="4">SUM(J14:J16)</f>
        <v>439</v>
      </c>
      <c r="K18" s="73">
        <f t="shared" si="4"/>
        <v>2532666</v>
      </c>
      <c r="L18" s="74">
        <f t="shared" si="4"/>
        <v>0</v>
      </c>
      <c r="M18" s="74">
        <f t="shared" si="4"/>
        <v>0</v>
      </c>
      <c r="N18" s="73">
        <f t="shared" si="4"/>
        <v>24</v>
      </c>
      <c r="O18" s="73">
        <f t="shared" si="4"/>
        <v>113750</v>
      </c>
      <c r="P18" s="74">
        <f t="shared" si="4"/>
        <v>1</v>
      </c>
      <c r="Q18" s="74">
        <f t="shared" si="4"/>
        <v>1200</v>
      </c>
      <c r="R18" s="64">
        <f t="shared" ref="R18:S18" si="5">B18+D18+F18+H18+J18+L18+N18+P18</f>
        <v>702</v>
      </c>
      <c r="S18" s="64">
        <f t="shared" si="5"/>
        <v>3644271</v>
      </c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</row>
    <row r="19" spans="1:36" ht="13.5" customHeight="1">
      <c r="A19" s="2"/>
      <c r="B19" s="76"/>
      <c r="C19" s="76"/>
      <c r="D19" s="77"/>
      <c r="E19" s="77"/>
      <c r="F19" s="78"/>
      <c r="G19" s="78"/>
      <c r="H19" s="79"/>
      <c r="I19" s="79"/>
      <c r="J19" s="76"/>
      <c r="K19" s="80"/>
      <c r="L19" s="77"/>
      <c r="M19" s="2"/>
      <c r="N19" s="81"/>
      <c r="O19" s="81"/>
      <c r="P19" s="2"/>
      <c r="Q19" s="2"/>
      <c r="R19" s="64"/>
      <c r="S19" s="6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3.5" customHeight="1">
      <c r="A20" s="59" t="s">
        <v>22</v>
      </c>
      <c r="B20" s="62"/>
      <c r="C20" s="62"/>
      <c r="D20" s="71"/>
      <c r="E20" s="71"/>
      <c r="F20" s="82"/>
      <c r="G20" s="82"/>
      <c r="H20" s="83"/>
      <c r="I20" s="83"/>
      <c r="J20" s="62"/>
      <c r="K20" s="63"/>
      <c r="L20" s="71"/>
      <c r="M20" s="61"/>
      <c r="N20" s="64"/>
      <c r="O20" s="64"/>
      <c r="P20" s="61"/>
      <c r="Q20" s="61"/>
      <c r="R20" s="64"/>
      <c r="S20" s="64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13.5" customHeight="1">
      <c r="A21" s="61" t="s">
        <v>23</v>
      </c>
      <c r="B21" s="63">
        <v>188</v>
      </c>
      <c r="C21" s="63">
        <v>904235</v>
      </c>
      <c r="D21" s="66">
        <v>0</v>
      </c>
      <c r="E21" s="66">
        <v>0</v>
      </c>
      <c r="F21" s="63">
        <v>0</v>
      </c>
      <c r="G21" s="63">
        <v>0</v>
      </c>
      <c r="H21" s="66">
        <v>0</v>
      </c>
      <c r="I21" s="66">
        <v>0</v>
      </c>
      <c r="J21" s="63">
        <v>1</v>
      </c>
      <c r="K21" s="63">
        <v>3863</v>
      </c>
      <c r="L21" s="66">
        <v>0</v>
      </c>
      <c r="M21" s="66">
        <v>0</v>
      </c>
      <c r="N21" s="63">
        <v>0</v>
      </c>
      <c r="O21" s="63">
        <v>0</v>
      </c>
      <c r="P21" s="66">
        <v>0</v>
      </c>
      <c r="Q21" s="66">
        <v>0</v>
      </c>
      <c r="R21" s="64">
        <f t="shared" ref="R21:S21" si="6">B21+D21+F21+H21+J21+L21+N21+P21</f>
        <v>189</v>
      </c>
      <c r="S21" s="64">
        <f t="shared" si="6"/>
        <v>908098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3.5" customHeight="1">
      <c r="A22" s="61" t="s">
        <v>24</v>
      </c>
      <c r="B22" s="63">
        <v>237</v>
      </c>
      <c r="C22" s="63">
        <v>1085488</v>
      </c>
      <c r="D22" s="66">
        <v>0</v>
      </c>
      <c r="E22" s="66">
        <v>0</v>
      </c>
      <c r="F22" s="63">
        <v>0</v>
      </c>
      <c r="G22" s="63">
        <v>0</v>
      </c>
      <c r="H22" s="66">
        <v>14</v>
      </c>
      <c r="I22" s="66">
        <v>61182</v>
      </c>
      <c r="J22" s="63">
        <v>6</v>
      </c>
      <c r="K22" s="63">
        <v>16670</v>
      </c>
      <c r="L22" s="66">
        <v>0</v>
      </c>
      <c r="M22" s="66">
        <v>0</v>
      </c>
      <c r="N22" s="63">
        <v>0</v>
      </c>
      <c r="O22" s="63">
        <v>0</v>
      </c>
      <c r="P22" s="66">
        <v>0</v>
      </c>
      <c r="Q22" s="66">
        <v>0</v>
      </c>
      <c r="R22" s="64">
        <f t="shared" ref="R22:S22" si="7">B22+D22+F22+H22+J22+L22+N22+P22</f>
        <v>257</v>
      </c>
      <c r="S22" s="64">
        <f t="shared" si="7"/>
        <v>1163340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13.5" customHeight="1">
      <c r="A23" s="61" t="s">
        <v>25</v>
      </c>
      <c r="B23" s="63">
        <v>985</v>
      </c>
      <c r="C23" s="63">
        <v>3549883</v>
      </c>
      <c r="D23" s="66">
        <v>0</v>
      </c>
      <c r="E23" s="66">
        <v>0</v>
      </c>
      <c r="F23" s="63">
        <v>0</v>
      </c>
      <c r="G23" s="63">
        <v>0</v>
      </c>
      <c r="H23" s="66">
        <v>13</v>
      </c>
      <c r="I23" s="66">
        <v>49285</v>
      </c>
      <c r="J23" s="63">
        <v>7</v>
      </c>
      <c r="K23" s="63">
        <v>37662</v>
      </c>
      <c r="L23" s="66">
        <v>0</v>
      </c>
      <c r="M23" s="66">
        <v>0</v>
      </c>
      <c r="N23" s="63">
        <v>2</v>
      </c>
      <c r="O23" s="63">
        <v>3750</v>
      </c>
      <c r="P23" s="66">
        <v>0</v>
      </c>
      <c r="Q23" s="66">
        <v>0</v>
      </c>
      <c r="R23" s="64">
        <f t="shared" ref="R23:S23" si="8">B23+D23+F23+H23+J23+L23+N23+P23</f>
        <v>1007</v>
      </c>
      <c r="S23" s="64">
        <f t="shared" si="8"/>
        <v>3640580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13.5" customHeight="1">
      <c r="A24" s="61" t="s">
        <v>26</v>
      </c>
      <c r="B24" s="63">
        <v>415</v>
      </c>
      <c r="C24" s="63">
        <v>2183434</v>
      </c>
      <c r="D24" s="66">
        <v>0</v>
      </c>
      <c r="E24" s="66">
        <v>0</v>
      </c>
      <c r="F24" s="63">
        <v>0</v>
      </c>
      <c r="G24" s="63">
        <v>0</v>
      </c>
      <c r="H24" s="66">
        <v>6</v>
      </c>
      <c r="I24" s="66">
        <v>24926</v>
      </c>
      <c r="J24" s="63">
        <v>3</v>
      </c>
      <c r="K24" s="63">
        <v>15451</v>
      </c>
      <c r="L24" s="66">
        <v>0</v>
      </c>
      <c r="M24" s="66">
        <v>0</v>
      </c>
      <c r="N24" s="63">
        <v>0</v>
      </c>
      <c r="O24" s="63">
        <v>0</v>
      </c>
      <c r="P24" s="66">
        <v>0</v>
      </c>
      <c r="Q24" s="66">
        <v>0</v>
      </c>
      <c r="R24" s="64">
        <f t="shared" ref="R24:S24" si="9">B24+D24+F24+H24+J24+L24+N24+P24</f>
        <v>424</v>
      </c>
      <c r="S24" s="64">
        <f t="shared" si="9"/>
        <v>2223811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13.5" customHeight="1">
      <c r="A25" s="61" t="s">
        <v>27</v>
      </c>
      <c r="B25" s="63">
        <v>167</v>
      </c>
      <c r="C25" s="63">
        <v>862753</v>
      </c>
      <c r="D25" s="66">
        <v>0</v>
      </c>
      <c r="E25" s="66">
        <v>0</v>
      </c>
      <c r="F25" s="63">
        <v>0</v>
      </c>
      <c r="G25" s="63">
        <v>0</v>
      </c>
      <c r="H25" s="66">
        <v>0</v>
      </c>
      <c r="I25" s="66">
        <v>0</v>
      </c>
      <c r="J25" s="63">
        <v>1</v>
      </c>
      <c r="K25" s="63">
        <v>3863</v>
      </c>
      <c r="L25" s="66">
        <v>0</v>
      </c>
      <c r="M25" s="66">
        <v>0</v>
      </c>
      <c r="N25" s="63">
        <v>0</v>
      </c>
      <c r="O25" s="63">
        <v>0</v>
      </c>
      <c r="P25" s="66">
        <v>0</v>
      </c>
      <c r="Q25" s="66">
        <v>0</v>
      </c>
      <c r="R25" s="64">
        <f t="shared" ref="R25:S25" si="10">B25+D25+F25+H25+J25+L25+N25+P25</f>
        <v>168</v>
      </c>
      <c r="S25" s="64">
        <f t="shared" si="10"/>
        <v>866616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13.5" customHeight="1">
      <c r="A26" s="61" t="s">
        <v>28</v>
      </c>
      <c r="B26" s="63">
        <v>328</v>
      </c>
      <c r="C26" s="63">
        <v>1757168</v>
      </c>
      <c r="D26" s="66">
        <v>0</v>
      </c>
      <c r="E26" s="66">
        <v>0</v>
      </c>
      <c r="F26" s="63">
        <v>0</v>
      </c>
      <c r="G26" s="63">
        <v>0</v>
      </c>
      <c r="H26" s="66">
        <v>3</v>
      </c>
      <c r="I26" s="66">
        <v>11330</v>
      </c>
      <c r="J26" s="63">
        <v>3</v>
      </c>
      <c r="K26" s="63">
        <v>15451</v>
      </c>
      <c r="L26" s="66">
        <v>1</v>
      </c>
      <c r="M26" s="66">
        <v>2000</v>
      </c>
      <c r="N26" s="63">
        <v>1</v>
      </c>
      <c r="O26" s="63">
        <v>2500</v>
      </c>
      <c r="P26" s="66">
        <v>0</v>
      </c>
      <c r="Q26" s="66">
        <v>0</v>
      </c>
      <c r="R26" s="64">
        <f t="shared" ref="R26:S26" si="11">B26+D26+F26+H26+J26+L26+N26+P26</f>
        <v>336</v>
      </c>
      <c r="S26" s="64">
        <f t="shared" si="11"/>
        <v>1788449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13.5" customHeight="1">
      <c r="A27" s="61" t="s">
        <v>29</v>
      </c>
      <c r="B27" s="63">
        <v>114</v>
      </c>
      <c r="C27" s="63">
        <v>610906</v>
      </c>
      <c r="D27" s="66">
        <v>0</v>
      </c>
      <c r="E27" s="66">
        <v>0</v>
      </c>
      <c r="F27" s="63">
        <v>0</v>
      </c>
      <c r="G27" s="63">
        <v>0</v>
      </c>
      <c r="H27" s="66">
        <v>1</v>
      </c>
      <c r="I27" s="66">
        <v>4532</v>
      </c>
      <c r="J27" s="63">
        <v>0</v>
      </c>
      <c r="K27" s="63">
        <v>0</v>
      </c>
      <c r="L27" s="66">
        <v>0</v>
      </c>
      <c r="M27" s="66">
        <v>0</v>
      </c>
      <c r="N27" s="63">
        <v>0</v>
      </c>
      <c r="O27" s="63">
        <v>0</v>
      </c>
      <c r="P27" s="66">
        <v>0</v>
      </c>
      <c r="Q27" s="66">
        <v>0</v>
      </c>
      <c r="R27" s="64">
        <f t="shared" ref="R27:S27" si="12">B27+D27+F27+H27+J27+L27+N27+P27</f>
        <v>115</v>
      </c>
      <c r="S27" s="64">
        <f t="shared" si="12"/>
        <v>615438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13.5" customHeight="1">
      <c r="A28" s="61" t="s">
        <v>30</v>
      </c>
      <c r="B28" s="63">
        <v>0</v>
      </c>
      <c r="C28" s="63">
        <v>0</v>
      </c>
      <c r="D28" s="66">
        <v>0</v>
      </c>
      <c r="E28" s="66">
        <v>0</v>
      </c>
      <c r="F28" s="63">
        <v>0</v>
      </c>
      <c r="G28" s="63">
        <v>0</v>
      </c>
      <c r="H28" s="66">
        <v>0</v>
      </c>
      <c r="I28" s="66">
        <v>0</v>
      </c>
      <c r="J28" s="63">
        <v>0</v>
      </c>
      <c r="K28" s="63">
        <v>0</v>
      </c>
      <c r="L28" s="66">
        <v>0</v>
      </c>
      <c r="M28" s="66">
        <v>0</v>
      </c>
      <c r="N28" s="63">
        <v>0</v>
      </c>
      <c r="O28" s="63">
        <v>0</v>
      </c>
      <c r="P28" s="66">
        <v>0</v>
      </c>
      <c r="Q28" s="66">
        <v>0</v>
      </c>
      <c r="R28" s="64">
        <f t="shared" ref="R28:S28" si="13">B28+D28+F28+H28+J28+L28+N28+P28</f>
        <v>0</v>
      </c>
      <c r="S28" s="64">
        <f t="shared" si="13"/>
        <v>0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13.5" customHeight="1">
      <c r="A29" s="61" t="s">
        <v>31</v>
      </c>
      <c r="B29" s="63">
        <v>302</v>
      </c>
      <c r="C29" s="63">
        <v>1519626</v>
      </c>
      <c r="D29" s="66">
        <v>0</v>
      </c>
      <c r="E29" s="66">
        <v>0</v>
      </c>
      <c r="F29" s="63">
        <v>0</v>
      </c>
      <c r="G29" s="63">
        <v>0</v>
      </c>
      <c r="H29" s="66">
        <v>1</v>
      </c>
      <c r="I29" s="66">
        <v>4532</v>
      </c>
      <c r="J29" s="63">
        <v>2</v>
      </c>
      <c r="K29" s="63">
        <v>15450</v>
      </c>
      <c r="L29" s="66">
        <v>0</v>
      </c>
      <c r="M29" s="66">
        <v>0</v>
      </c>
      <c r="N29" s="63">
        <v>0</v>
      </c>
      <c r="O29" s="63">
        <v>0</v>
      </c>
      <c r="P29" s="66">
        <v>0</v>
      </c>
      <c r="Q29" s="66">
        <v>0</v>
      </c>
      <c r="R29" s="64">
        <f t="shared" ref="R29:S29" si="14">B29+D29+F29+H29+J29+L29+N29+P29</f>
        <v>305</v>
      </c>
      <c r="S29" s="64">
        <f t="shared" si="14"/>
        <v>1539608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13.5" customHeight="1">
      <c r="A30" s="61" t="s">
        <v>32</v>
      </c>
      <c r="B30" s="63">
        <v>435</v>
      </c>
      <c r="C30" s="63">
        <v>2231442</v>
      </c>
      <c r="D30" s="66">
        <v>0</v>
      </c>
      <c r="E30" s="66">
        <v>0</v>
      </c>
      <c r="F30" s="63">
        <v>0</v>
      </c>
      <c r="G30" s="63">
        <v>0</v>
      </c>
      <c r="H30" s="66">
        <v>12</v>
      </c>
      <c r="I30" s="66">
        <v>52118</v>
      </c>
      <c r="J30" s="63">
        <v>4</v>
      </c>
      <c r="K30" s="63">
        <v>23175</v>
      </c>
      <c r="L30" s="66">
        <v>0</v>
      </c>
      <c r="M30" s="66">
        <v>0</v>
      </c>
      <c r="N30" s="63">
        <v>1</v>
      </c>
      <c r="O30" s="63">
        <v>5000</v>
      </c>
      <c r="P30" s="66">
        <v>0</v>
      </c>
      <c r="Q30" s="66">
        <v>0</v>
      </c>
      <c r="R30" s="64">
        <f t="shared" ref="R30:S30" si="15">B30+D30+F30+H30+J30+L30+N30+P30</f>
        <v>452</v>
      </c>
      <c r="S30" s="64">
        <f t="shared" si="15"/>
        <v>2311735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13.5" customHeight="1">
      <c r="A31" s="61" t="s">
        <v>33</v>
      </c>
      <c r="B31" s="63">
        <v>58</v>
      </c>
      <c r="C31" s="63">
        <v>291448</v>
      </c>
      <c r="D31" s="66">
        <v>0</v>
      </c>
      <c r="E31" s="66">
        <v>0</v>
      </c>
      <c r="F31" s="63">
        <v>0</v>
      </c>
      <c r="G31" s="63">
        <v>0</v>
      </c>
      <c r="H31" s="66">
        <v>0</v>
      </c>
      <c r="I31" s="66">
        <v>0</v>
      </c>
      <c r="J31" s="63">
        <v>2</v>
      </c>
      <c r="K31" s="63">
        <v>11588</v>
      </c>
      <c r="L31" s="66">
        <v>0</v>
      </c>
      <c r="M31" s="66">
        <v>0</v>
      </c>
      <c r="N31" s="63">
        <v>0</v>
      </c>
      <c r="O31" s="63">
        <v>0</v>
      </c>
      <c r="P31" s="66">
        <v>0</v>
      </c>
      <c r="Q31" s="66">
        <v>0</v>
      </c>
      <c r="R31" s="64">
        <f t="shared" ref="R31:S31" si="16">B31+D31+F31+H31+J31+L31+N31+P31</f>
        <v>60</v>
      </c>
      <c r="S31" s="64">
        <f t="shared" si="16"/>
        <v>303036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3.5" customHeight="1">
      <c r="A32" s="61" t="s">
        <v>34</v>
      </c>
      <c r="B32" s="63">
        <v>80</v>
      </c>
      <c r="C32" s="63">
        <v>408345</v>
      </c>
      <c r="D32" s="66">
        <v>0</v>
      </c>
      <c r="E32" s="66">
        <v>0</v>
      </c>
      <c r="F32" s="63">
        <v>0</v>
      </c>
      <c r="G32" s="63">
        <v>0</v>
      </c>
      <c r="H32" s="66">
        <v>1</v>
      </c>
      <c r="I32" s="66">
        <v>4532</v>
      </c>
      <c r="J32" s="63">
        <v>2</v>
      </c>
      <c r="K32" s="63">
        <v>11588</v>
      </c>
      <c r="L32" s="66">
        <v>0</v>
      </c>
      <c r="M32" s="66">
        <v>0</v>
      </c>
      <c r="N32" s="63">
        <v>0</v>
      </c>
      <c r="O32" s="63">
        <v>0</v>
      </c>
      <c r="P32" s="66">
        <v>0</v>
      </c>
      <c r="Q32" s="66">
        <v>0</v>
      </c>
      <c r="R32" s="64">
        <f t="shared" ref="R32:S32" si="17">B32+D32+F32+H32+J32+L32+N32+P32</f>
        <v>83</v>
      </c>
      <c r="S32" s="64">
        <f t="shared" si="17"/>
        <v>424465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13.5" customHeight="1">
      <c r="A33" s="61" t="s">
        <v>35</v>
      </c>
      <c r="B33" s="63">
        <v>157</v>
      </c>
      <c r="C33" s="63">
        <v>772346</v>
      </c>
      <c r="D33" s="66">
        <v>0</v>
      </c>
      <c r="E33" s="66">
        <v>0</v>
      </c>
      <c r="F33" s="63">
        <v>0</v>
      </c>
      <c r="G33" s="63">
        <v>0</v>
      </c>
      <c r="H33" s="66">
        <v>5</v>
      </c>
      <c r="I33" s="66">
        <v>18128</v>
      </c>
      <c r="J33" s="63">
        <v>2</v>
      </c>
      <c r="K33" s="63">
        <v>15450</v>
      </c>
      <c r="L33" s="66">
        <v>0</v>
      </c>
      <c r="M33" s="66">
        <v>0</v>
      </c>
      <c r="N33" s="63">
        <v>0</v>
      </c>
      <c r="O33" s="63">
        <v>0</v>
      </c>
      <c r="P33" s="66">
        <v>0</v>
      </c>
      <c r="Q33" s="66">
        <v>0</v>
      </c>
      <c r="R33" s="64">
        <f t="shared" ref="R33:S33" si="18">B33+D33+F33+H33+J33+L33+N33+P33</f>
        <v>164</v>
      </c>
      <c r="S33" s="64">
        <f t="shared" si="18"/>
        <v>805924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3.5" customHeight="1">
      <c r="A34" s="61" t="s">
        <v>36</v>
      </c>
      <c r="B34" s="63">
        <v>874</v>
      </c>
      <c r="C34" s="63">
        <v>4084941</v>
      </c>
      <c r="D34" s="66">
        <v>0</v>
      </c>
      <c r="E34" s="66">
        <v>0</v>
      </c>
      <c r="F34" s="63">
        <v>0</v>
      </c>
      <c r="G34" s="63">
        <v>0</v>
      </c>
      <c r="H34" s="66">
        <v>11</v>
      </c>
      <c r="I34" s="66">
        <v>47586</v>
      </c>
      <c r="J34" s="63">
        <v>9</v>
      </c>
      <c r="K34" s="63">
        <v>49467</v>
      </c>
      <c r="L34" s="66">
        <v>0</v>
      </c>
      <c r="M34" s="66">
        <v>0</v>
      </c>
      <c r="N34" s="63">
        <v>0</v>
      </c>
      <c r="O34" s="63">
        <v>0</v>
      </c>
      <c r="P34" s="66">
        <v>0</v>
      </c>
      <c r="Q34" s="66">
        <v>0</v>
      </c>
      <c r="R34" s="64">
        <f t="shared" ref="R34:S34" si="19">B34+D34+F34+H34+J34+L34+N34+P34</f>
        <v>894</v>
      </c>
      <c r="S34" s="64">
        <f t="shared" si="19"/>
        <v>4181994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3.5" customHeight="1">
      <c r="A35" s="61" t="s">
        <v>37</v>
      </c>
      <c r="B35" s="63">
        <v>60</v>
      </c>
      <c r="C35" s="63">
        <v>325415</v>
      </c>
      <c r="D35" s="66">
        <v>0</v>
      </c>
      <c r="E35" s="66">
        <v>0</v>
      </c>
      <c r="F35" s="63">
        <v>0</v>
      </c>
      <c r="G35" s="63">
        <v>0</v>
      </c>
      <c r="H35" s="66">
        <v>2</v>
      </c>
      <c r="I35" s="66">
        <v>9064</v>
      </c>
      <c r="J35" s="63">
        <v>0</v>
      </c>
      <c r="K35" s="63">
        <v>0</v>
      </c>
      <c r="L35" s="66">
        <v>0</v>
      </c>
      <c r="M35" s="66">
        <v>0</v>
      </c>
      <c r="N35" s="63">
        <v>0</v>
      </c>
      <c r="O35" s="63">
        <v>0</v>
      </c>
      <c r="P35" s="66">
        <v>0</v>
      </c>
      <c r="Q35" s="66">
        <v>0</v>
      </c>
      <c r="R35" s="64">
        <f t="shared" ref="R35:S35" si="20">B35+D35+F35+H35+J35+L35+N35+P35</f>
        <v>62</v>
      </c>
      <c r="S35" s="64">
        <f t="shared" si="20"/>
        <v>334479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3.5" customHeight="1">
      <c r="A36" s="61" t="s">
        <v>38</v>
      </c>
      <c r="B36" s="63">
        <v>123</v>
      </c>
      <c r="C36" s="63">
        <v>595563</v>
      </c>
      <c r="D36" s="66">
        <v>0</v>
      </c>
      <c r="E36" s="66">
        <v>0</v>
      </c>
      <c r="F36" s="63">
        <v>0</v>
      </c>
      <c r="G36" s="63">
        <v>0</v>
      </c>
      <c r="H36" s="66">
        <v>2</v>
      </c>
      <c r="I36" s="66">
        <v>9064</v>
      </c>
      <c r="J36" s="63">
        <v>2</v>
      </c>
      <c r="K36" s="63">
        <v>11588</v>
      </c>
      <c r="L36" s="66">
        <v>0</v>
      </c>
      <c r="M36" s="66">
        <v>0</v>
      </c>
      <c r="N36" s="63">
        <v>1</v>
      </c>
      <c r="O36" s="63">
        <v>5000</v>
      </c>
      <c r="P36" s="66">
        <v>0</v>
      </c>
      <c r="Q36" s="66">
        <v>0</v>
      </c>
      <c r="R36" s="64">
        <f t="shared" ref="R36:S36" si="21">B36+D36+F36+H36+J36+L36+N36+P36</f>
        <v>128</v>
      </c>
      <c r="S36" s="64">
        <f t="shared" si="21"/>
        <v>621215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5" customHeight="1">
      <c r="A37" s="61" t="s">
        <v>39</v>
      </c>
      <c r="B37" s="63">
        <v>333</v>
      </c>
      <c r="C37" s="63">
        <v>1720819</v>
      </c>
      <c r="D37" s="66">
        <v>0</v>
      </c>
      <c r="E37" s="66">
        <v>0</v>
      </c>
      <c r="F37" s="63">
        <v>0</v>
      </c>
      <c r="G37" s="63">
        <v>0</v>
      </c>
      <c r="H37" s="66">
        <v>3</v>
      </c>
      <c r="I37" s="66">
        <v>13596</v>
      </c>
      <c r="J37" s="63">
        <v>8</v>
      </c>
      <c r="K37" s="63">
        <v>32835</v>
      </c>
      <c r="L37" s="66">
        <v>0</v>
      </c>
      <c r="M37" s="66">
        <v>0</v>
      </c>
      <c r="N37" s="63">
        <v>1</v>
      </c>
      <c r="O37" s="63">
        <v>5000</v>
      </c>
      <c r="P37" s="66">
        <v>0</v>
      </c>
      <c r="Q37" s="66">
        <v>0</v>
      </c>
      <c r="R37" s="64">
        <f t="shared" ref="R37:S37" si="22">B37+D37+F37+H37+J37+L37+N37+P37</f>
        <v>345</v>
      </c>
      <c r="S37" s="64">
        <f t="shared" si="22"/>
        <v>1772250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3.5" customHeight="1">
      <c r="A38" s="61" t="s">
        <v>40</v>
      </c>
      <c r="B38" s="63">
        <v>221</v>
      </c>
      <c r="C38" s="63">
        <v>1180348</v>
      </c>
      <c r="D38" s="66">
        <v>0</v>
      </c>
      <c r="E38" s="66">
        <v>0</v>
      </c>
      <c r="F38" s="63">
        <v>0</v>
      </c>
      <c r="G38" s="63">
        <v>0</v>
      </c>
      <c r="H38" s="66">
        <v>2</v>
      </c>
      <c r="I38" s="66">
        <v>9064</v>
      </c>
      <c r="J38" s="63">
        <v>0</v>
      </c>
      <c r="K38" s="63">
        <v>0</v>
      </c>
      <c r="L38" s="66">
        <v>0</v>
      </c>
      <c r="M38" s="66">
        <v>0</v>
      </c>
      <c r="N38" s="63">
        <v>0</v>
      </c>
      <c r="O38" s="63">
        <v>0</v>
      </c>
      <c r="P38" s="66">
        <v>0</v>
      </c>
      <c r="Q38" s="66">
        <v>0</v>
      </c>
      <c r="R38" s="64">
        <f t="shared" ref="R38:S38" si="23">B38+D38+F38+H38+J38+L38+N38+P38</f>
        <v>223</v>
      </c>
      <c r="S38" s="64">
        <f t="shared" si="23"/>
        <v>1189412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3.5" customHeight="1">
      <c r="A39" s="61" t="s">
        <v>41</v>
      </c>
      <c r="B39" s="63">
        <v>14</v>
      </c>
      <c r="C39" s="63">
        <v>61984</v>
      </c>
      <c r="D39" s="66">
        <v>0</v>
      </c>
      <c r="E39" s="66">
        <v>0</v>
      </c>
      <c r="F39" s="63">
        <v>0</v>
      </c>
      <c r="G39" s="63">
        <v>0</v>
      </c>
      <c r="H39" s="66">
        <v>0</v>
      </c>
      <c r="I39" s="66">
        <v>0</v>
      </c>
      <c r="J39" s="63">
        <v>1</v>
      </c>
      <c r="K39" s="63">
        <v>7725</v>
      </c>
      <c r="L39" s="66">
        <v>0</v>
      </c>
      <c r="M39" s="66">
        <v>0</v>
      </c>
      <c r="N39" s="63">
        <v>0</v>
      </c>
      <c r="O39" s="63">
        <v>0</v>
      </c>
      <c r="P39" s="66">
        <v>0</v>
      </c>
      <c r="Q39" s="66">
        <v>0</v>
      </c>
      <c r="R39" s="64">
        <f t="shared" ref="R39:S39" si="24">B39+D39+F39+H39+J39+L39+N39+P39</f>
        <v>15</v>
      </c>
      <c r="S39" s="64">
        <f t="shared" si="24"/>
        <v>69709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3.5" customHeight="1">
      <c r="A40" s="61" t="s">
        <v>42</v>
      </c>
      <c r="B40" s="63">
        <v>416</v>
      </c>
      <c r="C40" s="63">
        <v>1796415</v>
      </c>
      <c r="D40" s="66">
        <v>0</v>
      </c>
      <c r="E40" s="66">
        <v>0</v>
      </c>
      <c r="F40" s="63">
        <v>0</v>
      </c>
      <c r="G40" s="63">
        <v>0</v>
      </c>
      <c r="H40" s="66">
        <v>0</v>
      </c>
      <c r="I40" s="66">
        <v>0</v>
      </c>
      <c r="J40" s="63">
        <v>7</v>
      </c>
      <c r="K40" s="63">
        <v>39271</v>
      </c>
      <c r="L40" s="66">
        <v>0</v>
      </c>
      <c r="M40" s="66">
        <v>0</v>
      </c>
      <c r="N40" s="63">
        <v>0</v>
      </c>
      <c r="O40" s="63">
        <v>0</v>
      </c>
      <c r="P40" s="66">
        <v>0</v>
      </c>
      <c r="Q40" s="66">
        <v>0</v>
      </c>
      <c r="R40" s="64">
        <f t="shared" ref="R40:S40" si="25">B40+D40+F40+H40+J40+L40+N40+P40</f>
        <v>423</v>
      </c>
      <c r="S40" s="64">
        <f t="shared" si="25"/>
        <v>1835686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3.5" customHeight="1">
      <c r="A41" s="61" t="s">
        <v>43</v>
      </c>
      <c r="B41" s="63">
        <v>388</v>
      </c>
      <c r="C41" s="63">
        <v>1977447</v>
      </c>
      <c r="D41" s="66">
        <v>0</v>
      </c>
      <c r="E41" s="66">
        <v>0</v>
      </c>
      <c r="F41" s="63">
        <v>0</v>
      </c>
      <c r="G41" s="63">
        <v>0</v>
      </c>
      <c r="H41" s="66">
        <v>9</v>
      </c>
      <c r="I41" s="66">
        <v>33990</v>
      </c>
      <c r="J41" s="63">
        <v>5</v>
      </c>
      <c r="K41" s="63">
        <v>22398</v>
      </c>
      <c r="L41" s="66">
        <v>0</v>
      </c>
      <c r="M41" s="66">
        <v>0</v>
      </c>
      <c r="N41" s="63">
        <v>1</v>
      </c>
      <c r="O41" s="63">
        <v>5000</v>
      </c>
      <c r="P41" s="66">
        <v>0</v>
      </c>
      <c r="Q41" s="66">
        <v>0</v>
      </c>
      <c r="R41" s="64">
        <f t="shared" ref="R41:S41" si="26">B41+D41+F41+H41+J41+L41+N41+P41</f>
        <v>403</v>
      </c>
      <c r="S41" s="64">
        <f t="shared" si="26"/>
        <v>2038835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ht="13.5" customHeight="1">
      <c r="A42" s="61" t="s">
        <v>44</v>
      </c>
      <c r="B42" s="63">
        <v>757</v>
      </c>
      <c r="C42" s="63">
        <v>3368115</v>
      </c>
      <c r="D42" s="66">
        <v>0</v>
      </c>
      <c r="E42" s="66">
        <v>0</v>
      </c>
      <c r="F42" s="63">
        <v>0</v>
      </c>
      <c r="G42" s="63">
        <v>0</v>
      </c>
      <c r="H42" s="66">
        <v>10</v>
      </c>
      <c r="I42" s="66">
        <v>43054</v>
      </c>
      <c r="J42" s="63">
        <v>4</v>
      </c>
      <c r="K42" s="63">
        <v>23177</v>
      </c>
      <c r="L42" s="66">
        <v>0</v>
      </c>
      <c r="M42" s="66">
        <v>0</v>
      </c>
      <c r="N42" s="63">
        <v>3</v>
      </c>
      <c r="O42" s="63">
        <v>15000</v>
      </c>
      <c r="P42" s="66">
        <v>0</v>
      </c>
      <c r="Q42" s="66">
        <v>0</v>
      </c>
      <c r="R42" s="64">
        <f t="shared" ref="R42:S42" si="27">B42+D42+F42+H42+J42+L42+N42+P42</f>
        <v>774</v>
      </c>
      <c r="S42" s="64">
        <f t="shared" si="27"/>
        <v>3449346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13.5" customHeight="1">
      <c r="A43" s="61" t="s">
        <v>45</v>
      </c>
      <c r="B43" s="63">
        <v>291</v>
      </c>
      <c r="C43" s="63">
        <v>1304521</v>
      </c>
      <c r="D43" s="66">
        <v>0</v>
      </c>
      <c r="E43" s="66">
        <v>0</v>
      </c>
      <c r="F43" s="63">
        <v>0</v>
      </c>
      <c r="G43" s="63">
        <v>0</v>
      </c>
      <c r="H43" s="66">
        <v>2</v>
      </c>
      <c r="I43" s="66">
        <v>9064</v>
      </c>
      <c r="J43" s="63">
        <v>1</v>
      </c>
      <c r="K43" s="63">
        <v>7725</v>
      </c>
      <c r="L43" s="66">
        <v>0</v>
      </c>
      <c r="M43" s="66">
        <v>0</v>
      </c>
      <c r="N43" s="63">
        <v>1</v>
      </c>
      <c r="O43" s="63">
        <v>5000</v>
      </c>
      <c r="P43" s="66">
        <v>0</v>
      </c>
      <c r="Q43" s="66">
        <v>0</v>
      </c>
      <c r="R43" s="64">
        <f t="shared" ref="R43:S43" si="28">B43+D43+F43+H43+J43+L43+N43+P43</f>
        <v>295</v>
      </c>
      <c r="S43" s="64">
        <f t="shared" si="28"/>
        <v>1326310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ht="13.5" customHeight="1">
      <c r="A44" s="61" t="s">
        <v>46</v>
      </c>
      <c r="B44" s="63">
        <v>627</v>
      </c>
      <c r="C44" s="63">
        <v>2983213</v>
      </c>
      <c r="D44" s="66">
        <v>0</v>
      </c>
      <c r="E44" s="66">
        <v>0</v>
      </c>
      <c r="F44" s="63">
        <v>0</v>
      </c>
      <c r="G44" s="63">
        <v>0</v>
      </c>
      <c r="H44" s="66">
        <v>23</v>
      </c>
      <c r="I44" s="66">
        <v>99704</v>
      </c>
      <c r="J44" s="63">
        <v>5</v>
      </c>
      <c r="K44" s="63">
        <v>19958</v>
      </c>
      <c r="L44" s="66">
        <v>0</v>
      </c>
      <c r="M44" s="66">
        <v>0</v>
      </c>
      <c r="N44" s="63">
        <v>2</v>
      </c>
      <c r="O44" s="63">
        <v>10000</v>
      </c>
      <c r="P44" s="66">
        <v>0</v>
      </c>
      <c r="Q44" s="66">
        <v>0</v>
      </c>
      <c r="R44" s="64">
        <f t="shared" ref="R44:S44" si="29">B44+D44+F44+H44+J44+L44+N44+P44</f>
        <v>657</v>
      </c>
      <c r="S44" s="64">
        <f t="shared" si="29"/>
        <v>3112875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13.5" customHeight="1">
      <c r="A45" s="61" t="s">
        <v>47</v>
      </c>
      <c r="B45" s="63">
        <v>367</v>
      </c>
      <c r="C45" s="63">
        <v>1712304</v>
      </c>
      <c r="D45" s="66">
        <v>0</v>
      </c>
      <c r="E45" s="66">
        <v>0</v>
      </c>
      <c r="F45" s="63">
        <v>0</v>
      </c>
      <c r="G45" s="63">
        <v>0</v>
      </c>
      <c r="H45" s="66">
        <v>0</v>
      </c>
      <c r="I45" s="66">
        <v>0</v>
      </c>
      <c r="J45" s="63">
        <v>3</v>
      </c>
      <c r="K45" s="63">
        <v>9657</v>
      </c>
      <c r="L45" s="66">
        <v>0</v>
      </c>
      <c r="M45" s="66">
        <v>0</v>
      </c>
      <c r="N45" s="63">
        <v>0</v>
      </c>
      <c r="O45" s="63">
        <v>0</v>
      </c>
      <c r="P45" s="66">
        <v>0</v>
      </c>
      <c r="Q45" s="66">
        <v>0</v>
      </c>
      <c r="R45" s="64">
        <f t="shared" ref="R45:S45" si="30">B45+D45+F45+H45+J45+L45+N45+P45</f>
        <v>370</v>
      </c>
      <c r="S45" s="64">
        <f t="shared" si="30"/>
        <v>1721961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3.5" customHeight="1">
      <c r="A46" s="61" t="s">
        <v>48</v>
      </c>
      <c r="B46" s="63">
        <v>102</v>
      </c>
      <c r="C46" s="63">
        <v>391265</v>
      </c>
      <c r="D46" s="66">
        <v>0</v>
      </c>
      <c r="E46" s="66">
        <v>0</v>
      </c>
      <c r="F46" s="63">
        <v>0</v>
      </c>
      <c r="G46" s="63">
        <v>0</v>
      </c>
      <c r="H46" s="66">
        <v>2</v>
      </c>
      <c r="I46" s="66">
        <v>6232</v>
      </c>
      <c r="J46" s="63">
        <v>1</v>
      </c>
      <c r="K46" s="63">
        <v>2897</v>
      </c>
      <c r="L46" s="66">
        <v>0</v>
      </c>
      <c r="M46" s="66">
        <v>0</v>
      </c>
      <c r="N46" s="63">
        <v>0</v>
      </c>
      <c r="O46" s="63">
        <v>0</v>
      </c>
      <c r="P46" s="66">
        <v>0</v>
      </c>
      <c r="Q46" s="66">
        <v>0</v>
      </c>
      <c r="R46" s="64">
        <f t="shared" ref="R46:S46" si="31">B46+D46+F46+H46+J46+L46+N46+P46</f>
        <v>105</v>
      </c>
      <c r="S46" s="64">
        <f t="shared" si="31"/>
        <v>400394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3.5" customHeight="1">
      <c r="A47" s="61" t="s">
        <v>49</v>
      </c>
      <c r="B47" s="63">
        <v>484</v>
      </c>
      <c r="C47" s="63">
        <v>2175219</v>
      </c>
      <c r="D47" s="66">
        <v>0</v>
      </c>
      <c r="E47" s="66">
        <v>0</v>
      </c>
      <c r="F47" s="63">
        <v>0</v>
      </c>
      <c r="G47" s="63">
        <v>0</v>
      </c>
      <c r="H47" s="66">
        <v>2</v>
      </c>
      <c r="I47" s="66">
        <v>7932</v>
      </c>
      <c r="J47" s="63">
        <v>17</v>
      </c>
      <c r="K47" s="63">
        <v>103326</v>
      </c>
      <c r="L47" s="66">
        <v>0</v>
      </c>
      <c r="M47" s="66">
        <v>0</v>
      </c>
      <c r="N47" s="63">
        <v>1</v>
      </c>
      <c r="O47" s="63">
        <v>5000</v>
      </c>
      <c r="P47" s="66">
        <v>0</v>
      </c>
      <c r="Q47" s="66">
        <v>0</v>
      </c>
      <c r="R47" s="64">
        <f t="shared" ref="R47:S47" si="32">B47+D47+F47+H47+J47+L47+N47+P47</f>
        <v>504</v>
      </c>
      <c r="S47" s="64">
        <f t="shared" si="32"/>
        <v>2291477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3.5" customHeight="1">
      <c r="A48" s="61" t="s">
        <v>50</v>
      </c>
      <c r="B48" s="63">
        <v>766</v>
      </c>
      <c r="C48" s="63">
        <v>2666424</v>
      </c>
      <c r="D48" s="66">
        <v>0</v>
      </c>
      <c r="E48" s="66">
        <v>0</v>
      </c>
      <c r="F48" s="63">
        <v>0</v>
      </c>
      <c r="G48" s="63">
        <v>0</v>
      </c>
      <c r="H48" s="66">
        <v>2</v>
      </c>
      <c r="I48" s="66">
        <v>9064</v>
      </c>
      <c r="J48" s="63">
        <v>20</v>
      </c>
      <c r="K48" s="63">
        <v>87546</v>
      </c>
      <c r="L48" s="66">
        <v>0</v>
      </c>
      <c r="M48" s="66">
        <v>0</v>
      </c>
      <c r="N48" s="63">
        <v>1</v>
      </c>
      <c r="O48" s="63">
        <v>2187</v>
      </c>
      <c r="P48" s="66">
        <v>0</v>
      </c>
      <c r="Q48" s="66">
        <v>0</v>
      </c>
      <c r="R48" s="64">
        <f t="shared" ref="R48:S48" si="33">B48+D48+F48+H48+J48+L48+N48+P48</f>
        <v>789</v>
      </c>
      <c r="S48" s="64">
        <f t="shared" si="33"/>
        <v>2765221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3.5" customHeight="1">
      <c r="A49" s="61" t="s">
        <v>51</v>
      </c>
      <c r="B49" s="63">
        <v>473</v>
      </c>
      <c r="C49" s="63">
        <v>2540059</v>
      </c>
      <c r="D49" s="66">
        <v>0</v>
      </c>
      <c r="E49" s="66">
        <v>0</v>
      </c>
      <c r="F49" s="63">
        <v>0</v>
      </c>
      <c r="G49" s="63">
        <v>0</v>
      </c>
      <c r="H49" s="66">
        <v>12</v>
      </c>
      <c r="I49" s="66">
        <v>49852</v>
      </c>
      <c r="J49" s="63">
        <v>2</v>
      </c>
      <c r="K49" s="63">
        <v>7726</v>
      </c>
      <c r="L49" s="66">
        <v>0</v>
      </c>
      <c r="M49" s="66">
        <v>0</v>
      </c>
      <c r="N49" s="63">
        <v>1</v>
      </c>
      <c r="O49" s="63">
        <v>5000</v>
      </c>
      <c r="P49" s="66">
        <v>0</v>
      </c>
      <c r="Q49" s="66">
        <v>0</v>
      </c>
      <c r="R49" s="64">
        <f t="shared" ref="R49:S49" si="34">B49+D49+F49+H49+J49+L49+N49+P49</f>
        <v>488</v>
      </c>
      <c r="S49" s="64">
        <f t="shared" si="34"/>
        <v>2602637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3.5" customHeight="1">
      <c r="A50" s="67" t="s">
        <v>52</v>
      </c>
      <c r="B50" s="68">
        <v>361</v>
      </c>
      <c r="C50" s="68">
        <v>1490590</v>
      </c>
      <c r="D50" s="69">
        <v>0</v>
      </c>
      <c r="E50" s="66">
        <v>0</v>
      </c>
      <c r="F50" s="63">
        <v>0</v>
      </c>
      <c r="G50" s="63">
        <v>0</v>
      </c>
      <c r="H50" s="69">
        <v>6</v>
      </c>
      <c r="I50" s="69">
        <v>22755</v>
      </c>
      <c r="J50" s="68">
        <v>5</v>
      </c>
      <c r="K50" s="68">
        <v>21171</v>
      </c>
      <c r="L50" s="69">
        <v>0</v>
      </c>
      <c r="M50" s="69">
        <v>0</v>
      </c>
      <c r="N50" s="68">
        <v>3</v>
      </c>
      <c r="O50" s="68">
        <v>7605</v>
      </c>
      <c r="P50" s="66">
        <v>0</v>
      </c>
      <c r="Q50" s="66">
        <v>0</v>
      </c>
      <c r="R50" s="64">
        <f t="shared" ref="R50:S50" si="35">B50+D50+F50+H50+J50+L50+N50+P50</f>
        <v>375</v>
      </c>
      <c r="S50" s="64">
        <f t="shared" si="35"/>
        <v>1542121</v>
      </c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</row>
    <row r="51" spans="1:36" ht="13.5" customHeight="1">
      <c r="A51" s="71" t="s">
        <v>53</v>
      </c>
      <c r="B51" s="63">
        <f t="shared" ref="B51:Q51" si="36">SUM(B21:B50)</f>
        <v>10123</v>
      </c>
      <c r="C51" s="63">
        <f t="shared" si="36"/>
        <v>46551716</v>
      </c>
      <c r="D51" s="66">
        <f t="shared" si="36"/>
        <v>0</v>
      </c>
      <c r="E51" s="66">
        <f t="shared" si="36"/>
        <v>0</v>
      </c>
      <c r="F51" s="63">
        <f t="shared" si="36"/>
        <v>0</v>
      </c>
      <c r="G51" s="63">
        <f t="shared" si="36"/>
        <v>0</v>
      </c>
      <c r="H51" s="66">
        <f t="shared" si="36"/>
        <v>144</v>
      </c>
      <c r="I51" s="66">
        <f t="shared" si="36"/>
        <v>600586</v>
      </c>
      <c r="J51" s="63">
        <f t="shared" si="36"/>
        <v>123</v>
      </c>
      <c r="K51" s="63">
        <f t="shared" si="36"/>
        <v>616678</v>
      </c>
      <c r="L51" s="66">
        <f t="shared" si="36"/>
        <v>1</v>
      </c>
      <c r="M51" s="66">
        <f t="shared" si="36"/>
        <v>2000</v>
      </c>
      <c r="N51" s="63">
        <f t="shared" si="36"/>
        <v>19</v>
      </c>
      <c r="O51" s="63">
        <f t="shared" si="36"/>
        <v>76042</v>
      </c>
      <c r="P51" s="66">
        <f t="shared" si="36"/>
        <v>0</v>
      </c>
      <c r="Q51" s="66">
        <f t="shared" si="36"/>
        <v>0</v>
      </c>
      <c r="R51" s="64">
        <f t="shared" ref="R51:S51" si="37">B51+D51+F51+H51+J51+L51+N51+P51</f>
        <v>10410</v>
      </c>
      <c r="S51" s="64">
        <f t="shared" si="37"/>
        <v>47847022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3.5" customHeight="1">
      <c r="A52" s="2"/>
      <c r="B52" s="84"/>
      <c r="C52" s="84"/>
      <c r="D52" s="85"/>
      <c r="E52" s="85"/>
      <c r="F52" s="84"/>
      <c r="G52" s="84"/>
      <c r="H52" s="85"/>
      <c r="I52" s="85"/>
      <c r="J52" s="84"/>
      <c r="K52" s="84"/>
      <c r="L52" s="85"/>
      <c r="M52" s="85"/>
      <c r="N52" s="86"/>
      <c r="O52" s="86"/>
      <c r="P52" s="2"/>
      <c r="Q52" s="2"/>
      <c r="R52" s="64"/>
      <c r="S52" s="64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3.5" customHeight="1">
      <c r="A53" s="59" t="s">
        <v>54</v>
      </c>
      <c r="B53" s="68"/>
      <c r="C53" s="68"/>
      <c r="D53" s="69"/>
      <c r="E53" s="69"/>
      <c r="F53" s="68"/>
      <c r="G53" s="68"/>
      <c r="H53" s="69"/>
      <c r="I53" s="69"/>
      <c r="J53" s="68"/>
      <c r="K53" s="68"/>
      <c r="L53" s="69"/>
      <c r="M53" s="69"/>
      <c r="N53" s="87"/>
      <c r="O53" s="87"/>
      <c r="P53" s="61"/>
      <c r="Q53" s="61"/>
      <c r="R53" s="64"/>
      <c r="S53" s="64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3.5" customHeight="1">
      <c r="A54" s="67" t="s">
        <v>55</v>
      </c>
      <c r="B54" s="68">
        <v>179</v>
      </c>
      <c r="C54" s="68">
        <v>319517</v>
      </c>
      <c r="D54" s="69">
        <v>0</v>
      </c>
      <c r="E54" s="69">
        <v>0</v>
      </c>
      <c r="F54" s="63">
        <v>0</v>
      </c>
      <c r="G54" s="63">
        <v>0</v>
      </c>
      <c r="H54" s="69">
        <v>0</v>
      </c>
      <c r="I54" s="69">
        <v>0</v>
      </c>
      <c r="J54" s="68">
        <v>18</v>
      </c>
      <c r="K54" s="68">
        <v>94328</v>
      </c>
      <c r="L54" s="69">
        <v>0</v>
      </c>
      <c r="M54" s="69">
        <v>0</v>
      </c>
      <c r="N54" s="68">
        <v>1</v>
      </c>
      <c r="O54" s="68">
        <v>5000</v>
      </c>
      <c r="P54" s="66">
        <v>0</v>
      </c>
      <c r="Q54" s="66">
        <v>0</v>
      </c>
      <c r="R54" s="64">
        <f t="shared" ref="R54:S54" si="38">B54+D54+F54+H54+J54+L54+N54+P54</f>
        <v>198</v>
      </c>
      <c r="S54" s="64">
        <f t="shared" si="38"/>
        <v>418845</v>
      </c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</row>
    <row r="55" spans="1:36" ht="13.5" customHeight="1">
      <c r="A55" s="71" t="s">
        <v>56</v>
      </c>
      <c r="B55" s="63">
        <f t="shared" ref="B55:Q55" si="39">SUM(B54)</f>
        <v>179</v>
      </c>
      <c r="C55" s="63">
        <f t="shared" si="39"/>
        <v>319517</v>
      </c>
      <c r="D55" s="66">
        <f t="shared" si="39"/>
        <v>0</v>
      </c>
      <c r="E55" s="66">
        <f t="shared" si="39"/>
        <v>0</v>
      </c>
      <c r="F55" s="63">
        <f t="shared" si="39"/>
        <v>0</v>
      </c>
      <c r="G55" s="63">
        <f t="shared" si="39"/>
        <v>0</v>
      </c>
      <c r="H55" s="66">
        <f t="shared" si="39"/>
        <v>0</v>
      </c>
      <c r="I55" s="66">
        <f t="shared" si="39"/>
        <v>0</v>
      </c>
      <c r="J55" s="63">
        <f t="shared" si="39"/>
        <v>18</v>
      </c>
      <c r="K55" s="63">
        <f t="shared" si="39"/>
        <v>94328</v>
      </c>
      <c r="L55" s="66">
        <f t="shared" si="39"/>
        <v>0</v>
      </c>
      <c r="M55" s="66">
        <f t="shared" si="39"/>
        <v>0</v>
      </c>
      <c r="N55" s="63">
        <f t="shared" si="39"/>
        <v>1</v>
      </c>
      <c r="O55" s="63">
        <f t="shared" si="39"/>
        <v>5000</v>
      </c>
      <c r="P55" s="66">
        <f t="shared" si="39"/>
        <v>0</v>
      </c>
      <c r="Q55" s="66">
        <f t="shared" si="39"/>
        <v>0</v>
      </c>
      <c r="R55" s="64">
        <f t="shared" ref="R55:S55" si="40">B55+D55+F55+H55+J55+L55+N55+P55</f>
        <v>198</v>
      </c>
      <c r="S55" s="64">
        <f t="shared" si="40"/>
        <v>418845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3.5" customHeight="1">
      <c r="A56" s="2"/>
      <c r="B56" s="84"/>
      <c r="C56" s="84"/>
      <c r="D56" s="85"/>
      <c r="E56" s="85"/>
      <c r="F56" s="84"/>
      <c r="G56" s="84"/>
      <c r="H56" s="85"/>
      <c r="I56" s="85"/>
      <c r="J56" s="84"/>
      <c r="K56" s="84"/>
      <c r="L56" s="85"/>
      <c r="M56" s="85"/>
      <c r="N56" s="88"/>
      <c r="O56" s="88"/>
      <c r="P56" s="2"/>
      <c r="Q56" s="2"/>
      <c r="R56" s="64"/>
      <c r="S56" s="64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3.5" customHeight="1">
      <c r="A57" s="72" t="s">
        <v>97</v>
      </c>
      <c r="B57" s="89">
        <f t="shared" ref="B57:Q57" si="41">SUM(B51+B55)</f>
        <v>10302</v>
      </c>
      <c r="C57" s="89">
        <f t="shared" si="41"/>
        <v>46871233</v>
      </c>
      <c r="D57" s="74">
        <f t="shared" si="41"/>
        <v>0</v>
      </c>
      <c r="E57" s="74">
        <f t="shared" si="41"/>
        <v>0</v>
      </c>
      <c r="F57" s="89">
        <f t="shared" si="41"/>
        <v>0</v>
      </c>
      <c r="G57" s="89">
        <f t="shared" si="41"/>
        <v>0</v>
      </c>
      <c r="H57" s="74">
        <f t="shared" si="41"/>
        <v>144</v>
      </c>
      <c r="I57" s="74">
        <f t="shared" si="41"/>
        <v>600586</v>
      </c>
      <c r="J57" s="89">
        <f t="shared" si="41"/>
        <v>141</v>
      </c>
      <c r="K57" s="89">
        <f t="shared" si="41"/>
        <v>711006</v>
      </c>
      <c r="L57" s="74">
        <f t="shared" si="41"/>
        <v>1</v>
      </c>
      <c r="M57" s="74">
        <f t="shared" si="41"/>
        <v>2000</v>
      </c>
      <c r="N57" s="89">
        <f t="shared" si="41"/>
        <v>20</v>
      </c>
      <c r="O57" s="89">
        <f t="shared" si="41"/>
        <v>81042</v>
      </c>
      <c r="P57" s="74">
        <f t="shared" si="41"/>
        <v>0</v>
      </c>
      <c r="Q57" s="74">
        <f t="shared" si="41"/>
        <v>0</v>
      </c>
      <c r="R57" s="64">
        <f t="shared" ref="R57:S57" si="42">B57+D57+F57+H57+J57+L57+N57+P57</f>
        <v>10608</v>
      </c>
      <c r="S57" s="64">
        <f t="shared" si="42"/>
        <v>48265867</v>
      </c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</row>
    <row r="58" spans="1:36" ht="13.5" customHeight="1">
      <c r="A58" s="90"/>
      <c r="B58" s="91"/>
      <c r="C58" s="76"/>
      <c r="D58" s="77"/>
      <c r="E58" s="77"/>
      <c r="F58" s="78"/>
      <c r="G58" s="78" t="s">
        <v>58</v>
      </c>
      <c r="H58" s="79"/>
      <c r="I58" s="79" t="s">
        <v>58</v>
      </c>
      <c r="J58" s="76"/>
      <c r="K58" s="80"/>
      <c r="L58" s="77"/>
      <c r="M58" s="77"/>
      <c r="N58" s="88"/>
      <c r="O58" s="88"/>
      <c r="P58" s="2"/>
      <c r="Q58" s="2"/>
      <c r="R58" s="64"/>
      <c r="S58" s="64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3.5" customHeight="1">
      <c r="A59" s="59" t="s">
        <v>59</v>
      </c>
      <c r="B59" s="92"/>
      <c r="C59" s="92"/>
      <c r="D59" s="93"/>
      <c r="E59" s="93"/>
      <c r="F59" s="92"/>
      <c r="G59" s="92"/>
      <c r="H59" s="94"/>
      <c r="I59" s="94"/>
      <c r="J59" s="95"/>
      <c r="K59" s="96"/>
      <c r="L59" s="93"/>
      <c r="M59" s="93"/>
      <c r="N59" s="60"/>
      <c r="O59" s="60"/>
      <c r="P59" s="61"/>
      <c r="Q59" s="61"/>
      <c r="R59" s="64"/>
      <c r="S59" s="64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3.5" customHeight="1">
      <c r="A60" s="61" t="s">
        <v>60</v>
      </c>
      <c r="B60" s="63">
        <v>0</v>
      </c>
      <c r="C60" s="63">
        <v>0</v>
      </c>
      <c r="D60" s="66">
        <v>597</v>
      </c>
      <c r="E60" s="66">
        <v>358459</v>
      </c>
      <c r="F60" s="63">
        <v>803</v>
      </c>
      <c r="G60" s="63">
        <v>828609</v>
      </c>
      <c r="H60" s="66">
        <v>64</v>
      </c>
      <c r="I60" s="66">
        <v>225476</v>
      </c>
      <c r="J60" s="63">
        <v>60</v>
      </c>
      <c r="K60" s="63">
        <v>162396</v>
      </c>
      <c r="L60" s="66">
        <v>0</v>
      </c>
      <c r="M60" s="66">
        <v>0</v>
      </c>
      <c r="N60" s="63">
        <v>30</v>
      </c>
      <c r="O60" s="63">
        <v>66735</v>
      </c>
      <c r="P60" s="66">
        <v>0</v>
      </c>
      <c r="Q60" s="66">
        <v>0</v>
      </c>
      <c r="R60" s="64">
        <f t="shared" ref="R60:S60" si="43">B60+D60+F60+H60+J60+L60+N60+P60</f>
        <v>1554</v>
      </c>
      <c r="S60" s="64">
        <f t="shared" si="43"/>
        <v>1641675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3.5" customHeight="1">
      <c r="A61" s="61" t="s">
        <v>61</v>
      </c>
      <c r="B61" s="63">
        <v>0</v>
      </c>
      <c r="C61" s="63">
        <v>0</v>
      </c>
      <c r="D61" s="66">
        <v>30</v>
      </c>
      <c r="E61" s="66">
        <v>18048</v>
      </c>
      <c r="F61" s="63">
        <v>68</v>
      </c>
      <c r="G61" s="63">
        <v>71929</v>
      </c>
      <c r="H61" s="66">
        <v>0</v>
      </c>
      <c r="I61" s="66">
        <v>0</v>
      </c>
      <c r="J61" s="63">
        <v>3</v>
      </c>
      <c r="K61" s="63">
        <v>8586</v>
      </c>
      <c r="L61" s="66">
        <v>0</v>
      </c>
      <c r="M61" s="66">
        <v>0</v>
      </c>
      <c r="N61" s="63">
        <v>0</v>
      </c>
      <c r="O61" s="63">
        <v>0</v>
      </c>
      <c r="P61" s="66">
        <v>0</v>
      </c>
      <c r="Q61" s="66">
        <v>0</v>
      </c>
      <c r="R61" s="64">
        <f t="shared" ref="R61:S61" si="44">B61+D61+F61+H61+J61+L61+N61+P61</f>
        <v>101</v>
      </c>
      <c r="S61" s="64">
        <f t="shared" si="44"/>
        <v>98563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3.5" customHeight="1">
      <c r="A62" s="61" t="s">
        <v>62</v>
      </c>
      <c r="B62" s="63">
        <v>0</v>
      </c>
      <c r="C62" s="63">
        <v>0</v>
      </c>
      <c r="D62" s="66">
        <v>34</v>
      </c>
      <c r="E62" s="66">
        <v>23618</v>
      </c>
      <c r="F62" s="63">
        <v>80</v>
      </c>
      <c r="G62" s="63">
        <v>72304</v>
      </c>
      <c r="H62" s="66">
        <v>4</v>
      </c>
      <c r="I62" s="66">
        <v>7850</v>
      </c>
      <c r="J62" s="63">
        <v>7</v>
      </c>
      <c r="K62" s="63">
        <v>15957</v>
      </c>
      <c r="L62" s="66">
        <v>0</v>
      </c>
      <c r="M62" s="66">
        <v>0</v>
      </c>
      <c r="N62" s="63">
        <v>3</v>
      </c>
      <c r="O62" s="63">
        <v>7201</v>
      </c>
      <c r="P62" s="66">
        <v>0</v>
      </c>
      <c r="Q62" s="66">
        <v>0</v>
      </c>
      <c r="R62" s="64">
        <f t="shared" ref="R62:S62" si="45">B62+D62+F62+H62+J62+L62+N62+P62</f>
        <v>128</v>
      </c>
      <c r="S62" s="64">
        <f t="shared" si="45"/>
        <v>126930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3.5" customHeight="1">
      <c r="A63" s="61" t="s">
        <v>63</v>
      </c>
      <c r="B63" s="63">
        <v>0</v>
      </c>
      <c r="C63" s="63">
        <v>0</v>
      </c>
      <c r="D63" s="66">
        <v>88</v>
      </c>
      <c r="E63" s="66">
        <v>53629</v>
      </c>
      <c r="F63" s="63">
        <v>261</v>
      </c>
      <c r="G63" s="63">
        <v>223126</v>
      </c>
      <c r="H63" s="66">
        <v>2</v>
      </c>
      <c r="I63" s="66">
        <v>4532</v>
      </c>
      <c r="J63" s="63">
        <v>8</v>
      </c>
      <c r="K63" s="63">
        <v>23652</v>
      </c>
      <c r="L63" s="66">
        <v>0</v>
      </c>
      <c r="M63" s="66">
        <v>0</v>
      </c>
      <c r="N63" s="63">
        <v>1</v>
      </c>
      <c r="O63" s="63">
        <v>3125</v>
      </c>
      <c r="P63" s="66">
        <v>0</v>
      </c>
      <c r="Q63" s="66">
        <v>0</v>
      </c>
      <c r="R63" s="64">
        <f t="shared" ref="R63:S63" si="46">B63+D63+F63+H63+J63+L63+N63+P63</f>
        <v>360</v>
      </c>
      <c r="S63" s="64">
        <f t="shared" si="46"/>
        <v>308064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3.5" customHeight="1">
      <c r="A64" s="61" t="s">
        <v>64</v>
      </c>
      <c r="B64" s="63">
        <v>0</v>
      </c>
      <c r="C64" s="63">
        <v>0</v>
      </c>
      <c r="D64" s="66">
        <v>210</v>
      </c>
      <c r="E64" s="66">
        <v>135257</v>
      </c>
      <c r="F64" s="63">
        <v>267</v>
      </c>
      <c r="G64" s="63">
        <v>299703</v>
      </c>
      <c r="H64" s="66">
        <v>56</v>
      </c>
      <c r="I64" s="66">
        <v>208984</v>
      </c>
      <c r="J64" s="63">
        <v>22</v>
      </c>
      <c r="K64" s="63">
        <v>70705</v>
      </c>
      <c r="L64" s="66">
        <v>0</v>
      </c>
      <c r="M64" s="66">
        <v>0</v>
      </c>
      <c r="N64" s="63">
        <v>5</v>
      </c>
      <c r="O64" s="63">
        <v>16875</v>
      </c>
      <c r="P64" s="66">
        <v>0</v>
      </c>
      <c r="Q64" s="66">
        <v>0</v>
      </c>
      <c r="R64" s="64">
        <f t="shared" ref="R64:S64" si="47">B64+D64+F64+H64+J64+L64+N64+P64</f>
        <v>560</v>
      </c>
      <c r="S64" s="64">
        <f t="shared" si="47"/>
        <v>731524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3.5" customHeight="1">
      <c r="A65" s="61" t="s">
        <v>65</v>
      </c>
      <c r="B65" s="63">
        <v>0</v>
      </c>
      <c r="C65" s="63">
        <v>0</v>
      </c>
      <c r="D65" s="66">
        <v>142</v>
      </c>
      <c r="E65" s="66">
        <v>92016</v>
      </c>
      <c r="F65" s="63">
        <v>344</v>
      </c>
      <c r="G65" s="63">
        <v>384688</v>
      </c>
      <c r="H65" s="66">
        <v>56</v>
      </c>
      <c r="I65" s="66">
        <v>179467</v>
      </c>
      <c r="J65" s="63">
        <v>14</v>
      </c>
      <c r="K65" s="63">
        <v>51438</v>
      </c>
      <c r="L65" s="66">
        <v>0</v>
      </c>
      <c r="M65" s="66">
        <v>0</v>
      </c>
      <c r="N65" s="63">
        <v>6</v>
      </c>
      <c r="O65" s="63">
        <v>22918</v>
      </c>
      <c r="P65" s="66">
        <v>0</v>
      </c>
      <c r="Q65" s="66">
        <v>0</v>
      </c>
      <c r="R65" s="64">
        <f t="shared" ref="R65:S65" si="48">B65+D65+F65+H65+J65+L65+N65+P65</f>
        <v>562</v>
      </c>
      <c r="S65" s="64">
        <f t="shared" si="48"/>
        <v>730527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3.5" customHeight="1">
      <c r="A66" s="61" t="s">
        <v>66</v>
      </c>
      <c r="B66" s="63">
        <v>0</v>
      </c>
      <c r="C66" s="63">
        <v>0</v>
      </c>
      <c r="D66" s="66">
        <v>170</v>
      </c>
      <c r="E66" s="66">
        <v>118190</v>
      </c>
      <c r="F66" s="63">
        <v>347</v>
      </c>
      <c r="G66" s="63">
        <v>346521</v>
      </c>
      <c r="H66" s="66">
        <v>26</v>
      </c>
      <c r="I66" s="66">
        <v>88500</v>
      </c>
      <c r="J66" s="63">
        <v>24</v>
      </c>
      <c r="K66" s="63">
        <v>79711</v>
      </c>
      <c r="L66" s="66">
        <v>0</v>
      </c>
      <c r="M66" s="66">
        <v>0</v>
      </c>
      <c r="N66" s="63">
        <v>9</v>
      </c>
      <c r="O66" s="63">
        <v>26149</v>
      </c>
      <c r="P66" s="66">
        <v>0</v>
      </c>
      <c r="Q66" s="66">
        <v>0</v>
      </c>
      <c r="R66" s="64">
        <f t="shared" ref="R66:S66" si="49">B66+D66+F66+H66+J66+L66+N66+P66</f>
        <v>576</v>
      </c>
      <c r="S66" s="64">
        <f t="shared" si="49"/>
        <v>659071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3.5" customHeight="1">
      <c r="A67" s="61" t="s">
        <v>67</v>
      </c>
      <c r="B67" s="63">
        <v>0</v>
      </c>
      <c r="C67" s="63">
        <v>0</v>
      </c>
      <c r="D67" s="66">
        <v>80</v>
      </c>
      <c r="E67" s="66">
        <v>58916</v>
      </c>
      <c r="F67" s="63">
        <v>92</v>
      </c>
      <c r="G67" s="63">
        <v>123600</v>
      </c>
      <c r="H67" s="66">
        <v>13</v>
      </c>
      <c r="I67" s="66">
        <v>56650</v>
      </c>
      <c r="J67" s="63">
        <v>8</v>
      </c>
      <c r="K67" s="63">
        <v>28730</v>
      </c>
      <c r="L67" s="66">
        <v>1</v>
      </c>
      <c r="M67" s="66">
        <v>2000</v>
      </c>
      <c r="N67" s="63">
        <v>2</v>
      </c>
      <c r="O67" s="63">
        <v>7500</v>
      </c>
      <c r="P67" s="66">
        <v>0</v>
      </c>
      <c r="Q67" s="66">
        <v>0</v>
      </c>
      <c r="R67" s="64">
        <f t="shared" ref="R67:S67" si="50">B67+D67+F67+H67+J67+L67+N67+P67</f>
        <v>196</v>
      </c>
      <c r="S67" s="64">
        <f t="shared" si="50"/>
        <v>277396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3.5" customHeight="1">
      <c r="A68" s="61" t="s">
        <v>68</v>
      </c>
      <c r="B68" s="63">
        <v>0</v>
      </c>
      <c r="C68" s="63">
        <v>0</v>
      </c>
      <c r="D68" s="66">
        <v>24</v>
      </c>
      <c r="E68" s="66">
        <v>17764</v>
      </c>
      <c r="F68" s="63">
        <v>26</v>
      </c>
      <c r="G68" s="63">
        <v>33244</v>
      </c>
      <c r="H68" s="66">
        <v>8</v>
      </c>
      <c r="I68" s="66">
        <v>27192</v>
      </c>
      <c r="J68" s="63">
        <v>4</v>
      </c>
      <c r="K68" s="63">
        <v>12975</v>
      </c>
      <c r="L68" s="66">
        <v>0</v>
      </c>
      <c r="M68" s="66">
        <v>0</v>
      </c>
      <c r="N68" s="63">
        <v>0</v>
      </c>
      <c r="O68" s="63">
        <v>0</v>
      </c>
      <c r="P68" s="66">
        <v>0</v>
      </c>
      <c r="Q68" s="66">
        <v>0</v>
      </c>
      <c r="R68" s="64">
        <f t="shared" ref="R68:S68" si="51">B68+D68+F68+H68+J68+L68+N68+P68</f>
        <v>62</v>
      </c>
      <c r="S68" s="64">
        <f t="shared" si="51"/>
        <v>91175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3.5" customHeight="1">
      <c r="A69" s="61" t="s">
        <v>69</v>
      </c>
      <c r="B69" s="63">
        <v>0</v>
      </c>
      <c r="C69" s="63">
        <v>0</v>
      </c>
      <c r="D69" s="66">
        <v>22</v>
      </c>
      <c r="E69" s="66">
        <v>15150</v>
      </c>
      <c r="F69" s="63">
        <v>80</v>
      </c>
      <c r="G69" s="63">
        <v>75489</v>
      </c>
      <c r="H69" s="66">
        <v>6</v>
      </c>
      <c r="I69" s="66">
        <v>25492</v>
      </c>
      <c r="J69" s="63">
        <v>3</v>
      </c>
      <c r="K69" s="63">
        <v>11504</v>
      </c>
      <c r="L69" s="66">
        <v>0</v>
      </c>
      <c r="M69" s="66">
        <v>0</v>
      </c>
      <c r="N69" s="63">
        <v>1</v>
      </c>
      <c r="O69" s="63">
        <v>1875</v>
      </c>
      <c r="P69" s="66">
        <v>1</v>
      </c>
      <c r="Q69" s="66">
        <v>300</v>
      </c>
      <c r="R69" s="64">
        <f t="shared" ref="R69:S69" si="52">B69+D69+F69+H69+J69+L69+N69+P69</f>
        <v>113</v>
      </c>
      <c r="S69" s="64">
        <f t="shared" si="52"/>
        <v>129810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3.5" customHeight="1">
      <c r="A70" s="61" t="s">
        <v>70</v>
      </c>
      <c r="B70" s="63">
        <v>0</v>
      </c>
      <c r="C70" s="63">
        <v>0</v>
      </c>
      <c r="D70" s="66">
        <v>128</v>
      </c>
      <c r="E70" s="66">
        <v>84131</v>
      </c>
      <c r="F70" s="63">
        <v>266</v>
      </c>
      <c r="G70" s="63">
        <v>262304</v>
      </c>
      <c r="H70" s="66">
        <v>17</v>
      </c>
      <c r="I70" s="66">
        <v>73646</v>
      </c>
      <c r="J70" s="63">
        <v>15</v>
      </c>
      <c r="K70" s="63">
        <v>49770</v>
      </c>
      <c r="L70" s="66">
        <v>0</v>
      </c>
      <c r="M70" s="66">
        <v>0</v>
      </c>
      <c r="N70" s="63">
        <v>6</v>
      </c>
      <c r="O70" s="63">
        <v>25160</v>
      </c>
      <c r="P70" s="66">
        <v>0</v>
      </c>
      <c r="Q70" s="66">
        <v>0</v>
      </c>
      <c r="R70" s="64">
        <f t="shared" ref="R70:S70" si="53">B70+D70+F70+H70+J70+L70+N70+P70</f>
        <v>432</v>
      </c>
      <c r="S70" s="64">
        <f t="shared" si="53"/>
        <v>495011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3.5" customHeight="1">
      <c r="A71" s="61" t="s">
        <v>71</v>
      </c>
      <c r="B71" s="63">
        <v>0</v>
      </c>
      <c r="C71" s="63">
        <v>0</v>
      </c>
      <c r="D71" s="66">
        <v>520</v>
      </c>
      <c r="E71" s="66">
        <v>331381</v>
      </c>
      <c r="F71" s="63">
        <v>803</v>
      </c>
      <c r="G71" s="63">
        <v>894052</v>
      </c>
      <c r="H71" s="66">
        <v>32</v>
      </c>
      <c r="I71" s="66">
        <v>119536</v>
      </c>
      <c r="J71" s="63">
        <v>48</v>
      </c>
      <c r="K71" s="63">
        <v>161217</v>
      </c>
      <c r="L71" s="66">
        <v>0</v>
      </c>
      <c r="M71" s="66">
        <v>0</v>
      </c>
      <c r="N71" s="63">
        <v>14</v>
      </c>
      <c r="O71" s="63">
        <v>44682</v>
      </c>
      <c r="P71" s="66">
        <v>0</v>
      </c>
      <c r="Q71" s="66">
        <v>0</v>
      </c>
      <c r="R71" s="64">
        <f t="shared" ref="R71:S71" si="54">B71+D71+F71+H71+J71+L71+N71+P71</f>
        <v>1417</v>
      </c>
      <c r="S71" s="64">
        <f t="shared" si="54"/>
        <v>1550868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3.5" customHeight="1">
      <c r="A72" s="61" t="s">
        <v>72</v>
      </c>
      <c r="B72" s="63">
        <v>0</v>
      </c>
      <c r="C72" s="63">
        <v>0</v>
      </c>
      <c r="D72" s="66">
        <v>114</v>
      </c>
      <c r="E72" s="66">
        <v>76824</v>
      </c>
      <c r="F72" s="63">
        <v>184</v>
      </c>
      <c r="G72" s="63">
        <v>190044</v>
      </c>
      <c r="H72" s="66">
        <v>7</v>
      </c>
      <c r="I72" s="66">
        <v>24926</v>
      </c>
      <c r="J72" s="63">
        <v>9</v>
      </c>
      <c r="K72" s="63">
        <v>27435</v>
      </c>
      <c r="L72" s="66">
        <v>0</v>
      </c>
      <c r="M72" s="66">
        <v>0</v>
      </c>
      <c r="N72" s="63">
        <v>5</v>
      </c>
      <c r="O72" s="63">
        <v>19375</v>
      </c>
      <c r="P72" s="66">
        <v>0</v>
      </c>
      <c r="Q72" s="66">
        <v>0</v>
      </c>
      <c r="R72" s="64">
        <f t="shared" ref="R72:S72" si="55">B72+D72+F72+H72+J72+L72+N72+P72</f>
        <v>319</v>
      </c>
      <c r="S72" s="64">
        <f t="shared" si="55"/>
        <v>338604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13.5" customHeight="1">
      <c r="A73" s="61" t="s">
        <v>73</v>
      </c>
      <c r="B73" s="63">
        <v>0</v>
      </c>
      <c r="C73" s="63">
        <v>0</v>
      </c>
      <c r="D73" s="66">
        <v>93</v>
      </c>
      <c r="E73" s="66">
        <v>58371</v>
      </c>
      <c r="F73" s="63">
        <v>132</v>
      </c>
      <c r="G73" s="63">
        <v>128760</v>
      </c>
      <c r="H73" s="66">
        <v>0</v>
      </c>
      <c r="I73" s="66">
        <v>0</v>
      </c>
      <c r="J73" s="63">
        <v>5</v>
      </c>
      <c r="K73" s="63">
        <v>13090</v>
      </c>
      <c r="L73" s="66">
        <v>0</v>
      </c>
      <c r="M73" s="66">
        <v>0</v>
      </c>
      <c r="N73" s="63">
        <v>0</v>
      </c>
      <c r="O73" s="63">
        <v>0</v>
      </c>
      <c r="P73" s="66">
        <v>0</v>
      </c>
      <c r="Q73" s="66">
        <v>0</v>
      </c>
      <c r="R73" s="64">
        <f t="shared" ref="R73:S73" si="56">B73+D73+F73+H73+J73+L73+N73+P73</f>
        <v>230</v>
      </c>
      <c r="S73" s="64">
        <f t="shared" si="56"/>
        <v>200221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3.5" customHeight="1">
      <c r="A74" s="61" t="s">
        <v>74</v>
      </c>
      <c r="B74" s="63">
        <v>0</v>
      </c>
      <c r="C74" s="63">
        <v>0</v>
      </c>
      <c r="D74" s="66">
        <v>56</v>
      </c>
      <c r="E74" s="66">
        <v>37086</v>
      </c>
      <c r="F74" s="63">
        <v>150</v>
      </c>
      <c r="G74" s="63">
        <v>160268</v>
      </c>
      <c r="H74" s="66">
        <v>1</v>
      </c>
      <c r="I74" s="66">
        <v>1133</v>
      </c>
      <c r="J74" s="63">
        <v>9</v>
      </c>
      <c r="K74" s="63">
        <v>30430</v>
      </c>
      <c r="L74" s="66">
        <v>0</v>
      </c>
      <c r="M74" s="66">
        <v>0</v>
      </c>
      <c r="N74" s="63">
        <v>4</v>
      </c>
      <c r="O74" s="63">
        <v>7500</v>
      </c>
      <c r="P74" s="66">
        <v>0</v>
      </c>
      <c r="Q74" s="66">
        <v>0</v>
      </c>
      <c r="R74" s="64">
        <f t="shared" ref="R74:S74" si="57">B74+D74+F74+H74+J74+L74+N74+P74</f>
        <v>220</v>
      </c>
      <c r="S74" s="64">
        <f t="shared" si="57"/>
        <v>236417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13.5" customHeight="1">
      <c r="A75" s="61" t="s">
        <v>75</v>
      </c>
      <c r="B75" s="63">
        <v>0</v>
      </c>
      <c r="C75" s="63">
        <v>0</v>
      </c>
      <c r="D75" s="66">
        <v>83</v>
      </c>
      <c r="E75" s="66">
        <v>56669</v>
      </c>
      <c r="F75" s="63">
        <v>157</v>
      </c>
      <c r="G75" s="63">
        <v>185166</v>
      </c>
      <c r="H75" s="66">
        <v>2</v>
      </c>
      <c r="I75" s="66">
        <v>8498</v>
      </c>
      <c r="J75" s="63">
        <v>9</v>
      </c>
      <c r="K75" s="63">
        <v>42902</v>
      </c>
      <c r="L75" s="66">
        <v>0</v>
      </c>
      <c r="M75" s="66">
        <v>0</v>
      </c>
      <c r="N75" s="63">
        <v>0</v>
      </c>
      <c r="O75" s="63">
        <v>0</v>
      </c>
      <c r="P75" s="66">
        <v>0</v>
      </c>
      <c r="Q75" s="66">
        <v>0</v>
      </c>
      <c r="R75" s="64">
        <f t="shared" ref="R75:S75" si="58">B75+D75+F75+H75+J75+L75+N75+P75</f>
        <v>251</v>
      </c>
      <c r="S75" s="64">
        <f t="shared" si="58"/>
        <v>293235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3.5" customHeight="1">
      <c r="A76" s="61" t="s">
        <v>76</v>
      </c>
      <c r="B76" s="63">
        <v>0</v>
      </c>
      <c r="C76" s="63">
        <v>0</v>
      </c>
      <c r="D76" s="66">
        <v>89</v>
      </c>
      <c r="E76" s="66">
        <v>65225</v>
      </c>
      <c r="F76" s="63">
        <v>154</v>
      </c>
      <c r="G76" s="63">
        <v>189580</v>
      </c>
      <c r="H76" s="66">
        <v>22</v>
      </c>
      <c r="I76" s="66">
        <v>80243</v>
      </c>
      <c r="J76" s="63">
        <v>14</v>
      </c>
      <c r="K76" s="63">
        <v>39312</v>
      </c>
      <c r="L76" s="66">
        <v>0</v>
      </c>
      <c r="M76" s="66">
        <v>0</v>
      </c>
      <c r="N76" s="63">
        <v>0</v>
      </c>
      <c r="O76" s="63">
        <v>0</v>
      </c>
      <c r="P76" s="66">
        <v>0</v>
      </c>
      <c r="Q76" s="66">
        <v>0</v>
      </c>
      <c r="R76" s="64">
        <f t="shared" ref="R76:S76" si="59">B76+D76+F76+H76+J76+L76+N76+P76</f>
        <v>279</v>
      </c>
      <c r="S76" s="64">
        <f t="shared" si="59"/>
        <v>374360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13.5" customHeight="1">
      <c r="A77" s="61" t="s">
        <v>77</v>
      </c>
      <c r="B77" s="63">
        <v>0</v>
      </c>
      <c r="C77" s="63">
        <v>0</v>
      </c>
      <c r="D77" s="66">
        <v>64</v>
      </c>
      <c r="E77" s="66">
        <v>48843</v>
      </c>
      <c r="F77" s="63">
        <v>72</v>
      </c>
      <c r="G77" s="63">
        <v>95155</v>
      </c>
      <c r="H77" s="66">
        <v>34</v>
      </c>
      <c r="I77" s="66">
        <v>146670</v>
      </c>
      <c r="J77" s="63">
        <v>2</v>
      </c>
      <c r="K77" s="63">
        <v>4786</v>
      </c>
      <c r="L77" s="66">
        <v>0</v>
      </c>
      <c r="M77" s="66">
        <v>0</v>
      </c>
      <c r="N77" s="63">
        <v>2</v>
      </c>
      <c r="O77" s="63">
        <v>7500</v>
      </c>
      <c r="P77" s="66">
        <v>0</v>
      </c>
      <c r="Q77" s="66">
        <v>0</v>
      </c>
      <c r="R77" s="64">
        <f t="shared" ref="R77:S77" si="60">B77+D77+F77+H77+J77+L77+N77+P77</f>
        <v>174</v>
      </c>
      <c r="S77" s="64">
        <f t="shared" si="60"/>
        <v>302954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3.5" customHeight="1">
      <c r="A78" s="67" t="s">
        <v>78</v>
      </c>
      <c r="B78" s="68">
        <v>0</v>
      </c>
      <c r="C78" s="68">
        <v>0</v>
      </c>
      <c r="D78" s="69">
        <v>98</v>
      </c>
      <c r="E78" s="69">
        <v>71669</v>
      </c>
      <c r="F78" s="68">
        <v>119</v>
      </c>
      <c r="G78" s="68">
        <v>130018</v>
      </c>
      <c r="H78" s="69">
        <v>59</v>
      </c>
      <c r="I78" s="69">
        <v>217634</v>
      </c>
      <c r="J78" s="68">
        <v>23</v>
      </c>
      <c r="K78" s="68">
        <v>77447</v>
      </c>
      <c r="L78" s="69">
        <v>0</v>
      </c>
      <c r="M78" s="69">
        <v>0</v>
      </c>
      <c r="N78" s="68">
        <v>3</v>
      </c>
      <c r="O78" s="68">
        <v>5638</v>
      </c>
      <c r="P78" s="69">
        <v>0</v>
      </c>
      <c r="Q78" s="69">
        <v>0</v>
      </c>
      <c r="R78" s="64">
        <f t="shared" ref="R78:S78" si="61">B78+D78+F78+H78+J78+L78+N78+P78</f>
        <v>302</v>
      </c>
      <c r="S78" s="64">
        <f t="shared" si="61"/>
        <v>502406</v>
      </c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</row>
    <row r="79" spans="1:36" ht="13.5" customHeight="1">
      <c r="A79" s="61"/>
      <c r="B79" s="68"/>
      <c r="C79" s="68"/>
      <c r="D79" s="69"/>
      <c r="E79" s="69"/>
      <c r="F79" s="68"/>
      <c r="G79" s="68"/>
      <c r="H79" s="69"/>
      <c r="I79" s="69"/>
      <c r="J79" s="68"/>
      <c r="K79" s="68"/>
      <c r="L79" s="66"/>
      <c r="M79" s="61"/>
      <c r="N79" s="64"/>
      <c r="O79" s="64"/>
      <c r="P79" s="61"/>
      <c r="Q79" s="61"/>
      <c r="R79" s="64"/>
      <c r="S79" s="64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3.5" customHeight="1">
      <c r="A80" s="72" t="s">
        <v>98</v>
      </c>
      <c r="B80" s="73">
        <v>0</v>
      </c>
      <c r="C80" s="73">
        <v>0</v>
      </c>
      <c r="D80" s="74">
        <f t="shared" ref="D80:Q80" si="62">SUM(D60:D78)</f>
        <v>2642</v>
      </c>
      <c r="E80" s="74">
        <f t="shared" si="62"/>
        <v>1721246</v>
      </c>
      <c r="F80" s="73">
        <f t="shared" si="62"/>
        <v>4405</v>
      </c>
      <c r="G80" s="73">
        <f t="shared" si="62"/>
        <v>4694560</v>
      </c>
      <c r="H80" s="74">
        <f t="shared" si="62"/>
        <v>409</v>
      </c>
      <c r="I80" s="74">
        <f t="shared" si="62"/>
        <v>1496429</v>
      </c>
      <c r="J80" s="73">
        <f t="shared" si="62"/>
        <v>287</v>
      </c>
      <c r="K80" s="73">
        <f t="shared" si="62"/>
        <v>912043</v>
      </c>
      <c r="L80" s="74">
        <f t="shared" si="62"/>
        <v>1</v>
      </c>
      <c r="M80" s="74">
        <f t="shared" si="62"/>
        <v>2000</v>
      </c>
      <c r="N80" s="73">
        <f t="shared" si="62"/>
        <v>91</v>
      </c>
      <c r="O80" s="73">
        <f t="shared" si="62"/>
        <v>262233</v>
      </c>
      <c r="P80" s="74">
        <f t="shared" si="62"/>
        <v>1</v>
      </c>
      <c r="Q80" s="74">
        <f t="shared" si="62"/>
        <v>300</v>
      </c>
      <c r="R80" s="64">
        <f t="shared" ref="R80:S80" si="63">B80+D80+F80+H80+J80+L80+N80+P80</f>
        <v>7836</v>
      </c>
      <c r="S80" s="64">
        <f t="shared" si="63"/>
        <v>9088811</v>
      </c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</row>
    <row r="81" spans="1:36" ht="13.5" customHeight="1">
      <c r="A81" s="54"/>
      <c r="B81" s="97"/>
      <c r="C81" s="97"/>
      <c r="D81" s="98"/>
      <c r="E81" s="98"/>
      <c r="F81" s="97"/>
      <c r="G81" s="97"/>
      <c r="H81" s="98"/>
      <c r="I81" s="98"/>
      <c r="J81" s="97"/>
      <c r="K81" s="97"/>
      <c r="L81" s="98"/>
      <c r="M81" s="98"/>
      <c r="N81" s="99"/>
      <c r="O81" s="97"/>
      <c r="P81" s="98"/>
      <c r="Q81" s="100"/>
      <c r="R81" s="64"/>
      <c r="S81" s="64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</row>
    <row r="82" spans="1:36" ht="13.5" customHeight="1">
      <c r="A82" s="59" t="s">
        <v>80</v>
      </c>
      <c r="B82" s="73"/>
      <c r="C82" s="73"/>
      <c r="D82" s="74"/>
      <c r="E82" s="74"/>
      <c r="F82" s="73"/>
      <c r="G82" s="73"/>
      <c r="H82" s="74"/>
      <c r="I82" s="74"/>
      <c r="J82" s="73"/>
      <c r="K82" s="73"/>
      <c r="L82" s="74"/>
      <c r="M82" s="74"/>
      <c r="N82" s="89"/>
      <c r="O82" s="73"/>
      <c r="P82" s="74"/>
      <c r="Q82" s="101"/>
      <c r="R82" s="64"/>
      <c r="S82" s="64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13.5" customHeight="1">
      <c r="A83" s="61" t="s">
        <v>81</v>
      </c>
      <c r="B83" s="63">
        <v>0</v>
      </c>
      <c r="C83" s="63">
        <v>0</v>
      </c>
      <c r="D83" s="66">
        <v>0</v>
      </c>
      <c r="E83" s="66">
        <v>0</v>
      </c>
      <c r="F83" s="63">
        <v>0</v>
      </c>
      <c r="G83" s="63">
        <v>0</v>
      </c>
      <c r="H83" s="66">
        <v>0</v>
      </c>
      <c r="I83" s="66">
        <v>0</v>
      </c>
      <c r="J83" s="63">
        <v>3</v>
      </c>
      <c r="K83" s="63">
        <v>14590</v>
      </c>
      <c r="L83" s="66">
        <v>0</v>
      </c>
      <c r="M83" s="66">
        <v>0</v>
      </c>
      <c r="N83" s="63">
        <v>10</v>
      </c>
      <c r="O83" s="63">
        <v>28187</v>
      </c>
      <c r="P83" s="66">
        <v>0</v>
      </c>
      <c r="Q83" s="66">
        <v>0</v>
      </c>
      <c r="R83" s="64">
        <f t="shared" ref="R83:S83" si="64">B83+D83+F83+H83+J83+L83+N83+P83</f>
        <v>13</v>
      </c>
      <c r="S83" s="64">
        <f t="shared" si="64"/>
        <v>42777</v>
      </c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</row>
    <row r="84" spans="1:36" ht="13.5" customHeight="1">
      <c r="A84" s="67" t="s">
        <v>82</v>
      </c>
      <c r="B84" s="68">
        <v>238</v>
      </c>
      <c r="C84" s="68">
        <v>53529</v>
      </c>
      <c r="D84" s="69">
        <v>0</v>
      </c>
      <c r="E84" s="69">
        <v>0</v>
      </c>
      <c r="F84" s="68">
        <v>0</v>
      </c>
      <c r="G84" s="68">
        <v>0</v>
      </c>
      <c r="H84" s="69">
        <v>0</v>
      </c>
      <c r="I84" s="69">
        <v>0</v>
      </c>
      <c r="J84" s="68">
        <v>0</v>
      </c>
      <c r="K84" s="68">
        <v>0</v>
      </c>
      <c r="L84" s="69">
        <v>0</v>
      </c>
      <c r="M84" s="69">
        <v>0</v>
      </c>
      <c r="N84" s="68">
        <v>2</v>
      </c>
      <c r="O84" s="68">
        <v>7000</v>
      </c>
      <c r="P84" s="69">
        <v>0</v>
      </c>
      <c r="Q84" s="69">
        <v>0</v>
      </c>
      <c r="R84" s="64">
        <f t="shared" ref="R84:S84" si="65">B84+D84+F84+H84+J84+L84+N84+P84</f>
        <v>240</v>
      </c>
      <c r="S84" s="64">
        <f t="shared" si="65"/>
        <v>60529</v>
      </c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</row>
    <row r="85" spans="1:36" ht="13.5" customHeight="1">
      <c r="A85" s="61"/>
      <c r="B85" s="63"/>
      <c r="C85" s="63"/>
      <c r="D85" s="66"/>
      <c r="E85" s="66"/>
      <c r="F85" s="63"/>
      <c r="G85" s="63"/>
      <c r="H85" s="66"/>
      <c r="I85" s="66"/>
      <c r="J85" s="63"/>
      <c r="K85" s="63"/>
      <c r="L85" s="66"/>
      <c r="M85" s="66"/>
      <c r="N85" s="64"/>
      <c r="O85" s="64"/>
      <c r="P85" s="61"/>
      <c r="Q85" s="103"/>
      <c r="R85" s="64"/>
      <c r="S85" s="64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</row>
    <row r="86" spans="1:36" ht="13.5" customHeight="1">
      <c r="A86" s="72" t="s">
        <v>99</v>
      </c>
      <c r="B86" s="73">
        <f t="shared" ref="B86:Q86" si="66">SUM(B83+B84)</f>
        <v>238</v>
      </c>
      <c r="C86" s="73">
        <f t="shared" si="66"/>
        <v>53529</v>
      </c>
      <c r="D86" s="74">
        <f t="shared" si="66"/>
        <v>0</v>
      </c>
      <c r="E86" s="74">
        <f t="shared" si="66"/>
        <v>0</v>
      </c>
      <c r="F86" s="73">
        <f t="shared" si="66"/>
        <v>0</v>
      </c>
      <c r="G86" s="73">
        <f t="shared" si="66"/>
        <v>0</v>
      </c>
      <c r="H86" s="74">
        <f t="shared" si="66"/>
        <v>0</v>
      </c>
      <c r="I86" s="74">
        <f t="shared" si="66"/>
        <v>0</v>
      </c>
      <c r="J86" s="73">
        <f t="shared" si="66"/>
        <v>3</v>
      </c>
      <c r="K86" s="73">
        <f t="shared" si="66"/>
        <v>14590</v>
      </c>
      <c r="L86" s="74">
        <f t="shared" si="66"/>
        <v>0</v>
      </c>
      <c r="M86" s="74">
        <f t="shared" si="66"/>
        <v>0</v>
      </c>
      <c r="N86" s="73">
        <f t="shared" si="66"/>
        <v>12</v>
      </c>
      <c r="O86" s="73">
        <f t="shared" si="66"/>
        <v>35187</v>
      </c>
      <c r="P86" s="74">
        <f t="shared" si="66"/>
        <v>0</v>
      </c>
      <c r="Q86" s="74">
        <f t="shared" si="66"/>
        <v>0</v>
      </c>
      <c r="R86" s="64">
        <f t="shared" ref="R86:S86" si="67">B86+D86+F86+H86+J86+L86+N86+P86</f>
        <v>253</v>
      </c>
      <c r="S86" s="64">
        <f t="shared" si="67"/>
        <v>103306</v>
      </c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</row>
    <row r="87" spans="1:36" ht="13.5" customHeight="1">
      <c r="A87" s="2"/>
      <c r="B87" s="81"/>
      <c r="C87" s="81"/>
      <c r="D87" s="104"/>
      <c r="E87" s="104"/>
      <c r="F87" s="81"/>
      <c r="G87" s="81"/>
      <c r="H87" s="104"/>
      <c r="I87" s="104"/>
      <c r="J87" s="81"/>
      <c r="K87" s="81"/>
      <c r="L87" s="104"/>
      <c r="M87" s="104"/>
      <c r="N87" s="81"/>
      <c r="O87" s="81"/>
      <c r="P87" s="2"/>
      <c r="Q87" s="2"/>
      <c r="R87" s="64"/>
      <c r="S87" s="64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13.5" customHeight="1">
      <c r="A88" s="72" t="s">
        <v>84</v>
      </c>
      <c r="B88" s="105">
        <f t="shared" ref="B88:Q88" si="68">SUM(B18+B57+B80+B86)</f>
        <v>10540</v>
      </c>
      <c r="C88" s="105">
        <f t="shared" si="68"/>
        <v>46924762</v>
      </c>
      <c r="D88" s="106">
        <f t="shared" si="68"/>
        <v>2642</v>
      </c>
      <c r="E88" s="106">
        <f t="shared" si="68"/>
        <v>1721246</v>
      </c>
      <c r="F88" s="105">
        <f t="shared" si="68"/>
        <v>4405</v>
      </c>
      <c r="G88" s="105">
        <f t="shared" si="68"/>
        <v>4694560</v>
      </c>
      <c r="H88" s="106">
        <f t="shared" si="68"/>
        <v>791</v>
      </c>
      <c r="I88" s="106">
        <f t="shared" si="68"/>
        <v>3093670</v>
      </c>
      <c r="J88" s="105">
        <f t="shared" si="68"/>
        <v>870</v>
      </c>
      <c r="K88" s="105">
        <f t="shared" si="68"/>
        <v>4170305</v>
      </c>
      <c r="L88" s="106">
        <f t="shared" si="68"/>
        <v>2</v>
      </c>
      <c r="M88" s="106">
        <f t="shared" si="68"/>
        <v>4000</v>
      </c>
      <c r="N88" s="105">
        <f t="shared" si="68"/>
        <v>147</v>
      </c>
      <c r="O88" s="105">
        <f t="shared" si="68"/>
        <v>492212</v>
      </c>
      <c r="P88" s="106">
        <f t="shared" si="68"/>
        <v>2</v>
      </c>
      <c r="Q88" s="106">
        <f t="shared" si="68"/>
        <v>1500</v>
      </c>
      <c r="R88" s="64">
        <f t="shared" ref="R88:S88" si="69">B88+D88+F88+H88+J88+L88+N88+P88</f>
        <v>19399</v>
      </c>
      <c r="S88" s="64">
        <f t="shared" si="69"/>
        <v>61102255</v>
      </c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13.5" customHeight="1">
      <c r="A89" s="72" t="s">
        <v>85</v>
      </c>
      <c r="B89" s="64"/>
      <c r="C89" s="89">
        <f>SUM(C88/B88)</f>
        <v>4452.0647058823533</v>
      </c>
      <c r="D89" s="103"/>
      <c r="E89" s="107">
        <f>SUM(E88/D88)</f>
        <v>651.49356548069647</v>
      </c>
      <c r="F89" s="89"/>
      <c r="G89" s="89">
        <f>SUM(G88/F88)</f>
        <v>1065.7343927355278</v>
      </c>
      <c r="H89" s="107"/>
      <c r="I89" s="107">
        <f>SUM(I88/H88)</f>
        <v>3911.0872313527179</v>
      </c>
      <c r="J89" s="64"/>
      <c r="K89" s="89">
        <f>SUM(K88/J88)</f>
        <v>4793.454022988506</v>
      </c>
      <c r="L89" s="103"/>
      <c r="M89" s="107">
        <f>SUM(M88/L88)</f>
        <v>2000</v>
      </c>
      <c r="N89" s="64"/>
      <c r="O89" s="89">
        <f>SUM(O88/N88)</f>
        <v>3348.3809523809523</v>
      </c>
      <c r="P89" s="103"/>
      <c r="Q89" s="107">
        <f>SUM(Q88/P88)</f>
        <v>750</v>
      </c>
      <c r="R89" s="65"/>
      <c r="S89" s="65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ht="13.5" customHeight="1">
      <c r="A90" s="108"/>
      <c r="B90" s="109"/>
      <c r="C90" s="110"/>
      <c r="D90" s="111"/>
      <c r="E90" s="112"/>
      <c r="F90" s="112"/>
      <c r="G90" s="112"/>
      <c r="H90" s="112"/>
      <c r="I90" s="112"/>
      <c r="J90" s="79"/>
      <c r="K90" s="98"/>
      <c r="L90" s="113"/>
      <c r="M90" s="113"/>
      <c r="N90" s="2"/>
      <c r="O90" s="111"/>
      <c r="P90" s="2"/>
      <c r="Q90" s="11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ht="13.5" customHeight="1">
      <c r="A91" s="59" t="s">
        <v>86</v>
      </c>
      <c r="B91" s="56" t="s">
        <v>15</v>
      </c>
      <c r="C91" s="56" t="s">
        <v>16</v>
      </c>
      <c r="D91" s="56" t="s">
        <v>87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ht="13.5" customHeight="1">
      <c r="A92" s="114" t="s">
        <v>88</v>
      </c>
      <c r="B92" s="66">
        <v>59</v>
      </c>
      <c r="C92" s="66">
        <v>224064</v>
      </c>
      <c r="D92" s="115">
        <f t="shared" ref="D92:D96" si="70">C92/B92</f>
        <v>3797.6949152542375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13.5" customHeight="1">
      <c r="A93" s="114" t="s">
        <v>89</v>
      </c>
      <c r="B93" s="66">
        <v>33</v>
      </c>
      <c r="C93" s="66">
        <v>148149</v>
      </c>
      <c r="D93" s="115">
        <f t="shared" si="70"/>
        <v>4489.363636363636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13.5" customHeight="1">
      <c r="A94" s="114" t="s">
        <v>90</v>
      </c>
      <c r="B94" s="66">
        <v>10</v>
      </c>
      <c r="C94" s="66">
        <v>470000</v>
      </c>
      <c r="D94" s="115">
        <f t="shared" si="70"/>
        <v>47000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13.5" customHeight="1">
      <c r="A95" s="114" t="s">
        <v>91</v>
      </c>
      <c r="B95" s="66">
        <v>11</v>
      </c>
      <c r="C95" s="66">
        <v>2067792</v>
      </c>
      <c r="D95" s="115">
        <f t="shared" si="70"/>
        <v>187981.09090909091</v>
      </c>
      <c r="E95" s="116"/>
      <c r="F95" s="116"/>
      <c r="G95" s="116"/>
      <c r="H95" s="2"/>
      <c r="I95" s="2"/>
      <c r="J95" s="2"/>
      <c r="K95" s="2"/>
      <c r="L95" s="2"/>
      <c r="M95" s="2"/>
      <c r="N95" s="2"/>
      <c r="O95" s="2"/>
      <c r="P95" s="2"/>
      <c r="Q95" s="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13.5" customHeight="1">
      <c r="A96" s="114" t="s">
        <v>92</v>
      </c>
      <c r="B96" s="66">
        <v>155</v>
      </c>
      <c r="C96" s="66">
        <v>620000</v>
      </c>
      <c r="D96" s="115">
        <f t="shared" si="70"/>
        <v>4000</v>
      </c>
      <c r="E96" s="116"/>
      <c r="F96" s="116"/>
      <c r="G96" s="116"/>
      <c r="H96" s="2"/>
      <c r="I96" s="2"/>
      <c r="J96" s="2"/>
      <c r="K96" s="2"/>
      <c r="L96" s="2"/>
      <c r="M96" s="2"/>
      <c r="N96" s="2"/>
      <c r="O96" s="2"/>
      <c r="P96" s="2"/>
      <c r="Q96" s="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13.5" customHeight="1">
      <c r="A97" s="54"/>
      <c r="B97" s="117"/>
      <c r="C97" s="117"/>
      <c r="D97" s="118"/>
      <c r="E97" s="116"/>
      <c r="F97" s="116"/>
      <c r="G97" s="116"/>
      <c r="H97" s="2"/>
      <c r="I97" s="2"/>
      <c r="J97" s="2"/>
      <c r="K97" s="2"/>
      <c r="L97" s="2"/>
      <c r="M97" s="2"/>
      <c r="N97" s="2"/>
      <c r="O97" s="2"/>
      <c r="P97" s="2"/>
      <c r="Q97" s="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ht="13.5" customHeight="1">
      <c r="A98" s="119"/>
      <c r="B98" s="119"/>
      <c r="C98" s="119"/>
      <c r="D98" s="119"/>
      <c r="E98" s="116"/>
      <c r="F98" s="116"/>
      <c r="G98" s="116"/>
      <c r="H98" s="2"/>
      <c r="I98" s="2"/>
      <c r="J98" s="2"/>
      <c r="K98" s="2"/>
      <c r="L98" s="2"/>
      <c r="M98" s="2"/>
      <c r="N98" s="2"/>
      <c r="O98" s="2"/>
      <c r="P98" s="2"/>
      <c r="Q98" s="2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13.5" customHeight="1">
      <c r="A99" s="119"/>
      <c r="B99" s="119"/>
      <c r="C99" s="119"/>
      <c r="D99" s="119"/>
      <c r="E99" s="116"/>
      <c r="F99" s="116"/>
      <c r="G99" s="116"/>
      <c r="H99" s="2"/>
      <c r="I99" s="2"/>
      <c r="J99" s="2"/>
      <c r="K99" s="2"/>
      <c r="L99" s="2"/>
      <c r="M99" s="2"/>
      <c r="N99" s="2"/>
      <c r="O99" s="2"/>
      <c r="P99" s="2"/>
      <c r="Q99" s="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ht="13.5" customHeight="1">
      <c r="A100" s="314" t="s">
        <v>100</v>
      </c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ht="13.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3.5" customHeight="1">
      <c r="A103" s="12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ht="13.5" customHeight="1">
      <c r="A104" s="12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3.5" customHeight="1">
      <c r="A105" s="12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3.5" customHeight="1">
      <c r="A106" s="12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13.5" customHeight="1">
      <c r="A107" s="12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ht="13.5" customHeight="1">
      <c r="A108" s="12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ht="13.5" customHeight="1">
      <c r="A109" s="12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ht="13.5" customHeight="1">
      <c r="A110" s="12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ht="13.5" customHeight="1">
      <c r="A111" s="12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ht="13.5" customHeight="1">
      <c r="A112" s="12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ht="13.5" customHeight="1">
      <c r="A113" s="12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ht="13.5" customHeight="1">
      <c r="A114" s="12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ht="13.5" customHeight="1">
      <c r="A115" s="12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ht="13.5" customHeight="1">
      <c r="A116" s="12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ht="13.5" customHeight="1">
      <c r="A117" s="12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ht="13.5" customHeight="1">
      <c r="A118" s="12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ht="13.5" customHeight="1">
      <c r="A119" s="12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ht="13.5" customHeight="1">
      <c r="A120" s="12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ht="13.5" customHeight="1">
      <c r="A121" s="12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ht="13.5" customHeight="1">
      <c r="A122" s="12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13.5" customHeight="1">
      <c r="A123" s="12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ht="13.5" customHeight="1">
      <c r="A124" s="12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3.5" customHeight="1">
      <c r="A125" s="12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3.5" customHeight="1">
      <c r="A126" s="12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3.5" customHeight="1">
      <c r="A127" s="12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3.5" customHeight="1">
      <c r="A128" s="12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3.5" customHeight="1">
      <c r="A129" s="12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3.5" customHeight="1">
      <c r="A130" s="12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3.5" customHeight="1">
      <c r="A131" s="12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3.5" customHeight="1">
      <c r="A132" s="12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3.5" customHeight="1">
      <c r="A133" s="12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ht="13.5" customHeight="1">
      <c r="A134" s="12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ht="13.5" customHeight="1">
      <c r="A135" s="12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ht="13.5" customHeight="1">
      <c r="A136" s="12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ht="13.5" customHeight="1">
      <c r="A137" s="12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ht="13.5" customHeight="1">
      <c r="A138" s="12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ht="13.5" customHeight="1">
      <c r="A139" s="12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ht="13.5" customHeight="1">
      <c r="A140" s="12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ht="13.5" customHeight="1">
      <c r="A141" s="12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ht="13.5" customHeight="1">
      <c r="A142" s="12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ht="13.5" customHeight="1">
      <c r="A143" s="12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ht="13.5" customHeight="1">
      <c r="A144" s="12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ht="13.5" customHeight="1">
      <c r="A145" s="12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ht="13.5" customHeight="1">
      <c r="A146" s="12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ht="13.5" customHeight="1">
      <c r="A147" s="12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ht="13.5" customHeight="1">
      <c r="A148" s="12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ht="13.5" customHeight="1">
      <c r="A149" s="12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ht="13.5" customHeight="1">
      <c r="A150" s="12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ht="13.5" customHeight="1">
      <c r="A151" s="12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ht="13.5" customHeight="1">
      <c r="A152" s="12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ht="13.5" customHeight="1">
      <c r="A153" s="12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ht="13.5" customHeight="1">
      <c r="A154" s="12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ht="13.5" customHeight="1">
      <c r="A155" s="12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ht="13.5" customHeight="1">
      <c r="A156" s="12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ht="13.5" customHeight="1">
      <c r="A157" s="12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ht="13.5" customHeight="1">
      <c r="A158" s="12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ht="13.5" customHeight="1">
      <c r="A159" s="12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ht="13.5" customHeight="1">
      <c r="A160" s="12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ht="13.5" customHeight="1">
      <c r="A161" s="12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ht="13.5" customHeight="1">
      <c r="A162" s="12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ht="13.5" customHeight="1">
      <c r="A163" s="12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ht="13.5" customHeight="1">
      <c r="A164" s="12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36" ht="13.5" customHeight="1">
      <c r="A165" s="12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36" ht="13.5" customHeight="1">
      <c r="A166" s="12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1:36" ht="13.5" customHeight="1">
      <c r="A167" s="12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ht="13.5" customHeight="1">
      <c r="A168" s="12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1:36" ht="13.5" customHeight="1">
      <c r="A169" s="12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ht="13.5" customHeight="1">
      <c r="A170" s="12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1:36" ht="13.5" customHeight="1">
      <c r="A171" s="12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1:36" ht="13.5" customHeight="1">
      <c r="A172" s="12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1:36" ht="13.5" customHeight="1">
      <c r="A173" s="12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1:36" ht="13.5" customHeight="1">
      <c r="A174" s="12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1:36" ht="13.5" customHeight="1">
      <c r="A175" s="12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1:36" ht="13.5" customHeight="1">
      <c r="A176" s="12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1:36" ht="13.5" customHeight="1">
      <c r="A177" s="12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1:36" ht="13.5" customHeight="1">
      <c r="A178" s="12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1:36" ht="13.5" customHeight="1">
      <c r="A179" s="12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1:36" ht="13.5" customHeight="1">
      <c r="A180" s="12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1:36" ht="13.5" customHeight="1">
      <c r="A181" s="12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1:36" ht="13.5" customHeight="1">
      <c r="A182" s="12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1:36" ht="13.5" customHeight="1">
      <c r="A183" s="12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1:36" ht="13.5" customHeight="1">
      <c r="A184" s="12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1:36" ht="13.5" customHeight="1">
      <c r="A185" s="12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1:36" ht="13.5" customHeight="1">
      <c r="A186" s="12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1:36" ht="13.5" customHeight="1">
      <c r="A187" s="12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1:36" ht="13.5" customHeight="1">
      <c r="A188" s="12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1:36" ht="13.5" customHeight="1">
      <c r="A189" s="12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1:36" ht="13.5" customHeight="1">
      <c r="A190" s="12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1:36" ht="13.5" customHeight="1">
      <c r="A191" s="12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1:36" ht="13.5" customHeight="1">
      <c r="A192" s="12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ht="13.5" customHeight="1">
      <c r="A193" s="12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1:36" ht="13.5" customHeight="1">
      <c r="A194" s="12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1:36" ht="13.5" customHeight="1">
      <c r="A195" s="12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ht="13.5" customHeight="1">
      <c r="A196" s="12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1:36" ht="13.5" customHeight="1">
      <c r="A197" s="12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1:36" ht="13.5" customHeight="1">
      <c r="A198" s="12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1:36" ht="13.5" customHeight="1">
      <c r="A199" s="12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1:36" ht="13.5" customHeight="1">
      <c r="A200" s="12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ht="13.5" customHeight="1">
      <c r="A201" s="12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ht="13.5" customHeight="1">
      <c r="A202" s="12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1:36" ht="13.5" customHeight="1">
      <c r="A203" s="12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1:36" ht="13.5" customHeight="1">
      <c r="A204" s="12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1:36" ht="13.5" customHeight="1">
      <c r="A205" s="12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1:36" ht="13.5" customHeight="1">
      <c r="A206" s="12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1:36" ht="13.5" customHeight="1">
      <c r="A207" s="12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1:36" ht="13.5" customHeight="1">
      <c r="A208" s="12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1:36" ht="13.5" customHeight="1">
      <c r="A209" s="12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1:36" ht="13.5" customHeight="1">
      <c r="A210" s="12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1:36" ht="13.5" customHeight="1">
      <c r="A211" s="12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1:36" ht="13.5" customHeight="1">
      <c r="A212" s="12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ht="13.5" customHeight="1">
      <c r="A213" s="12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1:36" ht="13.5" customHeight="1">
      <c r="A214" s="12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1:36" ht="13.5" customHeight="1">
      <c r="A215" s="12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1:36" ht="13.5" customHeight="1">
      <c r="A216" s="12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1:36" ht="13.5" customHeight="1">
      <c r="A217" s="12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1:36" ht="13.5" customHeight="1">
      <c r="A218" s="12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1:36" ht="13.5" customHeight="1">
      <c r="A219" s="12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1:36" ht="13.5" customHeight="1">
      <c r="A220" s="12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1:36" ht="13.5" customHeight="1">
      <c r="A221" s="12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1:36" ht="13.5" customHeight="1">
      <c r="A222" s="12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1:36" ht="13.5" customHeight="1">
      <c r="A223" s="12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1:36" ht="13.5" customHeight="1">
      <c r="A224" s="12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1:36" ht="13.5" customHeight="1">
      <c r="A225" s="12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1:36" ht="13.5" customHeight="1">
      <c r="A226" s="12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1:36" ht="13.5" customHeight="1">
      <c r="A227" s="12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ht="13.5" customHeight="1">
      <c r="A228" s="12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1:36" ht="13.5" customHeight="1">
      <c r="A229" s="12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ht="13.5" customHeight="1">
      <c r="A230" s="12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1:36" ht="13.5" customHeight="1">
      <c r="A231" s="12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ht="13.5" customHeight="1">
      <c r="A232" s="12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ht="13.5" customHeight="1">
      <c r="A233" s="12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ht="13.5" customHeight="1">
      <c r="A234" s="12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ht="13.5" customHeight="1">
      <c r="A235" s="12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ht="13.5" customHeight="1">
      <c r="A236" s="12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ht="13.5" customHeight="1">
      <c r="A237" s="12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ht="13.5" customHeight="1">
      <c r="A238" s="12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ht="13.5" customHeight="1">
      <c r="A239" s="12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ht="13.5" customHeight="1">
      <c r="A240" s="12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ht="13.5" customHeight="1">
      <c r="A241" s="12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ht="13.5" customHeight="1">
      <c r="A242" s="12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ht="13.5" customHeight="1">
      <c r="A243" s="12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ht="13.5" customHeight="1">
      <c r="A244" s="12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ht="13.5" customHeight="1">
      <c r="A245" s="12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ht="13.5" customHeight="1">
      <c r="A246" s="12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ht="13.5" customHeight="1">
      <c r="A247" s="12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ht="13.5" customHeight="1">
      <c r="A248" s="12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ht="13.5" customHeight="1">
      <c r="A249" s="12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ht="13.5" customHeight="1">
      <c r="A250" s="12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ht="13.5" customHeight="1">
      <c r="A251" s="12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ht="13.5" customHeight="1">
      <c r="A252" s="12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ht="13.5" customHeight="1">
      <c r="A253" s="12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ht="13.5" customHeight="1">
      <c r="A254" s="12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ht="13.5" customHeight="1">
      <c r="A255" s="12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ht="13.5" customHeight="1">
      <c r="A256" s="12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ht="13.5" customHeight="1">
      <c r="A257" s="12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ht="13.5" customHeight="1">
      <c r="A258" s="12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ht="13.5" customHeight="1">
      <c r="A259" s="12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ht="13.5" customHeight="1">
      <c r="A260" s="12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ht="13.5" customHeight="1">
      <c r="A261" s="12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ht="13.5" customHeight="1">
      <c r="A262" s="12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ht="13.5" customHeight="1">
      <c r="A263" s="12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ht="13.5" customHeight="1">
      <c r="A264" s="12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ht="13.5" customHeight="1">
      <c r="A265" s="12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ht="13.5" customHeight="1">
      <c r="A266" s="12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ht="13.5" customHeight="1">
      <c r="A267" s="12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ht="13.5" customHeight="1">
      <c r="A268" s="12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ht="13.5" customHeight="1">
      <c r="A269" s="12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ht="13.5" customHeight="1">
      <c r="A270" s="12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ht="13.5" customHeight="1">
      <c r="A271" s="12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ht="13.5" customHeight="1">
      <c r="A272" s="12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ht="13.5" customHeight="1">
      <c r="A273" s="12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ht="13.5" customHeight="1">
      <c r="A274" s="12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ht="13.5" customHeight="1">
      <c r="A275" s="12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ht="13.5" customHeight="1">
      <c r="A276" s="12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ht="13.5" customHeight="1">
      <c r="A277" s="12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ht="13.5" customHeight="1">
      <c r="A278" s="12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ht="13.5" customHeight="1">
      <c r="A279" s="12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ht="13.5" customHeight="1">
      <c r="A280" s="12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ht="13.5" customHeight="1">
      <c r="A281" s="12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ht="13.5" customHeight="1">
      <c r="A282" s="12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ht="13.5" customHeight="1">
      <c r="A283" s="12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1:36" ht="13.5" customHeight="1">
      <c r="A284" s="12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1:36" ht="13.5" customHeight="1">
      <c r="A285" s="12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1:36" ht="13.5" customHeight="1">
      <c r="A286" s="12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1:36" ht="13.5" customHeight="1">
      <c r="A287" s="12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1:36" ht="13.5" customHeight="1">
      <c r="A288" s="12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1:36" ht="13.5" customHeight="1">
      <c r="A289" s="12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1:36" ht="13.5" customHeight="1">
      <c r="A290" s="12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1:36" ht="13.5" customHeight="1">
      <c r="A291" s="12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1:36" ht="13.5" customHeight="1">
      <c r="A292" s="12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1:36" ht="13.5" customHeight="1">
      <c r="A293" s="12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1:36" ht="13.5" customHeight="1">
      <c r="A294" s="12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1:36" ht="13.5" customHeight="1">
      <c r="A295" s="12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1:36" ht="13.5" customHeight="1">
      <c r="A296" s="12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1:36" ht="13.5" customHeight="1">
      <c r="A297" s="12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1:36" ht="13.5" customHeight="1">
      <c r="A298" s="12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1:36" ht="13.5" customHeight="1">
      <c r="A299" s="12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1:36" ht="13.5" customHeight="1">
      <c r="A300" s="12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1:36" ht="13.5" customHeight="1">
      <c r="A301" s="12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1:36" ht="13.5" customHeight="1">
      <c r="A302" s="12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1:36" ht="13.5" customHeight="1">
      <c r="A303" s="12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1:36" ht="13.5" customHeight="1">
      <c r="A304" s="12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1:36" ht="13.5" customHeight="1">
      <c r="A305" s="12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1:36" ht="13.5" customHeight="1">
      <c r="A306" s="12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1:36" ht="13.5" customHeight="1">
      <c r="A307" s="12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1:36" ht="13.5" customHeight="1">
      <c r="A308" s="12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1:36" ht="13.5" customHeight="1">
      <c r="A309" s="12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1:36" ht="13.5" customHeight="1">
      <c r="A310" s="12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36" ht="13.5" customHeight="1">
      <c r="A311" s="12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1:36" ht="13.5" customHeight="1">
      <c r="A312" s="12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1:36" ht="13.5" customHeight="1">
      <c r="A313" s="12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1:36" ht="13.5" customHeight="1">
      <c r="A314" s="12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1:36" ht="13.5" customHeight="1">
      <c r="A315" s="12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1:36" ht="13.5" customHeight="1">
      <c r="A316" s="12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1:36" ht="13.5" customHeight="1">
      <c r="A317" s="12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1:36" ht="13.5" customHeight="1">
      <c r="A318" s="12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1:36" ht="13.5" customHeight="1">
      <c r="A319" s="12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1:36" ht="13.5" customHeight="1">
      <c r="A320" s="12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1:36" ht="13.5" customHeight="1">
      <c r="A321" s="12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1:36" ht="13.5" customHeight="1">
      <c r="A322" s="12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1:36" ht="13.5" customHeight="1">
      <c r="A323" s="12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1:36" ht="13.5" customHeight="1">
      <c r="A324" s="12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36" ht="13.5" customHeight="1">
      <c r="A325" s="12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1:36" ht="13.5" customHeight="1">
      <c r="A326" s="12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36" ht="13.5" customHeight="1">
      <c r="A327" s="12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36" ht="13.5" customHeight="1">
      <c r="A328" s="12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1:36" ht="13.5" customHeight="1">
      <c r="A329" s="12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1:36" ht="13.5" customHeight="1">
      <c r="A330" s="12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36" ht="13.5" customHeight="1">
      <c r="A331" s="12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36" ht="13.5" customHeight="1">
      <c r="A332" s="12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36" ht="13.5" customHeight="1">
      <c r="A333" s="12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36" ht="13.5" customHeight="1">
      <c r="A334" s="12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36" ht="13.5" customHeight="1">
      <c r="A335" s="12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36" ht="13.5" customHeight="1">
      <c r="A336" s="12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ht="13.5" customHeight="1">
      <c r="A337" s="12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ht="13.5" customHeight="1">
      <c r="A338" s="12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ht="13.5" customHeight="1">
      <c r="A339" s="12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ht="13.5" customHeight="1">
      <c r="A340" s="12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ht="13.5" customHeight="1">
      <c r="A341" s="12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ht="13.5" customHeight="1">
      <c r="A342" s="12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ht="13.5" customHeight="1">
      <c r="A343" s="12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ht="13.5" customHeight="1">
      <c r="A344" s="12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ht="13.5" customHeight="1">
      <c r="A345" s="12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ht="13.5" customHeight="1">
      <c r="A346" s="12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ht="13.5" customHeight="1">
      <c r="A347" s="12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ht="13.5" customHeight="1">
      <c r="A348" s="12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ht="13.5" customHeight="1">
      <c r="A349" s="12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ht="13.5" customHeight="1">
      <c r="A350" s="12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ht="13.5" customHeight="1">
      <c r="A351" s="12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ht="13.5" customHeight="1">
      <c r="A352" s="12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ht="13.5" customHeight="1">
      <c r="A353" s="12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ht="13.5" customHeight="1">
      <c r="A354" s="12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ht="13.5" customHeight="1">
      <c r="A355" s="12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ht="13.5" customHeight="1">
      <c r="A356" s="12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ht="13.5" customHeight="1">
      <c r="A357" s="12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ht="13.5" customHeight="1">
      <c r="A358" s="12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ht="13.5" customHeight="1">
      <c r="A359" s="12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ht="13.5" customHeight="1">
      <c r="A360" s="12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ht="13.5" customHeight="1">
      <c r="A361" s="12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ht="13.5" customHeight="1">
      <c r="A362" s="12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ht="13.5" customHeight="1">
      <c r="A363" s="12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ht="13.5" customHeight="1">
      <c r="A364" s="12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ht="13.5" customHeight="1">
      <c r="A365" s="12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ht="13.5" customHeight="1">
      <c r="A366" s="12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ht="13.5" customHeight="1">
      <c r="A367" s="12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ht="13.5" customHeight="1">
      <c r="A368" s="12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ht="13.5" customHeight="1">
      <c r="A369" s="12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ht="13.5" customHeight="1">
      <c r="A370" s="12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ht="13.5" customHeight="1">
      <c r="A371" s="12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ht="13.5" customHeight="1">
      <c r="A372" s="12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ht="13.5" customHeight="1">
      <c r="A373" s="12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ht="13.5" customHeight="1">
      <c r="A374" s="12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ht="13.5" customHeight="1">
      <c r="A375" s="12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ht="13.5" customHeight="1">
      <c r="A376" s="12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ht="13.5" customHeight="1">
      <c r="A377" s="12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ht="13.5" customHeight="1">
      <c r="A378" s="12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ht="13.5" customHeight="1">
      <c r="A379" s="12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ht="13.5" customHeight="1">
      <c r="A380" s="12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ht="13.5" customHeight="1">
      <c r="A381" s="12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ht="13.5" customHeight="1">
      <c r="A382" s="12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ht="13.5" customHeight="1">
      <c r="A383" s="12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ht="13.5" customHeight="1">
      <c r="A384" s="12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ht="13.5" customHeight="1">
      <c r="A385" s="12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ht="13.5" customHeight="1">
      <c r="A386" s="12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ht="13.5" customHeight="1">
      <c r="A387" s="12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ht="13.5" customHeight="1">
      <c r="A388" s="12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ht="13.5" customHeight="1">
      <c r="A389" s="12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ht="13.5" customHeight="1">
      <c r="A390" s="12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ht="13.5" customHeight="1">
      <c r="A391" s="12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ht="13.5" customHeight="1">
      <c r="A392" s="12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ht="13.5" customHeight="1">
      <c r="A393" s="12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ht="13.5" customHeight="1">
      <c r="A394" s="12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ht="13.5" customHeight="1">
      <c r="A395" s="12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ht="13.5" customHeight="1">
      <c r="A396" s="12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ht="13.5" customHeight="1">
      <c r="A397" s="12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ht="13.5" customHeight="1">
      <c r="A398" s="12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ht="13.5" customHeight="1">
      <c r="A399" s="12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ht="13.5" customHeight="1">
      <c r="A400" s="12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ht="13.5" customHeight="1">
      <c r="A401" s="12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ht="13.5" customHeight="1">
      <c r="A402" s="12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ht="13.5" customHeight="1">
      <c r="A403" s="12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ht="13.5" customHeight="1">
      <c r="A404" s="12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ht="13.5" customHeight="1">
      <c r="A405" s="12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ht="13.5" customHeight="1">
      <c r="A406" s="12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ht="13.5" customHeight="1">
      <c r="A407" s="12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ht="13.5" customHeight="1">
      <c r="A408" s="12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ht="13.5" customHeight="1">
      <c r="A409" s="12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ht="13.5" customHeight="1">
      <c r="A410" s="12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ht="13.5" customHeight="1">
      <c r="A411" s="12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ht="13.5" customHeight="1">
      <c r="A412" s="12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ht="13.5" customHeight="1">
      <c r="A413" s="12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ht="13.5" customHeight="1">
      <c r="A414" s="12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ht="13.5" customHeight="1">
      <c r="A415" s="12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ht="13.5" customHeight="1">
      <c r="A416" s="12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ht="13.5" customHeight="1">
      <c r="A417" s="12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ht="13.5" customHeight="1">
      <c r="A418" s="12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ht="13.5" customHeight="1">
      <c r="A419" s="12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ht="13.5" customHeight="1">
      <c r="A420" s="12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ht="13.5" customHeight="1">
      <c r="A421" s="12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ht="13.5" customHeight="1">
      <c r="A422" s="12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ht="13.5" customHeight="1">
      <c r="A423" s="12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ht="13.5" customHeight="1">
      <c r="A424" s="12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ht="13.5" customHeight="1">
      <c r="A425" s="12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ht="13.5" customHeight="1">
      <c r="A426" s="12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ht="13.5" customHeight="1">
      <c r="A427" s="12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ht="13.5" customHeight="1">
      <c r="A428" s="12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ht="13.5" customHeight="1">
      <c r="A429" s="12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ht="13.5" customHeight="1">
      <c r="A430" s="12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ht="13.5" customHeight="1">
      <c r="A431" s="12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ht="13.5" customHeight="1">
      <c r="A432" s="12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ht="13.5" customHeight="1">
      <c r="A433" s="12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ht="13.5" customHeight="1">
      <c r="A434" s="12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ht="13.5" customHeight="1">
      <c r="A435" s="12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ht="13.5" customHeight="1">
      <c r="A436" s="12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ht="13.5" customHeight="1">
      <c r="A437" s="12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ht="13.5" customHeight="1">
      <c r="A438" s="12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ht="13.5" customHeight="1">
      <c r="A439" s="12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ht="13.5" customHeight="1">
      <c r="A440" s="12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ht="13.5" customHeight="1">
      <c r="A441" s="12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ht="13.5" customHeight="1">
      <c r="A442" s="12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ht="13.5" customHeight="1">
      <c r="A443" s="12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ht="13.5" customHeight="1">
      <c r="A444" s="12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ht="13.5" customHeight="1">
      <c r="A445" s="12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ht="13.5" customHeight="1">
      <c r="A446" s="12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ht="13.5" customHeight="1">
      <c r="A447" s="12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ht="13.5" customHeight="1">
      <c r="A448" s="12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ht="13.5" customHeight="1">
      <c r="A449" s="12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ht="13.5" customHeight="1">
      <c r="A450" s="12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ht="13.5" customHeight="1">
      <c r="A451" s="12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ht="13.5" customHeight="1">
      <c r="A452" s="12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ht="13.5" customHeight="1">
      <c r="A453" s="12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ht="13.5" customHeight="1">
      <c r="A454" s="12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ht="13.5" customHeight="1">
      <c r="A455" s="12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ht="13.5" customHeight="1">
      <c r="A456" s="12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ht="13.5" customHeight="1">
      <c r="A457" s="12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ht="13.5" customHeight="1">
      <c r="A458" s="12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ht="13.5" customHeight="1">
      <c r="A459" s="12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ht="13.5" customHeight="1">
      <c r="A460" s="12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ht="13.5" customHeight="1">
      <c r="A461" s="12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ht="13.5" customHeight="1">
      <c r="A462" s="12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ht="13.5" customHeight="1">
      <c r="A463" s="12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ht="13.5" customHeight="1">
      <c r="A464" s="12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ht="13.5" customHeight="1">
      <c r="A465" s="12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ht="13.5" customHeight="1">
      <c r="A466" s="12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ht="13.5" customHeight="1">
      <c r="A467" s="12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ht="13.5" customHeight="1">
      <c r="A468" s="12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ht="13.5" customHeight="1">
      <c r="A469" s="12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ht="13.5" customHeight="1">
      <c r="A470" s="12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ht="13.5" customHeight="1">
      <c r="A471" s="12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ht="13.5" customHeight="1">
      <c r="A472" s="12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ht="13.5" customHeight="1">
      <c r="A473" s="12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ht="13.5" customHeight="1">
      <c r="A474" s="12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ht="13.5" customHeight="1">
      <c r="A475" s="12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ht="13.5" customHeight="1">
      <c r="A476" s="12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ht="13.5" customHeight="1">
      <c r="A477" s="12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ht="13.5" customHeight="1">
      <c r="A478" s="12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ht="13.5" customHeight="1">
      <c r="A479" s="12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ht="13.5" customHeight="1">
      <c r="A480" s="12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ht="13.5" customHeight="1">
      <c r="A481" s="12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ht="13.5" customHeight="1">
      <c r="A482" s="12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ht="13.5" customHeight="1">
      <c r="A483" s="12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ht="13.5" customHeight="1">
      <c r="A484" s="12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ht="13.5" customHeight="1">
      <c r="A485" s="12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ht="13.5" customHeight="1">
      <c r="A486" s="12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ht="13.5" customHeight="1">
      <c r="A487" s="12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ht="13.5" customHeight="1">
      <c r="A488" s="12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ht="13.5" customHeight="1">
      <c r="A489" s="12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ht="13.5" customHeight="1">
      <c r="A490" s="12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ht="13.5" customHeight="1">
      <c r="A491" s="12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ht="13.5" customHeight="1">
      <c r="A492" s="12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ht="13.5" customHeight="1">
      <c r="A493" s="12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ht="13.5" customHeight="1">
      <c r="A494" s="12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ht="13.5" customHeight="1">
      <c r="A495" s="12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ht="13.5" customHeight="1">
      <c r="A496" s="12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ht="13.5" customHeight="1">
      <c r="A497" s="12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ht="13.5" customHeight="1">
      <c r="A498" s="12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ht="13.5" customHeight="1">
      <c r="A499" s="12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ht="13.5" customHeight="1">
      <c r="A500" s="12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ht="13.5" customHeight="1">
      <c r="A501" s="12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ht="13.5" customHeight="1">
      <c r="A502" s="12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ht="13.5" customHeight="1">
      <c r="A503" s="12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ht="13.5" customHeight="1">
      <c r="A504" s="12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ht="13.5" customHeight="1">
      <c r="A505" s="12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ht="13.5" customHeight="1">
      <c r="A506" s="12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ht="13.5" customHeight="1">
      <c r="A507" s="12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ht="13.5" customHeight="1">
      <c r="A508" s="12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ht="13.5" customHeight="1">
      <c r="A509" s="12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ht="13.5" customHeight="1">
      <c r="A510" s="12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ht="13.5" customHeight="1">
      <c r="A511" s="12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ht="13.5" customHeight="1">
      <c r="A512" s="12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ht="13.5" customHeight="1">
      <c r="A513" s="12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ht="13.5" customHeight="1">
      <c r="A514" s="12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ht="13.5" customHeight="1">
      <c r="A515" s="12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ht="13.5" customHeight="1">
      <c r="A516" s="12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ht="13.5" customHeight="1">
      <c r="A517" s="12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ht="13.5" customHeight="1">
      <c r="A518" s="12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ht="13.5" customHeight="1">
      <c r="A519" s="12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ht="13.5" customHeight="1">
      <c r="A520" s="12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ht="13.5" customHeight="1">
      <c r="A521" s="12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ht="13.5" customHeight="1">
      <c r="A522" s="12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ht="13.5" customHeight="1">
      <c r="A523" s="12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ht="13.5" customHeight="1">
      <c r="A524" s="12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ht="13.5" customHeight="1">
      <c r="A525" s="12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ht="13.5" customHeight="1">
      <c r="A526" s="12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ht="13.5" customHeight="1">
      <c r="A527" s="12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ht="13.5" customHeight="1">
      <c r="A528" s="12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ht="13.5" customHeight="1">
      <c r="A529" s="12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ht="13.5" customHeight="1">
      <c r="A530" s="12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ht="13.5" customHeight="1">
      <c r="A531" s="12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ht="13.5" customHeight="1">
      <c r="A532" s="12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ht="13.5" customHeight="1">
      <c r="A533" s="12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ht="13.5" customHeight="1">
      <c r="A534" s="12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ht="13.5" customHeight="1">
      <c r="A535" s="12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ht="13.5" customHeight="1">
      <c r="A536" s="12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ht="13.5" customHeight="1">
      <c r="A537" s="12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ht="13.5" customHeight="1">
      <c r="A538" s="12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ht="13.5" customHeight="1">
      <c r="A539" s="12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ht="13.5" customHeight="1">
      <c r="A540" s="12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ht="13.5" customHeight="1">
      <c r="A541" s="12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ht="13.5" customHeight="1">
      <c r="A542" s="12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ht="13.5" customHeight="1">
      <c r="A543" s="12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ht="13.5" customHeight="1">
      <c r="A544" s="12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ht="13.5" customHeight="1">
      <c r="A545" s="12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ht="13.5" customHeight="1">
      <c r="A546" s="12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ht="13.5" customHeight="1">
      <c r="A547" s="12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ht="13.5" customHeight="1">
      <c r="A548" s="12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ht="13.5" customHeight="1">
      <c r="A549" s="12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ht="13.5" customHeight="1">
      <c r="A550" s="12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ht="13.5" customHeight="1">
      <c r="A551" s="12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ht="13.5" customHeight="1">
      <c r="A552" s="12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ht="13.5" customHeight="1">
      <c r="A553" s="12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ht="13.5" customHeight="1">
      <c r="A554" s="12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ht="13.5" customHeight="1">
      <c r="A555" s="12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ht="13.5" customHeight="1">
      <c r="A556" s="12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ht="13.5" customHeight="1">
      <c r="A557" s="12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ht="13.5" customHeight="1">
      <c r="A558" s="12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ht="13.5" customHeight="1">
      <c r="A559" s="12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ht="13.5" customHeight="1">
      <c r="A560" s="12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ht="13.5" customHeight="1">
      <c r="A561" s="12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ht="13.5" customHeight="1">
      <c r="A562" s="12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ht="13.5" customHeight="1">
      <c r="A563" s="12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ht="13.5" customHeight="1">
      <c r="A564" s="12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ht="13.5" customHeight="1">
      <c r="A565" s="12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ht="13.5" customHeight="1">
      <c r="A566" s="12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ht="13.5" customHeight="1">
      <c r="A567" s="12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ht="13.5" customHeight="1">
      <c r="A568" s="12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ht="13.5" customHeight="1">
      <c r="A569" s="12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ht="13.5" customHeight="1">
      <c r="A570" s="12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ht="13.5" customHeight="1">
      <c r="A571" s="12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ht="13.5" customHeight="1">
      <c r="A572" s="12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ht="13.5" customHeight="1">
      <c r="A573" s="12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ht="13.5" customHeight="1">
      <c r="A574" s="12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ht="13.5" customHeight="1">
      <c r="A575" s="12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ht="13.5" customHeight="1">
      <c r="A576" s="12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ht="13.5" customHeight="1">
      <c r="A577" s="12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ht="13.5" customHeight="1">
      <c r="A578" s="12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ht="13.5" customHeight="1">
      <c r="A579" s="12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ht="13.5" customHeight="1">
      <c r="A580" s="12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ht="13.5" customHeight="1">
      <c r="A581" s="12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ht="13.5" customHeight="1">
      <c r="A582" s="12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ht="13.5" customHeight="1">
      <c r="A583" s="12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ht="13.5" customHeight="1">
      <c r="A584" s="12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ht="13.5" customHeight="1">
      <c r="A585" s="12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ht="13.5" customHeight="1">
      <c r="A586" s="12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ht="13.5" customHeight="1">
      <c r="A587" s="12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ht="13.5" customHeight="1">
      <c r="A588" s="12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ht="13.5" customHeight="1">
      <c r="A589" s="12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ht="13.5" customHeight="1">
      <c r="A590" s="12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ht="13.5" customHeight="1">
      <c r="A591" s="12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ht="13.5" customHeight="1">
      <c r="A592" s="12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ht="13.5" customHeight="1">
      <c r="A593" s="12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ht="13.5" customHeight="1">
      <c r="A594" s="12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ht="13.5" customHeight="1">
      <c r="A595" s="12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ht="13.5" customHeight="1">
      <c r="A596" s="12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ht="13.5" customHeight="1">
      <c r="A597" s="12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ht="13.5" customHeight="1">
      <c r="A598" s="12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ht="13.5" customHeight="1">
      <c r="A599" s="12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ht="13.5" customHeight="1">
      <c r="A600" s="12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ht="13.5" customHeight="1">
      <c r="A601" s="12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ht="13.5" customHeight="1">
      <c r="A602" s="12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ht="13.5" customHeight="1">
      <c r="A603" s="12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ht="13.5" customHeight="1">
      <c r="A604" s="12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ht="13.5" customHeight="1">
      <c r="A605" s="12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ht="13.5" customHeight="1">
      <c r="A606" s="12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ht="13.5" customHeight="1">
      <c r="A607" s="12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ht="13.5" customHeight="1">
      <c r="A608" s="12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ht="13.5" customHeight="1">
      <c r="A609" s="12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ht="13.5" customHeight="1">
      <c r="A610" s="12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ht="13.5" customHeight="1">
      <c r="A611" s="12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ht="13.5" customHeight="1">
      <c r="A612" s="12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ht="13.5" customHeight="1">
      <c r="A613" s="12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ht="13.5" customHeight="1">
      <c r="A614" s="12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ht="13.5" customHeight="1">
      <c r="A615" s="12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ht="13.5" customHeight="1">
      <c r="A616" s="12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ht="13.5" customHeight="1">
      <c r="A617" s="12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ht="13.5" customHeight="1">
      <c r="A618" s="12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ht="13.5" customHeight="1">
      <c r="A619" s="12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ht="13.5" customHeight="1">
      <c r="A620" s="12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ht="13.5" customHeight="1">
      <c r="A621" s="12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ht="13.5" customHeight="1">
      <c r="A622" s="12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ht="13.5" customHeight="1">
      <c r="A623" s="12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ht="13.5" customHeight="1">
      <c r="A624" s="12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ht="13.5" customHeight="1">
      <c r="A625" s="12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ht="13.5" customHeight="1">
      <c r="A626" s="12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ht="13.5" customHeight="1">
      <c r="A627" s="12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ht="13.5" customHeight="1">
      <c r="A628" s="12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ht="13.5" customHeight="1">
      <c r="A629" s="12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ht="13.5" customHeight="1">
      <c r="A630" s="12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ht="13.5" customHeight="1">
      <c r="A631" s="12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ht="13.5" customHeight="1">
      <c r="A632" s="12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ht="13.5" customHeight="1">
      <c r="A633" s="12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ht="13.5" customHeight="1">
      <c r="A634" s="12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ht="13.5" customHeight="1">
      <c r="A635" s="12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ht="13.5" customHeight="1">
      <c r="A636" s="12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ht="13.5" customHeight="1">
      <c r="A637" s="12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ht="13.5" customHeight="1">
      <c r="A638" s="12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ht="13.5" customHeight="1">
      <c r="A639" s="12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ht="13.5" customHeight="1">
      <c r="A640" s="12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ht="13.5" customHeight="1">
      <c r="A641" s="12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ht="13.5" customHeight="1">
      <c r="A642" s="12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ht="13.5" customHeight="1">
      <c r="A643" s="12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ht="13.5" customHeight="1">
      <c r="A644" s="12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ht="13.5" customHeight="1">
      <c r="A645" s="12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ht="13.5" customHeight="1">
      <c r="A646" s="12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ht="13.5" customHeight="1">
      <c r="A647" s="12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ht="13.5" customHeight="1">
      <c r="A648" s="12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ht="13.5" customHeight="1">
      <c r="A649" s="12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ht="13.5" customHeight="1">
      <c r="A650" s="12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ht="13.5" customHeight="1">
      <c r="A651" s="12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ht="13.5" customHeight="1">
      <c r="A652" s="12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ht="13.5" customHeight="1">
      <c r="A653" s="12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ht="13.5" customHeight="1">
      <c r="A654" s="12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ht="13.5" customHeight="1">
      <c r="A655" s="12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ht="13.5" customHeight="1">
      <c r="A656" s="12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ht="13.5" customHeight="1">
      <c r="A657" s="12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ht="13.5" customHeight="1">
      <c r="A658" s="12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ht="13.5" customHeight="1">
      <c r="A659" s="12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ht="13.5" customHeight="1">
      <c r="A660" s="12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ht="13.5" customHeight="1">
      <c r="A661" s="12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ht="13.5" customHeight="1">
      <c r="A662" s="12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ht="13.5" customHeight="1">
      <c r="A663" s="12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ht="13.5" customHeight="1">
      <c r="A664" s="12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ht="13.5" customHeight="1">
      <c r="A665" s="12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ht="13.5" customHeight="1">
      <c r="A666" s="12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ht="13.5" customHeight="1">
      <c r="A667" s="12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ht="13.5" customHeight="1">
      <c r="A668" s="12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ht="13.5" customHeight="1">
      <c r="A669" s="12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ht="13.5" customHeight="1">
      <c r="A670" s="12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ht="13.5" customHeight="1">
      <c r="A671" s="12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ht="13.5" customHeight="1">
      <c r="A672" s="12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ht="13.5" customHeight="1">
      <c r="A673" s="12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ht="13.5" customHeight="1">
      <c r="A674" s="12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ht="13.5" customHeight="1">
      <c r="A675" s="12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ht="13.5" customHeight="1">
      <c r="A676" s="12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ht="13.5" customHeight="1">
      <c r="A677" s="12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ht="13.5" customHeight="1">
      <c r="A678" s="12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ht="13.5" customHeight="1">
      <c r="A679" s="12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ht="13.5" customHeight="1">
      <c r="A680" s="12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ht="13.5" customHeight="1">
      <c r="A681" s="12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ht="13.5" customHeight="1">
      <c r="A682" s="12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ht="13.5" customHeight="1">
      <c r="A683" s="12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ht="13.5" customHeight="1">
      <c r="A684" s="12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ht="13.5" customHeight="1">
      <c r="A685" s="12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ht="13.5" customHeight="1">
      <c r="A686" s="12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ht="13.5" customHeight="1">
      <c r="A687" s="12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ht="13.5" customHeight="1">
      <c r="A688" s="12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ht="13.5" customHeight="1">
      <c r="A689" s="12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ht="13.5" customHeight="1">
      <c r="A690" s="12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ht="13.5" customHeight="1">
      <c r="A691" s="12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ht="13.5" customHeight="1">
      <c r="A692" s="12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ht="13.5" customHeight="1">
      <c r="A693" s="12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ht="13.5" customHeight="1">
      <c r="A694" s="12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ht="13.5" customHeight="1">
      <c r="A695" s="12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ht="13.5" customHeight="1">
      <c r="A696" s="12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ht="13.5" customHeight="1">
      <c r="A697" s="12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ht="13.5" customHeight="1">
      <c r="A698" s="12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ht="13.5" customHeight="1">
      <c r="A699" s="12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ht="13.5" customHeight="1">
      <c r="A700" s="12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ht="13.5" customHeight="1">
      <c r="A701" s="12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ht="13.5" customHeight="1">
      <c r="A702" s="12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ht="13.5" customHeight="1">
      <c r="A703" s="12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ht="13.5" customHeight="1">
      <c r="A704" s="12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ht="13.5" customHeight="1">
      <c r="A705" s="12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ht="13.5" customHeight="1">
      <c r="A706" s="12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ht="13.5" customHeight="1">
      <c r="A707" s="12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ht="13.5" customHeight="1">
      <c r="A708" s="12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ht="13.5" customHeight="1">
      <c r="A709" s="12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ht="13.5" customHeight="1">
      <c r="A710" s="12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ht="13.5" customHeight="1">
      <c r="A711" s="12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ht="13.5" customHeight="1">
      <c r="A712" s="12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ht="13.5" customHeight="1">
      <c r="A713" s="12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ht="13.5" customHeight="1">
      <c r="A714" s="12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ht="13.5" customHeight="1">
      <c r="A715" s="12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ht="13.5" customHeight="1">
      <c r="A716" s="12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ht="13.5" customHeight="1">
      <c r="A717" s="12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ht="13.5" customHeight="1">
      <c r="A718" s="12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ht="13.5" customHeight="1">
      <c r="A719" s="12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ht="13.5" customHeight="1">
      <c r="A720" s="12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ht="13.5" customHeight="1">
      <c r="A721" s="12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ht="13.5" customHeight="1">
      <c r="A722" s="12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ht="13.5" customHeight="1">
      <c r="A723" s="12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ht="13.5" customHeight="1">
      <c r="A724" s="12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ht="13.5" customHeight="1">
      <c r="A725" s="12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ht="13.5" customHeight="1">
      <c r="A726" s="12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ht="13.5" customHeight="1">
      <c r="A727" s="12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ht="13.5" customHeight="1">
      <c r="A728" s="12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ht="13.5" customHeight="1">
      <c r="A729" s="12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ht="13.5" customHeight="1">
      <c r="A730" s="12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ht="13.5" customHeight="1">
      <c r="A731" s="12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ht="13.5" customHeight="1">
      <c r="A732" s="12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ht="13.5" customHeight="1">
      <c r="A733" s="12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ht="13.5" customHeight="1">
      <c r="A734" s="12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ht="13.5" customHeight="1">
      <c r="A735" s="12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ht="13.5" customHeight="1">
      <c r="A736" s="12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ht="13.5" customHeight="1">
      <c r="A737" s="12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ht="13.5" customHeight="1">
      <c r="A738" s="12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ht="13.5" customHeight="1">
      <c r="A739" s="12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ht="13.5" customHeight="1">
      <c r="A740" s="12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ht="13.5" customHeight="1">
      <c r="A741" s="12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ht="13.5" customHeight="1">
      <c r="A742" s="12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ht="13.5" customHeight="1">
      <c r="A743" s="12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ht="13.5" customHeight="1">
      <c r="A744" s="12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ht="13.5" customHeight="1">
      <c r="A745" s="12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ht="13.5" customHeight="1">
      <c r="A746" s="12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ht="13.5" customHeight="1">
      <c r="A747" s="12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ht="13.5" customHeight="1">
      <c r="A748" s="12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ht="13.5" customHeight="1">
      <c r="A749" s="12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ht="13.5" customHeight="1">
      <c r="A750" s="12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ht="13.5" customHeight="1">
      <c r="A751" s="12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ht="13.5" customHeight="1">
      <c r="A752" s="12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ht="13.5" customHeight="1">
      <c r="A753" s="12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ht="13.5" customHeight="1">
      <c r="A754" s="12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ht="13.5" customHeight="1">
      <c r="A755" s="12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ht="13.5" customHeight="1">
      <c r="A756" s="12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ht="13.5" customHeight="1">
      <c r="A757" s="12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ht="13.5" customHeight="1">
      <c r="A758" s="12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ht="13.5" customHeight="1">
      <c r="A759" s="12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ht="13.5" customHeight="1">
      <c r="A760" s="12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ht="13.5" customHeight="1">
      <c r="A761" s="12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ht="13.5" customHeight="1">
      <c r="A762" s="12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ht="13.5" customHeight="1">
      <c r="A763" s="12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ht="13.5" customHeight="1">
      <c r="A764" s="12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ht="13.5" customHeight="1">
      <c r="A765" s="12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ht="13.5" customHeight="1">
      <c r="A766" s="12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ht="13.5" customHeight="1">
      <c r="A767" s="12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ht="13.5" customHeight="1">
      <c r="A768" s="12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ht="13.5" customHeight="1">
      <c r="A769" s="12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ht="13.5" customHeight="1">
      <c r="A770" s="12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ht="13.5" customHeight="1">
      <c r="A771" s="12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ht="13.5" customHeight="1">
      <c r="A772" s="12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ht="13.5" customHeight="1">
      <c r="A773" s="12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ht="13.5" customHeight="1">
      <c r="A774" s="12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ht="13.5" customHeight="1">
      <c r="A775" s="12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ht="13.5" customHeight="1">
      <c r="A776" s="12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ht="13.5" customHeight="1">
      <c r="A777" s="12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ht="13.5" customHeight="1">
      <c r="A778" s="12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ht="13.5" customHeight="1">
      <c r="A779" s="12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ht="13.5" customHeight="1">
      <c r="A780" s="12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ht="13.5" customHeight="1">
      <c r="A781" s="12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ht="13.5" customHeight="1">
      <c r="A782" s="12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ht="13.5" customHeight="1">
      <c r="A783" s="12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ht="13.5" customHeight="1">
      <c r="A784" s="12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ht="13.5" customHeight="1">
      <c r="A785" s="12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ht="13.5" customHeight="1">
      <c r="A786" s="12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ht="13.5" customHeight="1">
      <c r="A787" s="12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ht="13.5" customHeight="1">
      <c r="A788" s="12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ht="13.5" customHeight="1">
      <c r="A789" s="12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ht="13.5" customHeight="1">
      <c r="A790" s="12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ht="13.5" customHeight="1">
      <c r="A791" s="12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ht="13.5" customHeight="1">
      <c r="A792" s="12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ht="13.5" customHeight="1">
      <c r="A793" s="12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ht="13.5" customHeight="1">
      <c r="A794" s="12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ht="13.5" customHeight="1">
      <c r="A795" s="12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ht="13.5" customHeight="1">
      <c r="A796" s="12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ht="13.5" customHeight="1">
      <c r="A797" s="12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ht="13.5" customHeight="1">
      <c r="A798" s="12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ht="13.5" customHeight="1">
      <c r="A799" s="12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ht="13.5" customHeight="1">
      <c r="A800" s="12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ht="13.5" customHeight="1">
      <c r="A801" s="12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ht="13.5" customHeight="1">
      <c r="A802" s="12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ht="13.5" customHeight="1">
      <c r="A803" s="12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ht="13.5" customHeight="1">
      <c r="A804" s="12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ht="13.5" customHeight="1">
      <c r="A805" s="12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ht="13.5" customHeight="1">
      <c r="A806" s="12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ht="13.5" customHeight="1">
      <c r="A807" s="12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ht="13.5" customHeight="1">
      <c r="A808" s="12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ht="13.5" customHeight="1">
      <c r="A809" s="12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ht="13.5" customHeight="1">
      <c r="A810" s="12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ht="13.5" customHeight="1">
      <c r="A811" s="12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ht="13.5" customHeight="1">
      <c r="A812" s="12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ht="13.5" customHeight="1">
      <c r="A813" s="12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ht="13.5" customHeight="1">
      <c r="A814" s="12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ht="13.5" customHeight="1">
      <c r="A815" s="12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ht="13.5" customHeight="1">
      <c r="A816" s="12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ht="13.5" customHeight="1">
      <c r="A817" s="12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ht="13.5" customHeight="1">
      <c r="A818" s="12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ht="13.5" customHeight="1">
      <c r="A819" s="12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ht="13.5" customHeight="1">
      <c r="A820" s="12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ht="13.5" customHeight="1">
      <c r="A821" s="12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ht="13.5" customHeight="1">
      <c r="A822" s="12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ht="13.5" customHeight="1">
      <c r="A823" s="12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ht="13.5" customHeight="1">
      <c r="A824" s="12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ht="13.5" customHeight="1">
      <c r="A825" s="12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ht="13.5" customHeight="1">
      <c r="A826" s="12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ht="13.5" customHeight="1">
      <c r="A827" s="12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ht="13.5" customHeight="1">
      <c r="A828" s="12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ht="13.5" customHeight="1">
      <c r="A829" s="12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ht="13.5" customHeight="1">
      <c r="A830" s="12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ht="13.5" customHeight="1">
      <c r="A831" s="12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ht="13.5" customHeight="1">
      <c r="A832" s="12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ht="13.5" customHeight="1">
      <c r="A833" s="12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ht="13.5" customHeight="1">
      <c r="A834" s="12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ht="13.5" customHeight="1">
      <c r="A835" s="12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ht="13.5" customHeight="1">
      <c r="A836" s="12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ht="13.5" customHeight="1">
      <c r="A837" s="12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ht="13.5" customHeight="1">
      <c r="A838" s="12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ht="13.5" customHeight="1">
      <c r="A839" s="12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ht="13.5" customHeight="1">
      <c r="A840" s="12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ht="13.5" customHeight="1">
      <c r="A841" s="12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ht="13.5" customHeight="1">
      <c r="A842" s="12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ht="13.5" customHeight="1">
      <c r="A843" s="12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ht="13.5" customHeight="1">
      <c r="A844" s="12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ht="13.5" customHeight="1">
      <c r="A845" s="12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ht="13.5" customHeight="1">
      <c r="A846" s="12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ht="13.5" customHeight="1">
      <c r="A847" s="12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ht="13.5" customHeight="1">
      <c r="A848" s="12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ht="13.5" customHeight="1">
      <c r="A849" s="12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ht="13.5" customHeight="1">
      <c r="A850" s="12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ht="13.5" customHeight="1">
      <c r="A851" s="12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ht="13.5" customHeight="1">
      <c r="A852" s="12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ht="13.5" customHeight="1">
      <c r="A853" s="12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ht="13.5" customHeight="1">
      <c r="A854" s="12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ht="13.5" customHeight="1">
      <c r="A855" s="12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ht="13.5" customHeight="1">
      <c r="A856" s="12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ht="13.5" customHeight="1">
      <c r="A857" s="12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ht="13.5" customHeight="1">
      <c r="A858" s="12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ht="13.5" customHeight="1">
      <c r="A859" s="12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ht="13.5" customHeight="1">
      <c r="A860" s="12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ht="13.5" customHeight="1">
      <c r="A861" s="12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ht="13.5" customHeight="1">
      <c r="A862" s="12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ht="13.5" customHeight="1">
      <c r="A863" s="12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ht="13.5" customHeight="1">
      <c r="A864" s="12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ht="13.5" customHeight="1">
      <c r="A865" s="12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ht="13.5" customHeight="1">
      <c r="A866" s="12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ht="13.5" customHeight="1">
      <c r="A867" s="12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ht="13.5" customHeight="1">
      <c r="A868" s="12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ht="13.5" customHeight="1">
      <c r="A869" s="12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ht="13.5" customHeight="1">
      <c r="A870" s="12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ht="13.5" customHeight="1">
      <c r="A871" s="12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ht="13.5" customHeight="1">
      <c r="A872" s="12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ht="13.5" customHeight="1">
      <c r="A873" s="12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ht="13.5" customHeight="1">
      <c r="A874" s="12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ht="13.5" customHeight="1">
      <c r="A875" s="12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ht="13.5" customHeight="1">
      <c r="A876" s="12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ht="13.5" customHeight="1">
      <c r="A877" s="12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ht="13.5" customHeight="1">
      <c r="A878" s="12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ht="13.5" customHeight="1">
      <c r="A879" s="12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ht="13.5" customHeight="1">
      <c r="A880" s="12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ht="13.5" customHeight="1">
      <c r="A881" s="12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ht="13.5" customHeight="1">
      <c r="A882" s="12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ht="13.5" customHeight="1">
      <c r="A883" s="12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ht="13.5" customHeight="1">
      <c r="A884" s="12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ht="13.5" customHeight="1">
      <c r="A885" s="12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ht="13.5" customHeight="1">
      <c r="A886" s="12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ht="13.5" customHeight="1">
      <c r="A887" s="12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ht="13.5" customHeight="1">
      <c r="A888" s="12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ht="13.5" customHeight="1">
      <c r="A889" s="12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ht="13.5" customHeight="1">
      <c r="A890" s="12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ht="13.5" customHeight="1">
      <c r="A891" s="12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ht="13.5" customHeight="1">
      <c r="A892" s="12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ht="13.5" customHeight="1">
      <c r="A893" s="12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ht="13.5" customHeight="1">
      <c r="A894" s="12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ht="13.5" customHeight="1">
      <c r="A895" s="12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ht="13.5" customHeight="1">
      <c r="A896" s="12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ht="13.5" customHeight="1">
      <c r="A897" s="12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ht="13.5" customHeight="1">
      <c r="A898" s="12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ht="13.5" customHeight="1">
      <c r="A899" s="12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ht="13.5" customHeight="1">
      <c r="A900" s="12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ht="13.5" customHeight="1">
      <c r="A901" s="12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ht="13.5" customHeight="1">
      <c r="A902" s="12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ht="13.5" customHeight="1">
      <c r="A903" s="12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ht="13.5" customHeight="1">
      <c r="A904" s="12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ht="13.5" customHeight="1">
      <c r="A905" s="12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ht="13.5" customHeight="1">
      <c r="A906" s="12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ht="13.5" customHeight="1">
      <c r="A907" s="12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ht="13.5" customHeight="1">
      <c r="A908" s="12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ht="13.5" customHeight="1">
      <c r="A909" s="12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ht="13.5" customHeight="1">
      <c r="A910" s="12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ht="13.5" customHeight="1">
      <c r="A911" s="12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ht="13.5" customHeight="1">
      <c r="A912" s="12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ht="13.5" customHeight="1">
      <c r="A913" s="12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ht="13.5" customHeight="1">
      <c r="A914" s="12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ht="13.5" customHeight="1">
      <c r="A915" s="12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ht="13.5" customHeight="1">
      <c r="A916" s="12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ht="13.5" customHeight="1">
      <c r="A917" s="12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ht="13.5" customHeight="1">
      <c r="A918" s="12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ht="13.5" customHeight="1">
      <c r="A919" s="12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ht="13.5" customHeight="1">
      <c r="A920" s="12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ht="13.5" customHeight="1">
      <c r="A921" s="12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ht="13.5" customHeight="1">
      <c r="A922" s="12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ht="13.5" customHeight="1">
      <c r="A923" s="12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ht="13.5" customHeight="1">
      <c r="A924" s="12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ht="13.5" customHeight="1">
      <c r="A925" s="12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ht="13.5" customHeight="1">
      <c r="A926" s="12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ht="13.5" customHeight="1">
      <c r="A927" s="12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ht="13.5" customHeight="1">
      <c r="A928" s="12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ht="13.5" customHeight="1">
      <c r="A929" s="12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ht="13.5" customHeight="1">
      <c r="A930" s="12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ht="13.5" customHeight="1">
      <c r="A931" s="12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ht="13.5" customHeight="1">
      <c r="A932" s="12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ht="13.5" customHeight="1">
      <c r="A933" s="12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ht="13.5" customHeight="1">
      <c r="A934" s="12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ht="13.5" customHeight="1">
      <c r="A935" s="12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ht="13.5" customHeight="1">
      <c r="A936" s="12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ht="13.5" customHeight="1">
      <c r="A937" s="12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ht="13.5" customHeight="1">
      <c r="A938" s="12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ht="13.5" customHeight="1">
      <c r="A939" s="12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ht="13.5" customHeight="1">
      <c r="A940" s="12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ht="13.5" customHeight="1">
      <c r="A941" s="12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ht="13.5" customHeight="1">
      <c r="A942" s="12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ht="13.5" customHeight="1">
      <c r="A943" s="12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ht="13.5" customHeight="1">
      <c r="A944" s="12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spans="1:36" ht="13.5" customHeight="1">
      <c r="A945" s="12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spans="1:36" ht="13.5" customHeight="1">
      <c r="A946" s="12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spans="1:36" ht="13.5" customHeight="1">
      <c r="A947" s="12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spans="1:36" ht="13.5" customHeight="1">
      <c r="A948" s="12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spans="1:36" ht="13.5" customHeight="1">
      <c r="A949" s="12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spans="1:36" ht="13.5" customHeight="1">
      <c r="A950" s="12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spans="1:36" ht="13.5" customHeight="1">
      <c r="A951" s="12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spans="1:36" ht="13.5" customHeight="1">
      <c r="A952" s="12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spans="1:36" ht="13.5" customHeight="1">
      <c r="A953" s="12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spans="1:36" ht="13.5" customHeight="1">
      <c r="A954" s="12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spans="1:36" ht="13.5" customHeight="1">
      <c r="A955" s="12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spans="1:36" ht="13.5" customHeight="1">
      <c r="A956" s="12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spans="1:36" ht="13.5" customHeight="1">
      <c r="A957" s="12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spans="1:36" ht="13.5" customHeight="1">
      <c r="A958" s="12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spans="1:36" ht="13.5" customHeight="1">
      <c r="A959" s="12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spans="1:36" ht="13.5" customHeight="1">
      <c r="A960" s="12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spans="1:36" ht="13.5" customHeight="1">
      <c r="A961" s="12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spans="1:36" ht="13.5" customHeight="1">
      <c r="A962" s="12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spans="1:36" ht="13.5" customHeight="1">
      <c r="A963" s="12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spans="1:36" ht="13.5" customHeight="1">
      <c r="A964" s="12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spans="1:36" ht="13.5" customHeight="1">
      <c r="A965" s="12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spans="1:36" ht="13.5" customHeight="1">
      <c r="A966" s="12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spans="1:36" ht="13.5" customHeight="1">
      <c r="A967" s="12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spans="1:36" ht="13.5" customHeight="1">
      <c r="A968" s="12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spans="1:36" ht="13.5" customHeight="1">
      <c r="A969" s="12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spans="1:36" ht="13.5" customHeight="1">
      <c r="A970" s="12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spans="1:36" ht="13.5" customHeight="1">
      <c r="A971" s="12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spans="1:36" ht="13.5" customHeight="1">
      <c r="A972" s="12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spans="1:36" ht="13.5" customHeight="1">
      <c r="A973" s="12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spans="1:36" ht="13.5" customHeight="1">
      <c r="A974" s="12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spans="1:36" ht="13.5" customHeight="1">
      <c r="A975" s="12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spans="1:36" ht="13.5" customHeight="1">
      <c r="A976" s="12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spans="1:36" ht="13.5" customHeight="1">
      <c r="A977" s="12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spans="1:36" ht="13.5" customHeight="1">
      <c r="A978" s="12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spans="1:36" ht="13.5" customHeight="1">
      <c r="A979" s="12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spans="1:36" ht="13.5" customHeight="1">
      <c r="A980" s="12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spans="1:36" ht="13.5" customHeight="1">
      <c r="A981" s="12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spans="1:36" ht="13.5" customHeight="1">
      <c r="A982" s="12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spans="1:36" ht="13.5" customHeight="1">
      <c r="A983" s="12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spans="1:36" ht="13.5" customHeight="1">
      <c r="A984" s="12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spans="1:36" ht="13.5" customHeight="1">
      <c r="A985" s="12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spans="1:36" ht="13.5" customHeight="1">
      <c r="A986" s="12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spans="1:36" ht="13.5" customHeight="1">
      <c r="A987" s="12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spans="1:36" ht="13.5" customHeight="1">
      <c r="A988" s="12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spans="1:36" ht="13.5" customHeight="1">
      <c r="A989" s="12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spans="1:36" ht="13.5" customHeight="1">
      <c r="A990" s="12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spans="1:36" ht="13.5" customHeight="1">
      <c r="A991" s="12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spans="1:36" ht="13.5" customHeight="1">
      <c r="A992" s="12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spans="1:36" ht="13.5" customHeight="1">
      <c r="A993" s="12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spans="1:36" ht="13.5" customHeight="1">
      <c r="A994" s="12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spans="1:36" ht="13.5" customHeight="1">
      <c r="A995" s="12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spans="1:36" ht="13.5" customHeight="1">
      <c r="A996" s="12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spans="1:36" ht="13.5" customHeight="1">
      <c r="A997" s="12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spans="1:36" ht="13.5" customHeight="1">
      <c r="A998" s="12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spans="1:36" ht="13.5" customHeight="1">
      <c r="A999" s="12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spans="1:36" ht="13.5" customHeight="1">
      <c r="A1000" s="12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</sheetData>
  <mergeCells count="15">
    <mergeCell ref="A100:S100"/>
    <mergeCell ref="P8:Q10"/>
    <mergeCell ref="R8:S10"/>
    <mergeCell ref="B2:Q2"/>
    <mergeCell ref="B3:Q3"/>
    <mergeCell ref="B4:O4"/>
    <mergeCell ref="B5:Q5"/>
    <mergeCell ref="B6:Q6"/>
    <mergeCell ref="B8:C10"/>
    <mergeCell ref="D8:E10"/>
    <mergeCell ref="F8:G10"/>
    <mergeCell ref="H8:I10"/>
    <mergeCell ref="J8:K10"/>
    <mergeCell ref="L8:M10"/>
    <mergeCell ref="N8:O10"/>
  </mergeCells>
  <pageMargins left="0.25" right="0.25" top="0.75" bottom="0.75" header="0" footer="0"/>
  <pageSetup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1000"/>
  <sheetViews>
    <sheetView workbookViewId="0">
      <pane ySplit="11" topLeftCell="A12" activePane="bottomLeft" state="frozen"/>
      <selection pane="bottomLeft" activeCell="B13" sqref="B13"/>
    </sheetView>
  </sheetViews>
  <sheetFormatPr defaultColWidth="14.42578125" defaultRowHeight="15.75" customHeight="1"/>
  <cols>
    <col min="1" max="1" width="12.140625" customWidth="1"/>
    <col min="2" max="2" width="5.85546875" customWidth="1"/>
    <col min="3" max="3" width="9" customWidth="1"/>
    <col min="4" max="4" width="6" customWidth="1"/>
    <col min="5" max="5" width="8.140625" customWidth="1"/>
    <col min="6" max="6" width="4.85546875" customWidth="1"/>
    <col min="7" max="7" width="8.140625" customWidth="1"/>
    <col min="8" max="8" width="3.85546875" customWidth="1"/>
    <col min="9" max="9" width="8.140625" customWidth="1"/>
    <col min="10" max="10" width="4.5703125" customWidth="1"/>
    <col min="11" max="11" width="8.140625" customWidth="1"/>
    <col min="12" max="12" width="3.42578125" customWidth="1"/>
    <col min="13" max="13" width="6.140625" customWidth="1"/>
    <col min="14" max="14" width="3.5703125" customWidth="1"/>
    <col min="15" max="15" width="6.85546875" customWidth="1"/>
    <col min="16" max="16" width="4.85546875" customWidth="1"/>
    <col min="17" max="17" width="8.140625" customWidth="1"/>
    <col min="18" max="18" width="5.42578125" customWidth="1"/>
    <col min="19" max="19" width="7.85546875" customWidth="1"/>
    <col min="20" max="36" width="9.140625" customWidth="1"/>
  </cols>
  <sheetData>
    <row r="1" spans="1:36" ht="13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53"/>
    </row>
    <row r="2" spans="1:36" ht="13.5" customHeight="1">
      <c r="A2" s="3"/>
      <c r="B2" s="291" t="s">
        <v>0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3"/>
      <c r="B3" s="291" t="s">
        <v>1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3.5" customHeight="1">
      <c r="A4" s="1"/>
      <c r="B4" s="292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3.5" customHeight="1">
      <c r="A5" s="3"/>
      <c r="B5" s="291" t="s">
        <v>101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3.5" customHeight="1">
      <c r="A6" s="9"/>
      <c r="B6" s="293" t="s">
        <v>102</v>
      </c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3.5" customHeight="1">
      <c r="A7" s="1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3.5" customHeight="1">
      <c r="A8" s="1"/>
      <c r="B8" s="316" t="s">
        <v>4</v>
      </c>
      <c r="C8" s="286"/>
      <c r="D8" s="315" t="s">
        <v>5</v>
      </c>
      <c r="E8" s="286"/>
      <c r="F8" s="316" t="s">
        <v>6</v>
      </c>
      <c r="G8" s="286"/>
      <c r="H8" s="315" t="s">
        <v>7</v>
      </c>
      <c r="I8" s="286"/>
      <c r="J8" s="316" t="s">
        <v>8</v>
      </c>
      <c r="K8" s="286"/>
      <c r="L8" s="315" t="s">
        <v>9</v>
      </c>
      <c r="M8" s="286"/>
      <c r="N8" s="316" t="s">
        <v>10</v>
      </c>
      <c r="O8" s="286"/>
      <c r="P8" s="315" t="s">
        <v>13</v>
      </c>
      <c r="Q8" s="286"/>
      <c r="R8" s="316" t="s">
        <v>14</v>
      </c>
      <c r="S8" s="286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3.5" customHeight="1">
      <c r="A9" s="1"/>
      <c r="B9" s="287"/>
      <c r="C9" s="288"/>
      <c r="D9" s="287"/>
      <c r="E9" s="288"/>
      <c r="F9" s="287"/>
      <c r="G9" s="288"/>
      <c r="H9" s="287"/>
      <c r="I9" s="288"/>
      <c r="J9" s="287"/>
      <c r="K9" s="288"/>
      <c r="L9" s="287"/>
      <c r="M9" s="288"/>
      <c r="N9" s="287"/>
      <c r="O9" s="288"/>
      <c r="P9" s="287"/>
      <c r="Q9" s="288"/>
      <c r="R9" s="287"/>
      <c r="S9" s="288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3.5" customHeight="1">
      <c r="A10" s="1"/>
      <c r="B10" s="289"/>
      <c r="C10" s="290"/>
      <c r="D10" s="289"/>
      <c r="E10" s="290"/>
      <c r="F10" s="289"/>
      <c r="G10" s="290"/>
      <c r="H10" s="289"/>
      <c r="I10" s="290"/>
      <c r="J10" s="289"/>
      <c r="K10" s="290"/>
      <c r="L10" s="289"/>
      <c r="M10" s="290"/>
      <c r="N10" s="289"/>
      <c r="O10" s="290"/>
      <c r="P10" s="289"/>
      <c r="Q10" s="290"/>
      <c r="R10" s="289"/>
      <c r="S10" s="29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8" customHeight="1">
      <c r="A11" s="1"/>
      <c r="B11" s="55" t="s">
        <v>15</v>
      </c>
      <c r="C11" s="55" t="s">
        <v>16</v>
      </c>
      <c r="D11" s="56" t="s">
        <v>15</v>
      </c>
      <c r="E11" s="56" t="s">
        <v>16</v>
      </c>
      <c r="F11" s="55" t="s">
        <v>15</v>
      </c>
      <c r="G11" s="55" t="s">
        <v>16</v>
      </c>
      <c r="H11" s="56" t="s">
        <v>15</v>
      </c>
      <c r="I11" s="56" t="s">
        <v>16</v>
      </c>
      <c r="J11" s="55" t="s">
        <v>15</v>
      </c>
      <c r="K11" s="57" t="s">
        <v>16</v>
      </c>
      <c r="L11" s="56" t="s">
        <v>15</v>
      </c>
      <c r="M11" s="56" t="s">
        <v>16</v>
      </c>
      <c r="N11" s="55" t="s">
        <v>15</v>
      </c>
      <c r="O11" s="55" t="s">
        <v>16</v>
      </c>
      <c r="P11" s="56" t="s">
        <v>15</v>
      </c>
      <c r="Q11" s="56" t="s">
        <v>16</v>
      </c>
      <c r="R11" s="55" t="s">
        <v>15</v>
      </c>
      <c r="S11" s="55" t="s">
        <v>16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58"/>
      <c r="S12" s="58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8" customHeight="1">
      <c r="A13" s="59" t="s">
        <v>17</v>
      </c>
      <c r="B13" s="60"/>
      <c r="C13" s="60"/>
      <c r="D13" s="61"/>
      <c r="E13" s="61"/>
      <c r="F13" s="60"/>
      <c r="G13" s="60"/>
      <c r="H13" s="61"/>
      <c r="I13" s="61"/>
      <c r="J13" s="62"/>
      <c r="K13" s="63"/>
      <c r="L13" s="61"/>
      <c r="M13" s="61"/>
      <c r="N13" s="64"/>
      <c r="O13" s="64"/>
      <c r="P13" s="61"/>
      <c r="Q13" s="61"/>
      <c r="R13" s="65"/>
      <c r="S13" s="65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8" customHeight="1">
      <c r="A14" s="61" t="s">
        <v>18</v>
      </c>
      <c r="B14" s="63">
        <v>0</v>
      </c>
      <c r="C14" s="63">
        <v>0</v>
      </c>
      <c r="D14" s="66">
        <v>0</v>
      </c>
      <c r="E14" s="66">
        <v>0</v>
      </c>
      <c r="F14" s="63">
        <v>0</v>
      </c>
      <c r="G14" s="63">
        <v>0</v>
      </c>
      <c r="H14" s="66">
        <v>103</v>
      </c>
      <c r="I14" s="66">
        <v>412607</v>
      </c>
      <c r="J14" s="63">
        <v>231</v>
      </c>
      <c r="K14" s="63">
        <v>1289430</v>
      </c>
      <c r="L14" s="66">
        <v>3</v>
      </c>
      <c r="M14" s="66">
        <v>9000</v>
      </c>
      <c r="N14" s="63">
        <v>9</v>
      </c>
      <c r="O14" s="63">
        <v>45000</v>
      </c>
      <c r="P14" s="66">
        <v>294</v>
      </c>
      <c r="Q14" s="66">
        <v>580293</v>
      </c>
      <c r="R14" s="64">
        <f t="shared" ref="R14:S14" si="0">B14+D14+F14+H14+J14+L14+N14+P14</f>
        <v>640</v>
      </c>
      <c r="S14" s="64">
        <f t="shared" si="0"/>
        <v>2336330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3.5" customHeight="1">
      <c r="A15" s="61" t="s">
        <v>19</v>
      </c>
      <c r="B15" s="63">
        <v>0</v>
      </c>
      <c r="C15" s="63">
        <v>0</v>
      </c>
      <c r="D15" s="66">
        <v>0</v>
      </c>
      <c r="E15" s="66">
        <v>0</v>
      </c>
      <c r="F15" s="63">
        <v>0</v>
      </c>
      <c r="G15" s="63">
        <v>0</v>
      </c>
      <c r="H15" s="66">
        <v>67</v>
      </c>
      <c r="I15" s="66">
        <v>269517</v>
      </c>
      <c r="J15" s="63">
        <v>108</v>
      </c>
      <c r="K15" s="63">
        <v>602945</v>
      </c>
      <c r="L15" s="66">
        <v>0</v>
      </c>
      <c r="M15" s="66">
        <v>0</v>
      </c>
      <c r="N15" s="63">
        <v>3</v>
      </c>
      <c r="O15" s="63">
        <v>10000</v>
      </c>
      <c r="P15" s="66">
        <v>174</v>
      </c>
      <c r="Q15" s="66">
        <v>335201</v>
      </c>
      <c r="R15" s="64">
        <f t="shared" ref="R15:S15" si="1">B15+D15+F15+H15+J15+L15+N15+P15</f>
        <v>352</v>
      </c>
      <c r="S15" s="64">
        <f t="shared" si="1"/>
        <v>1217663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18" customHeight="1">
      <c r="A16" s="67" t="s">
        <v>20</v>
      </c>
      <c r="B16" s="68">
        <v>0</v>
      </c>
      <c r="C16" s="68">
        <v>0</v>
      </c>
      <c r="D16" s="69">
        <v>0</v>
      </c>
      <c r="E16" s="69">
        <v>0</v>
      </c>
      <c r="F16" s="68">
        <v>0</v>
      </c>
      <c r="G16" s="68">
        <v>0</v>
      </c>
      <c r="H16" s="69">
        <v>44</v>
      </c>
      <c r="I16" s="69">
        <v>179306</v>
      </c>
      <c r="J16" s="68">
        <v>80</v>
      </c>
      <c r="K16" s="68">
        <v>464447</v>
      </c>
      <c r="L16" s="66">
        <v>0</v>
      </c>
      <c r="M16" s="66">
        <v>0</v>
      </c>
      <c r="N16" s="68">
        <v>11</v>
      </c>
      <c r="O16" s="68">
        <v>51875</v>
      </c>
      <c r="P16" s="69">
        <v>125</v>
      </c>
      <c r="Q16" s="69">
        <v>240050</v>
      </c>
      <c r="R16" s="64">
        <f t="shared" ref="R16:S16" si="2">B16+D16+F16+H16+J16+L16+N16+P16</f>
        <v>260</v>
      </c>
      <c r="S16" s="64">
        <f t="shared" si="2"/>
        <v>935678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</row>
    <row r="17" spans="1:36" ht="13.5" customHeight="1">
      <c r="A17" s="61"/>
      <c r="B17" s="68"/>
      <c r="C17" s="68"/>
      <c r="D17" s="69"/>
      <c r="E17" s="69"/>
      <c r="F17" s="68"/>
      <c r="G17" s="68"/>
      <c r="H17" s="69"/>
      <c r="I17" s="69"/>
      <c r="J17" s="68"/>
      <c r="K17" s="68"/>
      <c r="L17" s="71"/>
      <c r="M17" s="61"/>
      <c r="N17" s="64"/>
      <c r="O17" s="64"/>
      <c r="P17" s="61"/>
      <c r="Q17" s="61"/>
      <c r="R17" s="64"/>
      <c r="S17" s="64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14.25" customHeight="1">
      <c r="A18" s="72" t="s">
        <v>103</v>
      </c>
      <c r="B18" s="73">
        <v>0</v>
      </c>
      <c r="C18" s="73">
        <v>0</v>
      </c>
      <c r="D18" s="74">
        <v>0</v>
      </c>
      <c r="E18" s="74">
        <v>0</v>
      </c>
      <c r="F18" s="73">
        <v>0</v>
      </c>
      <c r="G18" s="73">
        <v>0</v>
      </c>
      <c r="H18" s="74">
        <f t="shared" ref="H18:I18" si="3">SUM(H14:H17)</f>
        <v>214</v>
      </c>
      <c r="I18" s="74">
        <f t="shared" si="3"/>
        <v>861430</v>
      </c>
      <c r="J18" s="73">
        <f t="shared" ref="J18:Q18" si="4">SUM(J14:J16)</f>
        <v>419</v>
      </c>
      <c r="K18" s="73">
        <f t="shared" si="4"/>
        <v>2356822</v>
      </c>
      <c r="L18" s="74">
        <f t="shared" si="4"/>
        <v>3</v>
      </c>
      <c r="M18" s="74">
        <f t="shared" si="4"/>
        <v>9000</v>
      </c>
      <c r="N18" s="73">
        <f t="shared" si="4"/>
        <v>23</v>
      </c>
      <c r="O18" s="73">
        <f t="shared" si="4"/>
        <v>106875</v>
      </c>
      <c r="P18" s="74">
        <f t="shared" si="4"/>
        <v>593</v>
      </c>
      <c r="Q18" s="74">
        <f t="shared" si="4"/>
        <v>1155544</v>
      </c>
      <c r="R18" s="64">
        <f t="shared" ref="R18:S18" si="5">B18+D18+F18+H18+J18+L18+N18+P18</f>
        <v>1252</v>
      </c>
      <c r="S18" s="64">
        <f t="shared" si="5"/>
        <v>4489671</v>
      </c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</row>
    <row r="19" spans="1:36" ht="13.5" customHeight="1">
      <c r="A19" s="2"/>
      <c r="B19" s="76"/>
      <c r="C19" s="76"/>
      <c r="D19" s="77"/>
      <c r="E19" s="77"/>
      <c r="F19" s="78"/>
      <c r="G19" s="78"/>
      <c r="H19" s="79"/>
      <c r="I19" s="79"/>
      <c r="J19" s="76"/>
      <c r="K19" s="80"/>
      <c r="L19" s="77"/>
      <c r="M19" s="2"/>
      <c r="N19" s="81"/>
      <c r="O19" s="81"/>
      <c r="P19" s="2"/>
      <c r="Q19" s="2"/>
      <c r="R19" s="64"/>
      <c r="S19" s="6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7" customHeight="1">
      <c r="A20" s="59" t="s">
        <v>22</v>
      </c>
      <c r="B20" s="62"/>
      <c r="C20" s="62"/>
      <c r="D20" s="71"/>
      <c r="E20" s="71"/>
      <c r="F20" s="82"/>
      <c r="G20" s="82"/>
      <c r="H20" s="83"/>
      <c r="I20" s="83"/>
      <c r="J20" s="62"/>
      <c r="K20" s="63"/>
      <c r="L20" s="71"/>
      <c r="M20" s="61"/>
      <c r="N20" s="64"/>
      <c r="O20" s="64"/>
      <c r="P20" s="61"/>
      <c r="Q20" s="61"/>
      <c r="R20" s="64"/>
      <c r="S20" s="64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13.5" customHeight="1">
      <c r="A21" s="61" t="s">
        <v>23</v>
      </c>
      <c r="B21" s="63">
        <v>181</v>
      </c>
      <c r="C21" s="63">
        <v>811482</v>
      </c>
      <c r="D21" s="66">
        <v>0</v>
      </c>
      <c r="E21" s="66">
        <v>0</v>
      </c>
      <c r="F21" s="63">
        <v>0</v>
      </c>
      <c r="G21" s="63">
        <v>0</v>
      </c>
      <c r="H21" s="66">
        <v>0</v>
      </c>
      <c r="I21" s="66">
        <v>0</v>
      </c>
      <c r="J21" s="63">
        <v>2</v>
      </c>
      <c r="K21" s="63">
        <v>11199</v>
      </c>
      <c r="L21" s="66">
        <v>0</v>
      </c>
      <c r="M21" s="66">
        <v>0</v>
      </c>
      <c r="N21" s="63">
        <v>0</v>
      </c>
      <c r="O21" s="63">
        <v>0</v>
      </c>
      <c r="P21" s="66">
        <v>2</v>
      </c>
      <c r="Q21" s="66">
        <v>4200</v>
      </c>
      <c r="R21" s="64">
        <f t="shared" ref="R21:S21" si="6">B21+D21+F21+H21+J21+L21+N21+P21</f>
        <v>185</v>
      </c>
      <c r="S21" s="64">
        <f t="shared" si="6"/>
        <v>826881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8" customHeight="1">
      <c r="A22" s="61" t="s">
        <v>24</v>
      </c>
      <c r="B22" s="63">
        <v>330</v>
      </c>
      <c r="C22" s="63">
        <v>1397171</v>
      </c>
      <c r="D22" s="66">
        <v>0</v>
      </c>
      <c r="E22" s="66">
        <v>0</v>
      </c>
      <c r="F22" s="63">
        <v>0</v>
      </c>
      <c r="G22" s="63">
        <v>0</v>
      </c>
      <c r="H22" s="66">
        <v>18</v>
      </c>
      <c r="I22" s="66">
        <v>78894</v>
      </c>
      <c r="J22" s="63">
        <v>3</v>
      </c>
      <c r="K22" s="63">
        <v>16176</v>
      </c>
      <c r="L22" s="66">
        <v>0</v>
      </c>
      <c r="M22" s="66">
        <v>0</v>
      </c>
      <c r="N22" s="63">
        <v>0</v>
      </c>
      <c r="O22" s="63">
        <v>0</v>
      </c>
      <c r="P22" s="66">
        <v>16</v>
      </c>
      <c r="Q22" s="66">
        <v>32000</v>
      </c>
      <c r="R22" s="64">
        <f t="shared" ref="R22:S22" si="7">B22+D22+F22+H22+J22+L22+N22+P22</f>
        <v>367</v>
      </c>
      <c r="S22" s="64">
        <f t="shared" si="7"/>
        <v>1524241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18" customHeight="1">
      <c r="A23" s="61" t="s">
        <v>25</v>
      </c>
      <c r="B23" s="63">
        <v>1087</v>
      </c>
      <c r="C23" s="63">
        <v>3709299</v>
      </c>
      <c r="D23" s="66">
        <v>0</v>
      </c>
      <c r="E23" s="66">
        <v>0</v>
      </c>
      <c r="F23" s="63">
        <v>0</v>
      </c>
      <c r="G23" s="63">
        <v>0</v>
      </c>
      <c r="H23" s="66">
        <v>13</v>
      </c>
      <c r="I23" s="66">
        <v>49235</v>
      </c>
      <c r="J23" s="63">
        <v>8</v>
      </c>
      <c r="K23" s="63">
        <v>27266</v>
      </c>
      <c r="L23" s="66">
        <v>0</v>
      </c>
      <c r="M23" s="66">
        <v>0</v>
      </c>
      <c r="N23" s="63">
        <v>7</v>
      </c>
      <c r="O23" s="63">
        <v>31217</v>
      </c>
      <c r="P23" s="66">
        <v>30</v>
      </c>
      <c r="Q23" s="66">
        <v>53300</v>
      </c>
      <c r="R23" s="64">
        <f t="shared" ref="R23:S23" si="8">B23+D23+F23+H23+J23+L23+N23+P23</f>
        <v>1145</v>
      </c>
      <c r="S23" s="64">
        <f t="shared" si="8"/>
        <v>3870317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13.5" customHeight="1">
      <c r="A24" s="61" t="s">
        <v>26</v>
      </c>
      <c r="B24" s="63">
        <v>430</v>
      </c>
      <c r="C24" s="63">
        <v>2300872</v>
      </c>
      <c r="D24" s="66">
        <v>0</v>
      </c>
      <c r="E24" s="66">
        <v>0</v>
      </c>
      <c r="F24" s="63">
        <v>0</v>
      </c>
      <c r="G24" s="63">
        <v>0</v>
      </c>
      <c r="H24" s="66">
        <v>6</v>
      </c>
      <c r="I24" s="66">
        <v>26298</v>
      </c>
      <c r="J24" s="63">
        <v>0</v>
      </c>
      <c r="K24" s="63">
        <v>0</v>
      </c>
      <c r="L24" s="66">
        <v>0</v>
      </c>
      <c r="M24" s="66">
        <v>0</v>
      </c>
      <c r="N24" s="63">
        <v>0</v>
      </c>
      <c r="O24" s="63">
        <v>0</v>
      </c>
      <c r="P24" s="66">
        <v>11</v>
      </c>
      <c r="Q24" s="66">
        <v>18867</v>
      </c>
      <c r="R24" s="64">
        <f t="shared" ref="R24:S24" si="9">B24+D24+F24+H24+J24+L24+N24+P24</f>
        <v>447</v>
      </c>
      <c r="S24" s="64">
        <f t="shared" si="9"/>
        <v>2346037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13.5" customHeight="1">
      <c r="A25" s="61" t="s">
        <v>27</v>
      </c>
      <c r="B25" s="63">
        <v>175</v>
      </c>
      <c r="C25" s="63">
        <v>897350</v>
      </c>
      <c r="D25" s="66">
        <v>0</v>
      </c>
      <c r="E25" s="66">
        <v>0</v>
      </c>
      <c r="F25" s="63">
        <v>0</v>
      </c>
      <c r="G25" s="63">
        <v>0</v>
      </c>
      <c r="H25" s="66">
        <v>0</v>
      </c>
      <c r="I25" s="66">
        <v>0</v>
      </c>
      <c r="J25" s="63">
        <v>1</v>
      </c>
      <c r="K25" s="63">
        <v>7466</v>
      </c>
      <c r="L25" s="66">
        <v>0</v>
      </c>
      <c r="M25" s="66">
        <v>0</v>
      </c>
      <c r="N25" s="63">
        <v>0</v>
      </c>
      <c r="O25" s="63">
        <v>0</v>
      </c>
      <c r="P25" s="66">
        <v>1</v>
      </c>
      <c r="Q25" s="66">
        <v>2100</v>
      </c>
      <c r="R25" s="64">
        <f t="shared" ref="R25:S25" si="10">B25+D25+F25+H25+J25+L25+N25+P25</f>
        <v>177</v>
      </c>
      <c r="S25" s="64">
        <f t="shared" si="10"/>
        <v>906916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13.5" customHeight="1">
      <c r="A26" s="61" t="s">
        <v>28</v>
      </c>
      <c r="B26" s="63">
        <v>301</v>
      </c>
      <c r="C26" s="63">
        <v>1610897</v>
      </c>
      <c r="D26" s="66">
        <v>0</v>
      </c>
      <c r="E26" s="66">
        <v>0</v>
      </c>
      <c r="F26" s="63">
        <v>0</v>
      </c>
      <c r="G26" s="63">
        <v>0</v>
      </c>
      <c r="H26" s="66">
        <v>2</v>
      </c>
      <c r="I26" s="66">
        <v>8766</v>
      </c>
      <c r="J26" s="63">
        <v>4</v>
      </c>
      <c r="K26" s="63">
        <v>26131</v>
      </c>
      <c r="L26" s="66">
        <v>0</v>
      </c>
      <c r="M26" s="66">
        <v>0</v>
      </c>
      <c r="N26" s="63">
        <v>0</v>
      </c>
      <c r="O26" s="63">
        <v>0</v>
      </c>
      <c r="P26" s="66">
        <v>3</v>
      </c>
      <c r="Q26" s="66">
        <v>6300</v>
      </c>
      <c r="R26" s="64">
        <f t="shared" ref="R26:S26" si="11">B26+D26+F26+H26+J26+L26+N26+P26</f>
        <v>310</v>
      </c>
      <c r="S26" s="64">
        <f t="shared" si="11"/>
        <v>1652094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13.5" customHeight="1">
      <c r="A27" s="61" t="s">
        <v>29</v>
      </c>
      <c r="B27" s="63">
        <v>93</v>
      </c>
      <c r="C27" s="63">
        <v>487783</v>
      </c>
      <c r="D27" s="66">
        <v>0</v>
      </c>
      <c r="E27" s="66">
        <v>0</v>
      </c>
      <c r="F27" s="63">
        <v>0</v>
      </c>
      <c r="G27" s="63">
        <v>0</v>
      </c>
      <c r="H27" s="66">
        <v>0</v>
      </c>
      <c r="I27" s="66">
        <v>0</v>
      </c>
      <c r="J27" s="63">
        <v>1</v>
      </c>
      <c r="K27" s="63">
        <v>2489</v>
      </c>
      <c r="L27" s="66">
        <v>0</v>
      </c>
      <c r="M27" s="66">
        <v>0</v>
      </c>
      <c r="N27" s="63">
        <v>0</v>
      </c>
      <c r="O27" s="63">
        <v>0</v>
      </c>
      <c r="P27" s="66">
        <v>1</v>
      </c>
      <c r="Q27" s="66">
        <v>2100</v>
      </c>
      <c r="R27" s="64">
        <f t="shared" ref="R27:S27" si="12">B27+D27+F27+H27+J27+L27+N27+P27</f>
        <v>95</v>
      </c>
      <c r="S27" s="64">
        <f t="shared" si="12"/>
        <v>492372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18" customHeight="1">
      <c r="A28" s="61" t="s">
        <v>30</v>
      </c>
      <c r="B28" s="63">
        <v>0</v>
      </c>
      <c r="C28" s="63">
        <v>0</v>
      </c>
      <c r="D28" s="66">
        <v>0</v>
      </c>
      <c r="E28" s="66">
        <v>0</v>
      </c>
      <c r="F28" s="63">
        <v>0</v>
      </c>
      <c r="G28" s="63">
        <v>0</v>
      </c>
      <c r="H28" s="66">
        <v>0</v>
      </c>
      <c r="I28" s="66">
        <v>0</v>
      </c>
      <c r="J28" s="63">
        <v>0</v>
      </c>
      <c r="K28" s="63">
        <v>0</v>
      </c>
      <c r="L28" s="66">
        <v>0</v>
      </c>
      <c r="M28" s="66">
        <v>0</v>
      </c>
      <c r="N28" s="63">
        <v>0</v>
      </c>
      <c r="O28" s="63">
        <v>0</v>
      </c>
      <c r="P28" s="66">
        <v>0</v>
      </c>
      <c r="Q28" s="66">
        <v>0</v>
      </c>
      <c r="R28" s="64">
        <f t="shared" ref="R28:S28" si="13">B28+D28+F28+H28+J28+L28+N28+P28</f>
        <v>0</v>
      </c>
      <c r="S28" s="64">
        <f t="shared" si="13"/>
        <v>0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13.5" customHeight="1">
      <c r="A29" s="61" t="s">
        <v>31</v>
      </c>
      <c r="B29" s="63">
        <v>260</v>
      </c>
      <c r="C29" s="63">
        <v>1379607</v>
      </c>
      <c r="D29" s="66">
        <v>0</v>
      </c>
      <c r="E29" s="66">
        <v>0</v>
      </c>
      <c r="F29" s="63">
        <v>0</v>
      </c>
      <c r="G29" s="63">
        <v>0</v>
      </c>
      <c r="H29" s="66">
        <v>0</v>
      </c>
      <c r="I29" s="66">
        <v>0</v>
      </c>
      <c r="J29" s="63">
        <v>3</v>
      </c>
      <c r="K29" s="63">
        <v>18665</v>
      </c>
      <c r="L29" s="66">
        <v>1</v>
      </c>
      <c r="M29" s="66">
        <v>2000</v>
      </c>
      <c r="N29" s="63">
        <v>0</v>
      </c>
      <c r="O29" s="63">
        <v>0</v>
      </c>
      <c r="P29" s="66">
        <v>1</v>
      </c>
      <c r="Q29" s="66">
        <v>2100</v>
      </c>
      <c r="R29" s="64">
        <f t="shared" ref="R29:S29" si="14">B29+D29+F29+H29+J29+L29+N29+P29</f>
        <v>265</v>
      </c>
      <c r="S29" s="64">
        <f t="shared" si="14"/>
        <v>1402372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13.5" customHeight="1">
      <c r="A30" s="61" t="s">
        <v>32</v>
      </c>
      <c r="B30" s="63">
        <v>387</v>
      </c>
      <c r="C30" s="63">
        <v>1980210</v>
      </c>
      <c r="D30" s="66">
        <v>0</v>
      </c>
      <c r="E30" s="66">
        <v>0</v>
      </c>
      <c r="F30" s="63">
        <v>0</v>
      </c>
      <c r="G30" s="63">
        <v>0</v>
      </c>
      <c r="H30" s="66">
        <v>6</v>
      </c>
      <c r="I30" s="66">
        <v>26298</v>
      </c>
      <c r="J30" s="63">
        <v>7</v>
      </c>
      <c r="K30" s="63">
        <v>41063</v>
      </c>
      <c r="L30" s="66">
        <v>0</v>
      </c>
      <c r="M30" s="66">
        <v>0</v>
      </c>
      <c r="N30" s="63">
        <v>0</v>
      </c>
      <c r="O30" s="63">
        <v>0</v>
      </c>
      <c r="P30" s="66">
        <v>18</v>
      </c>
      <c r="Q30" s="66">
        <v>34700</v>
      </c>
      <c r="R30" s="64">
        <f t="shared" ref="R30:S30" si="15">B30+D30+F30+H30+J30+L30+N30+P30</f>
        <v>418</v>
      </c>
      <c r="S30" s="64">
        <f t="shared" si="15"/>
        <v>2082271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18" customHeight="1">
      <c r="A31" s="61" t="s">
        <v>33</v>
      </c>
      <c r="B31" s="63">
        <v>57</v>
      </c>
      <c r="C31" s="63">
        <v>293601</v>
      </c>
      <c r="D31" s="66">
        <v>0</v>
      </c>
      <c r="E31" s="66">
        <v>0</v>
      </c>
      <c r="F31" s="63">
        <v>0</v>
      </c>
      <c r="G31" s="63">
        <v>0</v>
      </c>
      <c r="H31" s="66">
        <v>1</v>
      </c>
      <c r="I31" s="66">
        <v>4383</v>
      </c>
      <c r="J31" s="63">
        <v>1</v>
      </c>
      <c r="K31" s="63">
        <v>3733</v>
      </c>
      <c r="L31" s="66">
        <v>0</v>
      </c>
      <c r="M31" s="66">
        <v>0</v>
      </c>
      <c r="N31" s="63">
        <v>0</v>
      </c>
      <c r="O31" s="63">
        <v>0</v>
      </c>
      <c r="P31" s="66">
        <v>0</v>
      </c>
      <c r="Q31" s="66">
        <v>0</v>
      </c>
      <c r="R31" s="64">
        <f t="shared" ref="R31:S31" si="16">B31+D31+F31+H31+J31+L31+N31+P31</f>
        <v>59</v>
      </c>
      <c r="S31" s="64">
        <f t="shared" si="16"/>
        <v>301717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8" customHeight="1">
      <c r="A32" s="61" t="s">
        <v>34</v>
      </c>
      <c r="B32" s="63">
        <v>57</v>
      </c>
      <c r="C32" s="63">
        <v>310278</v>
      </c>
      <c r="D32" s="66">
        <v>0</v>
      </c>
      <c r="E32" s="66">
        <v>0</v>
      </c>
      <c r="F32" s="63">
        <v>0</v>
      </c>
      <c r="G32" s="63">
        <v>0</v>
      </c>
      <c r="H32" s="66">
        <v>0</v>
      </c>
      <c r="I32" s="66">
        <v>0</v>
      </c>
      <c r="J32" s="63">
        <v>1</v>
      </c>
      <c r="K32" s="63">
        <v>7466</v>
      </c>
      <c r="L32" s="66">
        <v>0</v>
      </c>
      <c r="M32" s="66">
        <v>0</v>
      </c>
      <c r="N32" s="63">
        <v>0</v>
      </c>
      <c r="O32" s="63">
        <v>0</v>
      </c>
      <c r="P32" s="66">
        <v>0</v>
      </c>
      <c r="Q32" s="66">
        <v>0</v>
      </c>
      <c r="R32" s="64">
        <f t="shared" ref="R32:S32" si="17">B32+D32+F32+H32+J32+L32+N32+P32</f>
        <v>58</v>
      </c>
      <c r="S32" s="64">
        <f t="shared" si="17"/>
        <v>317744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18" customHeight="1">
      <c r="A33" s="61" t="s">
        <v>35</v>
      </c>
      <c r="B33" s="63">
        <v>160</v>
      </c>
      <c r="C33" s="63">
        <v>794301</v>
      </c>
      <c r="D33" s="66">
        <v>0</v>
      </c>
      <c r="E33" s="66">
        <v>0</v>
      </c>
      <c r="F33" s="63">
        <v>0</v>
      </c>
      <c r="G33" s="63">
        <v>0</v>
      </c>
      <c r="H33" s="66">
        <v>2</v>
      </c>
      <c r="I33" s="66">
        <v>8766</v>
      </c>
      <c r="J33" s="63">
        <v>2</v>
      </c>
      <c r="K33" s="63">
        <v>11199</v>
      </c>
      <c r="L33" s="66">
        <v>0</v>
      </c>
      <c r="M33" s="66">
        <v>0</v>
      </c>
      <c r="N33" s="63">
        <v>0</v>
      </c>
      <c r="O33" s="63">
        <v>0</v>
      </c>
      <c r="P33" s="66">
        <v>8</v>
      </c>
      <c r="Q33" s="66">
        <v>15200</v>
      </c>
      <c r="R33" s="64">
        <f t="shared" ref="R33:S33" si="18">B33+D33+F33+H33+J33+L33+N33+P33</f>
        <v>172</v>
      </c>
      <c r="S33" s="64">
        <f t="shared" si="18"/>
        <v>829466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8" customHeight="1">
      <c r="A34" s="61" t="s">
        <v>36</v>
      </c>
      <c r="B34" s="63">
        <v>858</v>
      </c>
      <c r="C34" s="63">
        <v>3969937</v>
      </c>
      <c r="D34" s="66">
        <v>0</v>
      </c>
      <c r="E34" s="66">
        <v>0</v>
      </c>
      <c r="F34" s="63">
        <v>0</v>
      </c>
      <c r="G34" s="63">
        <v>0</v>
      </c>
      <c r="H34" s="66">
        <v>10</v>
      </c>
      <c r="I34" s="66">
        <v>38439</v>
      </c>
      <c r="J34" s="63">
        <v>8</v>
      </c>
      <c r="K34" s="63">
        <v>49462</v>
      </c>
      <c r="L34" s="66">
        <v>0</v>
      </c>
      <c r="M34" s="66">
        <v>0</v>
      </c>
      <c r="N34" s="63">
        <v>2</v>
      </c>
      <c r="O34" s="63">
        <v>6349</v>
      </c>
      <c r="P34" s="66">
        <v>40</v>
      </c>
      <c r="Q34" s="66">
        <v>79625</v>
      </c>
      <c r="R34" s="64">
        <f t="shared" ref="R34:S34" si="19">B34+D34+F34+H34+J34+L34+N34+P34</f>
        <v>918</v>
      </c>
      <c r="S34" s="64">
        <f t="shared" si="19"/>
        <v>4143812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3.5" customHeight="1">
      <c r="A35" s="61" t="s">
        <v>37</v>
      </c>
      <c r="B35" s="63">
        <v>47</v>
      </c>
      <c r="C35" s="63">
        <v>257075</v>
      </c>
      <c r="D35" s="66">
        <v>0</v>
      </c>
      <c r="E35" s="66">
        <v>0</v>
      </c>
      <c r="F35" s="63">
        <v>0</v>
      </c>
      <c r="G35" s="63">
        <v>0</v>
      </c>
      <c r="H35" s="66">
        <v>2</v>
      </c>
      <c r="I35" s="66">
        <v>8766</v>
      </c>
      <c r="J35" s="63">
        <v>0</v>
      </c>
      <c r="K35" s="63">
        <v>0</v>
      </c>
      <c r="L35" s="66">
        <v>0</v>
      </c>
      <c r="M35" s="66">
        <v>0</v>
      </c>
      <c r="N35" s="63">
        <v>0</v>
      </c>
      <c r="O35" s="63">
        <v>0</v>
      </c>
      <c r="P35" s="66">
        <v>1</v>
      </c>
      <c r="Q35" s="66">
        <v>2100</v>
      </c>
      <c r="R35" s="64">
        <f t="shared" ref="R35:S35" si="20">B35+D35+F35+H35+J35+L35+N35+P35</f>
        <v>50</v>
      </c>
      <c r="S35" s="64">
        <f t="shared" si="20"/>
        <v>267941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8" customHeight="1">
      <c r="A36" s="61" t="s">
        <v>38</v>
      </c>
      <c r="B36" s="63">
        <v>118</v>
      </c>
      <c r="C36" s="63">
        <v>564621</v>
      </c>
      <c r="D36" s="66">
        <v>0</v>
      </c>
      <c r="E36" s="66">
        <v>0</v>
      </c>
      <c r="F36" s="63">
        <v>0</v>
      </c>
      <c r="G36" s="63">
        <v>0</v>
      </c>
      <c r="H36" s="66">
        <v>2</v>
      </c>
      <c r="I36" s="66">
        <v>5479</v>
      </c>
      <c r="J36" s="63">
        <v>1</v>
      </c>
      <c r="K36" s="63">
        <v>3733</v>
      </c>
      <c r="L36" s="66">
        <v>0</v>
      </c>
      <c r="M36" s="66">
        <v>0</v>
      </c>
      <c r="N36" s="63">
        <v>2</v>
      </c>
      <c r="O36" s="63">
        <v>2500</v>
      </c>
      <c r="P36" s="66">
        <v>1</v>
      </c>
      <c r="Q36" s="66">
        <v>2100</v>
      </c>
      <c r="R36" s="64">
        <f t="shared" ref="R36:S36" si="21">B36+D36+F36+H36+J36+L36+N36+P36</f>
        <v>124</v>
      </c>
      <c r="S36" s="64">
        <f t="shared" si="21"/>
        <v>578433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5" customHeight="1">
      <c r="A37" s="61" t="s">
        <v>39</v>
      </c>
      <c r="B37" s="63">
        <v>266</v>
      </c>
      <c r="C37" s="63">
        <v>1415695</v>
      </c>
      <c r="D37" s="66">
        <v>0</v>
      </c>
      <c r="E37" s="66">
        <v>0</v>
      </c>
      <c r="F37" s="63">
        <v>0</v>
      </c>
      <c r="G37" s="63">
        <v>0</v>
      </c>
      <c r="H37" s="66">
        <v>1</v>
      </c>
      <c r="I37" s="66">
        <v>2191</v>
      </c>
      <c r="J37" s="63">
        <v>3</v>
      </c>
      <c r="K37" s="63">
        <v>14932</v>
      </c>
      <c r="L37" s="66">
        <v>0</v>
      </c>
      <c r="M37" s="66">
        <v>0</v>
      </c>
      <c r="N37" s="63">
        <v>1</v>
      </c>
      <c r="O37" s="63">
        <v>2500</v>
      </c>
      <c r="P37" s="66">
        <v>0</v>
      </c>
      <c r="Q37" s="66">
        <v>0</v>
      </c>
      <c r="R37" s="64">
        <f t="shared" ref="R37:S37" si="22">B37+D37+F37+H37+J37+L37+N37+P37</f>
        <v>271</v>
      </c>
      <c r="S37" s="64">
        <f t="shared" si="22"/>
        <v>1435318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3.5" customHeight="1">
      <c r="A38" s="61" t="s">
        <v>40</v>
      </c>
      <c r="B38" s="63">
        <v>234</v>
      </c>
      <c r="C38" s="63">
        <v>1233007</v>
      </c>
      <c r="D38" s="66">
        <v>0</v>
      </c>
      <c r="E38" s="66">
        <v>0</v>
      </c>
      <c r="F38" s="63">
        <v>0</v>
      </c>
      <c r="G38" s="63">
        <v>0</v>
      </c>
      <c r="H38" s="66">
        <v>3</v>
      </c>
      <c r="I38" s="66">
        <v>10958</v>
      </c>
      <c r="J38" s="63">
        <v>0</v>
      </c>
      <c r="K38" s="63">
        <v>0</v>
      </c>
      <c r="L38" s="66">
        <v>0</v>
      </c>
      <c r="M38" s="66">
        <v>0</v>
      </c>
      <c r="N38" s="63">
        <v>0</v>
      </c>
      <c r="O38" s="63">
        <v>0</v>
      </c>
      <c r="P38" s="66">
        <v>4</v>
      </c>
      <c r="Q38" s="66">
        <v>8400</v>
      </c>
      <c r="R38" s="64">
        <f t="shared" ref="R38:S38" si="23">B38+D38+F38+H38+J38+L38+N38+P38</f>
        <v>241</v>
      </c>
      <c r="S38" s="64">
        <f t="shared" si="23"/>
        <v>1252365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8" customHeight="1">
      <c r="A39" s="61" t="s">
        <v>41</v>
      </c>
      <c r="B39" s="63">
        <v>19</v>
      </c>
      <c r="C39" s="63">
        <v>79705</v>
      </c>
      <c r="D39" s="66">
        <v>0</v>
      </c>
      <c r="E39" s="66">
        <v>0</v>
      </c>
      <c r="F39" s="63">
        <v>0</v>
      </c>
      <c r="G39" s="63">
        <v>0</v>
      </c>
      <c r="H39" s="66">
        <v>0</v>
      </c>
      <c r="I39" s="66">
        <v>0</v>
      </c>
      <c r="J39" s="63">
        <v>1</v>
      </c>
      <c r="K39" s="63">
        <v>3733</v>
      </c>
      <c r="L39" s="66">
        <v>0</v>
      </c>
      <c r="M39" s="66">
        <v>0</v>
      </c>
      <c r="N39" s="63">
        <v>0</v>
      </c>
      <c r="O39" s="63">
        <v>0</v>
      </c>
      <c r="P39" s="66">
        <v>0</v>
      </c>
      <c r="Q39" s="66">
        <v>0</v>
      </c>
      <c r="R39" s="64">
        <f t="shared" ref="R39:S39" si="24">B39+D39+F39+H39+J39+L39+N39+P39</f>
        <v>20</v>
      </c>
      <c r="S39" s="64">
        <f t="shared" si="24"/>
        <v>83438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3.5" customHeight="1">
      <c r="A40" s="61" t="s">
        <v>42</v>
      </c>
      <c r="B40" s="63">
        <v>436</v>
      </c>
      <c r="C40" s="63">
        <v>1889198</v>
      </c>
      <c r="D40" s="66">
        <v>0</v>
      </c>
      <c r="E40" s="66">
        <v>0</v>
      </c>
      <c r="F40" s="63">
        <v>0</v>
      </c>
      <c r="G40" s="63">
        <v>0</v>
      </c>
      <c r="H40" s="66">
        <v>0</v>
      </c>
      <c r="I40" s="66">
        <v>0</v>
      </c>
      <c r="J40" s="63">
        <v>4</v>
      </c>
      <c r="K40" s="63">
        <v>20532</v>
      </c>
      <c r="L40" s="66">
        <v>0</v>
      </c>
      <c r="M40" s="66">
        <v>0</v>
      </c>
      <c r="N40" s="63">
        <v>0</v>
      </c>
      <c r="O40" s="63">
        <v>0</v>
      </c>
      <c r="P40" s="66">
        <v>10</v>
      </c>
      <c r="Q40" s="66">
        <v>14619</v>
      </c>
      <c r="R40" s="64">
        <f t="shared" ref="R40:S40" si="25">B40+D40+F40+H40+J40+L40+N40+P40</f>
        <v>450</v>
      </c>
      <c r="S40" s="64">
        <f t="shared" si="25"/>
        <v>1924349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8" customHeight="1">
      <c r="A41" s="61" t="s">
        <v>43</v>
      </c>
      <c r="B41" s="63">
        <v>395</v>
      </c>
      <c r="C41" s="63">
        <v>2015685</v>
      </c>
      <c r="D41" s="66">
        <v>0</v>
      </c>
      <c r="E41" s="66">
        <v>0</v>
      </c>
      <c r="F41" s="63">
        <v>0</v>
      </c>
      <c r="G41" s="63">
        <v>0</v>
      </c>
      <c r="H41" s="66">
        <v>6</v>
      </c>
      <c r="I41" s="66">
        <v>26298</v>
      </c>
      <c r="J41" s="63">
        <v>5</v>
      </c>
      <c r="K41" s="63">
        <v>29864</v>
      </c>
      <c r="L41" s="66">
        <v>0</v>
      </c>
      <c r="M41" s="66">
        <v>0</v>
      </c>
      <c r="N41" s="63">
        <v>1</v>
      </c>
      <c r="O41" s="63">
        <v>5000</v>
      </c>
      <c r="P41" s="66">
        <v>22</v>
      </c>
      <c r="Q41" s="66">
        <v>41050</v>
      </c>
      <c r="R41" s="64">
        <f t="shared" ref="R41:S41" si="26">B41+D41+F41+H41+J41+L41+N41+P41</f>
        <v>429</v>
      </c>
      <c r="S41" s="64">
        <f t="shared" si="26"/>
        <v>2117897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ht="18" customHeight="1">
      <c r="A42" s="61" t="s">
        <v>44</v>
      </c>
      <c r="B42" s="63">
        <v>720</v>
      </c>
      <c r="C42" s="63">
        <v>3212076</v>
      </c>
      <c r="D42" s="66">
        <v>0</v>
      </c>
      <c r="E42" s="66">
        <v>0</v>
      </c>
      <c r="F42" s="63">
        <v>0</v>
      </c>
      <c r="G42" s="63">
        <v>0</v>
      </c>
      <c r="H42" s="66">
        <v>4</v>
      </c>
      <c r="I42" s="66">
        <v>14237</v>
      </c>
      <c r="J42" s="63">
        <v>3</v>
      </c>
      <c r="K42" s="63">
        <v>16177</v>
      </c>
      <c r="L42" s="66">
        <v>0</v>
      </c>
      <c r="M42" s="66">
        <v>0</v>
      </c>
      <c r="N42" s="63">
        <v>0</v>
      </c>
      <c r="O42" s="63">
        <v>0</v>
      </c>
      <c r="P42" s="66">
        <v>9</v>
      </c>
      <c r="Q42" s="66">
        <v>16800</v>
      </c>
      <c r="R42" s="64">
        <f t="shared" ref="R42:S42" si="27">B42+D42+F42+H42+J42+L42+N42+P42</f>
        <v>736</v>
      </c>
      <c r="S42" s="64">
        <f t="shared" si="27"/>
        <v>3259290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18" customHeight="1">
      <c r="A43" s="61" t="s">
        <v>45</v>
      </c>
      <c r="B43" s="63">
        <v>323</v>
      </c>
      <c r="C43" s="63">
        <v>1633717</v>
      </c>
      <c r="D43" s="66">
        <v>0</v>
      </c>
      <c r="E43" s="66">
        <v>0</v>
      </c>
      <c r="F43" s="63">
        <v>0</v>
      </c>
      <c r="G43" s="63">
        <v>0</v>
      </c>
      <c r="H43" s="66">
        <v>0</v>
      </c>
      <c r="I43" s="66">
        <v>0</v>
      </c>
      <c r="J43" s="63">
        <v>4</v>
      </c>
      <c r="K43" s="63">
        <v>9777</v>
      </c>
      <c r="L43" s="66">
        <v>0</v>
      </c>
      <c r="M43" s="66">
        <v>0</v>
      </c>
      <c r="N43" s="63">
        <v>1</v>
      </c>
      <c r="O43" s="63">
        <v>523</v>
      </c>
      <c r="P43" s="66">
        <v>3</v>
      </c>
      <c r="Q43" s="66">
        <v>6300</v>
      </c>
      <c r="R43" s="64">
        <f t="shared" ref="R43:S43" si="28">B43+D43+F43+H43+J43+L43+N43+P43</f>
        <v>331</v>
      </c>
      <c r="S43" s="64">
        <f t="shared" si="28"/>
        <v>1650317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ht="13.5" customHeight="1">
      <c r="A44" s="61" t="s">
        <v>46</v>
      </c>
      <c r="B44" s="63">
        <v>551</v>
      </c>
      <c r="C44" s="63">
        <v>2718961</v>
      </c>
      <c r="D44" s="66">
        <v>0</v>
      </c>
      <c r="E44" s="66">
        <v>0</v>
      </c>
      <c r="F44" s="63">
        <v>0</v>
      </c>
      <c r="G44" s="63">
        <v>0</v>
      </c>
      <c r="H44" s="66">
        <v>13</v>
      </c>
      <c r="I44" s="66">
        <v>54788</v>
      </c>
      <c r="J44" s="63">
        <v>3</v>
      </c>
      <c r="K44" s="63">
        <v>16784</v>
      </c>
      <c r="L44" s="66">
        <v>0</v>
      </c>
      <c r="M44" s="66">
        <v>0</v>
      </c>
      <c r="N44" s="63">
        <v>5</v>
      </c>
      <c r="O44" s="63">
        <v>22500</v>
      </c>
      <c r="P44" s="66">
        <v>20</v>
      </c>
      <c r="Q44" s="66">
        <v>39100</v>
      </c>
      <c r="R44" s="64">
        <f t="shared" ref="R44:S44" si="29">B44+D44+F44+H44+J44+L44+N44+P44</f>
        <v>592</v>
      </c>
      <c r="S44" s="64">
        <f t="shared" si="29"/>
        <v>2852133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18" customHeight="1">
      <c r="A45" s="61" t="s">
        <v>47</v>
      </c>
      <c r="B45" s="63">
        <v>382</v>
      </c>
      <c r="C45" s="63">
        <v>1873303</v>
      </c>
      <c r="D45" s="66">
        <v>0</v>
      </c>
      <c r="E45" s="66">
        <v>0</v>
      </c>
      <c r="F45" s="63">
        <v>0</v>
      </c>
      <c r="G45" s="63">
        <v>0</v>
      </c>
      <c r="H45" s="66">
        <v>1</v>
      </c>
      <c r="I45" s="66">
        <v>4383</v>
      </c>
      <c r="J45" s="63">
        <v>2</v>
      </c>
      <c r="K45" s="63">
        <v>7466</v>
      </c>
      <c r="L45" s="66">
        <v>0</v>
      </c>
      <c r="M45" s="66">
        <v>0</v>
      </c>
      <c r="N45" s="63">
        <v>0</v>
      </c>
      <c r="O45" s="63">
        <v>0</v>
      </c>
      <c r="P45" s="66">
        <v>23</v>
      </c>
      <c r="Q45" s="66">
        <v>42650</v>
      </c>
      <c r="R45" s="64">
        <f t="shared" ref="R45:S45" si="30">B45+D45+F45+H45+J45+L45+N45+P45</f>
        <v>408</v>
      </c>
      <c r="S45" s="64">
        <f t="shared" si="30"/>
        <v>1927802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3.5" customHeight="1">
      <c r="A46" s="61" t="s">
        <v>48</v>
      </c>
      <c r="B46" s="63">
        <v>84</v>
      </c>
      <c r="C46" s="63">
        <v>325285</v>
      </c>
      <c r="D46" s="66">
        <v>0</v>
      </c>
      <c r="E46" s="66">
        <v>0</v>
      </c>
      <c r="F46" s="63">
        <v>0</v>
      </c>
      <c r="G46" s="63">
        <v>0</v>
      </c>
      <c r="H46" s="66">
        <v>0</v>
      </c>
      <c r="I46" s="66">
        <v>0</v>
      </c>
      <c r="J46" s="63">
        <v>1</v>
      </c>
      <c r="K46" s="63">
        <v>3733</v>
      </c>
      <c r="L46" s="66">
        <v>0</v>
      </c>
      <c r="M46" s="66">
        <v>0</v>
      </c>
      <c r="N46" s="63">
        <v>0</v>
      </c>
      <c r="O46" s="63">
        <v>0</v>
      </c>
      <c r="P46" s="66">
        <v>3</v>
      </c>
      <c r="Q46" s="66">
        <v>5500</v>
      </c>
      <c r="R46" s="64">
        <f t="shared" ref="R46:S46" si="31">B46+D46+F46+H46+J46+L46+N46+P46</f>
        <v>88</v>
      </c>
      <c r="S46" s="64">
        <f t="shared" si="31"/>
        <v>334518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8" customHeight="1">
      <c r="A47" s="61" t="s">
        <v>49</v>
      </c>
      <c r="B47" s="63">
        <v>489</v>
      </c>
      <c r="C47" s="63">
        <v>2186795</v>
      </c>
      <c r="D47" s="66">
        <v>0</v>
      </c>
      <c r="E47" s="66">
        <v>0</v>
      </c>
      <c r="F47" s="63">
        <v>0</v>
      </c>
      <c r="G47" s="63">
        <v>0</v>
      </c>
      <c r="H47" s="66">
        <v>4</v>
      </c>
      <c r="I47" s="66">
        <v>14246</v>
      </c>
      <c r="J47" s="63">
        <v>18</v>
      </c>
      <c r="K47" s="63">
        <v>96748</v>
      </c>
      <c r="L47" s="66">
        <v>0</v>
      </c>
      <c r="M47" s="66">
        <v>0</v>
      </c>
      <c r="N47" s="63">
        <v>2</v>
      </c>
      <c r="O47" s="63">
        <v>6250</v>
      </c>
      <c r="P47" s="66">
        <v>4</v>
      </c>
      <c r="Q47" s="66">
        <v>7600</v>
      </c>
      <c r="R47" s="64">
        <f t="shared" ref="R47:S47" si="32">B47+D47+F47+H47+J47+L47+N47+P47</f>
        <v>517</v>
      </c>
      <c r="S47" s="64">
        <f t="shared" si="32"/>
        <v>2311639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8" customHeight="1">
      <c r="A48" s="61" t="s">
        <v>50</v>
      </c>
      <c r="B48" s="63">
        <v>811</v>
      </c>
      <c r="C48" s="63">
        <v>2817321</v>
      </c>
      <c r="D48" s="66">
        <v>0</v>
      </c>
      <c r="E48" s="66">
        <v>0</v>
      </c>
      <c r="F48" s="63">
        <v>0</v>
      </c>
      <c r="G48" s="63">
        <v>0</v>
      </c>
      <c r="H48" s="66">
        <v>2</v>
      </c>
      <c r="I48" s="66">
        <v>4930</v>
      </c>
      <c r="J48" s="63">
        <v>11</v>
      </c>
      <c r="K48" s="63">
        <v>57554</v>
      </c>
      <c r="L48" s="66">
        <v>0</v>
      </c>
      <c r="M48" s="66">
        <v>0</v>
      </c>
      <c r="N48" s="63">
        <v>0</v>
      </c>
      <c r="O48" s="63">
        <v>0</v>
      </c>
      <c r="P48" s="66">
        <v>10</v>
      </c>
      <c r="Q48" s="66">
        <v>16950</v>
      </c>
      <c r="R48" s="64">
        <f t="shared" ref="R48:S48" si="33">B48+D48+F48+H48+J48+L48+N48+P48</f>
        <v>834</v>
      </c>
      <c r="S48" s="64">
        <f t="shared" si="33"/>
        <v>2896755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3.5" customHeight="1">
      <c r="A49" s="61" t="s">
        <v>51</v>
      </c>
      <c r="B49" s="63">
        <v>464</v>
      </c>
      <c r="C49" s="63">
        <v>2452336</v>
      </c>
      <c r="D49" s="66">
        <v>0</v>
      </c>
      <c r="E49" s="66">
        <v>0</v>
      </c>
      <c r="F49" s="63">
        <v>0</v>
      </c>
      <c r="G49" s="63">
        <v>0</v>
      </c>
      <c r="H49" s="66">
        <v>6</v>
      </c>
      <c r="I49" s="66">
        <v>26298</v>
      </c>
      <c r="J49" s="63">
        <v>3</v>
      </c>
      <c r="K49" s="63">
        <v>11510</v>
      </c>
      <c r="L49" s="66">
        <v>0</v>
      </c>
      <c r="M49" s="66">
        <v>0</v>
      </c>
      <c r="N49" s="63">
        <v>1</v>
      </c>
      <c r="O49" s="63">
        <v>5000</v>
      </c>
      <c r="P49" s="66">
        <v>9</v>
      </c>
      <c r="Q49" s="66">
        <v>18900</v>
      </c>
      <c r="R49" s="64">
        <f t="shared" ref="R49:S49" si="34">B49+D49+F49+H49+J49+L49+N49+P49</f>
        <v>483</v>
      </c>
      <c r="S49" s="64">
        <f t="shared" si="34"/>
        <v>2514044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8" customHeight="1">
      <c r="A50" s="67" t="s">
        <v>52</v>
      </c>
      <c r="B50" s="68">
        <v>388</v>
      </c>
      <c r="C50" s="68">
        <v>1705113</v>
      </c>
      <c r="D50" s="69">
        <v>0</v>
      </c>
      <c r="E50" s="66">
        <v>0</v>
      </c>
      <c r="F50" s="63">
        <v>0</v>
      </c>
      <c r="G50" s="63">
        <v>0</v>
      </c>
      <c r="H50" s="69">
        <v>3</v>
      </c>
      <c r="I50" s="69">
        <v>13149</v>
      </c>
      <c r="J50" s="68">
        <v>2</v>
      </c>
      <c r="K50" s="68">
        <v>13997</v>
      </c>
      <c r="L50" s="66">
        <v>0</v>
      </c>
      <c r="M50" s="66">
        <v>0</v>
      </c>
      <c r="N50" s="68">
        <v>0</v>
      </c>
      <c r="O50" s="68">
        <v>0</v>
      </c>
      <c r="P50" s="69">
        <v>8</v>
      </c>
      <c r="Q50" s="69">
        <v>14257</v>
      </c>
      <c r="R50" s="64">
        <f t="shared" ref="R50:S50" si="35">B50+D50+F50+H50+J50+L50+N50+P50</f>
        <v>401</v>
      </c>
      <c r="S50" s="64">
        <f t="shared" si="35"/>
        <v>1746516</v>
      </c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</row>
    <row r="51" spans="1:36" ht="18" customHeight="1">
      <c r="A51" s="71" t="s">
        <v>53</v>
      </c>
      <c r="B51" s="63">
        <f t="shared" ref="B51:Q51" si="36">SUM(B21:B50)</f>
        <v>10103</v>
      </c>
      <c r="C51" s="63">
        <f t="shared" si="36"/>
        <v>46322681</v>
      </c>
      <c r="D51" s="66">
        <f t="shared" si="36"/>
        <v>0</v>
      </c>
      <c r="E51" s="66">
        <f t="shared" si="36"/>
        <v>0</v>
      </c>
      <c r="F51" s="63">
        <f t="shared" si="36"/>
        <v>0</v>
      </c>
      <c r="G51" s="63">
        <f t="shared" si="36"/>
        <v>0</v>
      </c>
      <c r="H51" s="66">
        <f t="shared" si="36"/>
        <v>105</v>
      </c>
      <c r="I51" s="66">
        <f t="shared" si="36"/>
        <v>426802</v>
      </c>
      <c r="J51" s="63">
        <f t="shared" si="36"/>
        <v>102</v>
      </c>
      <c r="K51" s="63">
        <f t="shared" si="36"/>
        <v>528855</v>
      </c>
      <c r="L51" s="66">
        <f t="shared" si="36"/>
        <v>1</v>
      </c>
      <c r="M51" s="66">
        <f t="shared" si="36"/>
        <v>2000</v>
      </c>
      <c r="N51" s="63">
        <f t="shared" si="36"/>
        <v>22</v>
      </c>
      <c r="O51" s="63">
        <f t="shared" si="36"/>
        <v>81839</v>
      </c>
      <c r="P51" s="66">
        <f t="shared" si="36"/>
        <v>258</v>
      </c>
      <c r="Q51" s="66">
        <f t="shared" si="36"/>
        <v>486818</v>
      </c>
      <c r="R51" s="64">
        <f t="shared" ref="R51:S51" si="37">B51+D51+F51+H51+J51+L51+N51+P51</f>
        <v>10591</v>
      </c>
      <c r="S51" s="64">
        <f t="shared" si="37"/>
        <v>47848995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3.5" customHeight="1">
      <c r="A52" s="2"/>
      <c r="B52" s="84"/>
      <c r="C52" s="84"/>
      <c r="D52" s="85"/>
      <c r="E52" s="85"/>
      <c r="F52" s="84"/>
      <c r="G52" s="84"/>
      <c r="H52" s="85"/>
      <c r="I52" s="85"/>
      <c r="J52" s="84"/>
      <c r="K52" s="84"/>
      <c r="L52" s="85"/>
      <c r="M52" s="85"/>
      <c r="N52" s="86"/>
      <c r="O52" s="86"/>
      <c r="P52" s="2"/>
      <c r="Q52" s="2"/>
      <c r="R52" s="64"/>
      <c r="S52" s="64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36" customHeight="1">
      <c r="A53" s="59" t="s">
        <v>54</v>
      </c>
      <c r="B53" s="68"/>
      <c r="C53" s="68"/>
      <c r="D53" s="69"/>
      <c r="E53" s="69"/>
      <c r="F53" s="68"/>
      <c r="G53" s="68"/>
      <c r="H53" s="69"/>
      <c r="I53" s="69"/>
      <c r="J53" s="68"/>
      <c r="K53" s="68"/>
      <c r="L53" s="69"/>
      <c r="M53" s="69"/>
      <c r="N53" s="87"/>
      <c r="O53" s="87"/>
      <c r="P53" s="61"/>
      <c r="Q53" s="61"/>
      <c r="R53" s="64"/>
      <c r="S53" s="64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8" customHeight="1">
      <c r="A54" s="61" t="s">
        <v>104</v>
      </c>
      <c r="B54" s="63">
        <v>124</v>
      </c>
      <c r="C54" s="63">
        <v>105363</v>
      </c>
      <c r="D54" s="66">
        <v>0</v>
      </c>
      <c r="E54" s="66">
        <v>0</v>
      </c>
      <c r="F54" s="63">
        <v>0</v>
      </c>
      <c r="G54" s="63">
        <v>0</v>
      </c>
      <c r="H54" s="66">
        <v>0</v>
      </c>
      <c r="I54" s="66">
        <v>0</v>
      </c>
      <c r="J54" s="63">
        <v>0</v>
      </c>
      <c r="K54" s="63">
        <v>0</v>
      </c>
      <c r="L54" s="66">
        <v>0</v>
      </c>
      <c r="M54" s="66">
        <v>0</v>
      </c>
      <c r="N54" s="63">
        <v>0</v>
      </c>
      <c r="O54" s="63">
        <v>0</v>
      </c>
      <c r="P54" s="66">
        <v>0</v>
      </c>
      <c r="Q54" s="66">
        <v>0</v>
      </c>
      <c r="R54" s="64">
        <f t="shared" ref="R54:S54" si="38">B54+D54+F54+H54+J54+L54+N54+P54</f>
        <v>124</v>
      </c>
      <c r="S54" s="64">
        <f t="shared" si="38"/>
        <v>105363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8" customHeight="1">
      <c r="A55" s="61" t="s">
        <v>105</v>
      </c>
      <c r="B55" s="63">
        <v>267</v>
      </c>
      <c r="C55" s="63">
        <v>218824</v>
      </c>
      <c r="D55" s="66">
        <v>0</v>
      </c>
      <c r="E55" s="66">
        <v>0</v>
      </c>
      <c r="F55" s="63">
        <v>0</v>
      </c>
      <c r="G55" s="63">
        <v>0</v>
      </c>
      <c r="H55" s="66">
        <v>0</v>
      </c>
      <c r="I55" s="66">
        <v>0</v>
      </c>
      <c r="J55" s="63">
        <v>2</v>
      </c>
      <c r="K55" s="63">
        <v>5954</v>
      </c>
      <c r="L55" s="66">
        <v>0</v>
      </c>
      <c r="M55" s="66">
        <v>0</v>
      </c>
      <c r="N55" s="63">
        <v>1</v>
      </c>
      <c r="O55" s="63">
        <v>1667</v>
      </c>
      <c r="P55" s="66">
        <v>4</v>
      </c>
      <c r="Q55" s="66">
        <v>6117</v>
      </c>
      <c r="R55" s="64">
        <f t="shared" ref="R55:S55" si="39">B55+D55+F55+H55+J55+L55+N55+P55</f>
        <v>274</v>
      </c>
      <c r="S55" s="64">
        <f t="shared" si="39"/>
        <v>232562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8" customHeight="1">
      <c r="A56" s="61" t="s">
        <v>106</v>
      </c>
      <c r="B56" s="63">
        <v>356</v>
      </c>
      <c r="C56" s="63">
        <v>288862</v>
      </c>
      <c r="D56" s="66">
        <v>0</v>
      </c>
      <c r="E56" s="66">
        <v>0</v>
      </c>
      <c r="F56" s="63">
        <v>0</v>
      </c>
      <c r="G56" s="63">
        <v>0</v>
      </c>
      <c r="H56" s="66">
        <v>0</v>
      </c>
      <c r="I56" s="66">
        <v>0</v>
      </c>
      <c r="J56" s="63">
        <v>16</v>
      </c>
      <c r="K56" s="63">
        <v>42254</v>
      </c>
      <c r="L56" s="66">
        <v>0</v>
      </c>
      <c r="M56" s="66">
        <v>0</v>
      </c>
      <c r="N56" s="63">
        <v>0</v>
      </c>
      <c r="O56" s="63">
        <v>0</v>
      </c>
      <c r="P56" s="66">
        <v>5</v>
      </c>
      <c r="Q56" s="66">
        <v>7125</v>
      </c>
      <c r="R56" s="64">
        <f t="shared" ref="R56:S56" si="40">B56+D56+F56+H56+J56+L56+N56+P56</f>
        <v>377</v>
      </c>
      <c r="S56" s="64">
        <f t="shared" si="40"/>
        <v>338241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8" customHeight="1">
      <c r="A57" s="61" t="s">
        <v>107</v>
      </c>
      <c r="B57" s="63">
        <v>44</v>
      </c>
      <c r="C57" s="63">
        <v>39074</v>
      </c>
      <c r="D57" s="66">
        <v>0</v>
      </c>
      <c r="E57" s="66">
        <v>0</v>
      </c>
      <c r="F57" s="63">
        <v>0</v>
      </c>
      <c r="G57" s="63">
        <v>0</v>
      </c>
      <c r="H57" s="66">
        <v>0</v>
      </c>
      <c r="I57" s="66">
        <v>0</v>
      </c>
      <c r="J57" s="63">
        <v>1</v>
      </c>
      <c r="K57" s="63">
        <v>4950</v>
      </c>
      <c r="L57" s="66">
        <v>0</v>
      </c>
      <c r="M57" s="66">
        <v>0</v>
      </c>
      <c r="N57" s="63">
        <v>1</v>
      </c>
      <c r="O57" s="63">
        <v>417</v>
      </c>
      <c r="P57" s="66">
        <v>0</v>
      </c>
      <c r="Q57" s="66">
        <v>0</v>
      </c>
      <c r="R57" s="64">
        <f t="shared" ref="R57:S57" si="41">B57+D57+F57+H57+J57+L57+N57+P57</f>
        <v>46</v>
      </c>
      <c r="S57" s="64">
        <f t="shared" si="41"/>
        <v>44441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8" customHeight="1">
      <c r="A58" s="121" t="s">
        <v>108</v>
      </c>
      <c r="B58" s="63">
        <v>99</v>
      </c>
      <c r="C58" s="63">
        <v>81728</v>
      </c>
      <c r="D58" s="66">
        <v>0</v>
      </c>
      <c r="E58" s="66">
        <v>0</v>
      </c>
      <c r="F58" s="63">
        <v>0</v>
      </c>
      <c r="G58" s="63">
        <v>0</v>
      </c>
      <c r="H58" s="66">
        <v>0</v>
      </c>
      <c r="I58" s="66">
        <v>0</v>
      </c>
      <c r="J58" s="63">
        <v>0</v>
      </c>
      <c r="K58" s="63">
        <v>0</v>
      </c>
      <c r="L58" s="66">
        <v>0</v>
      </c>
      <c r="M58" s="66">
        <v>0</v>
      </c>
      <c r="N58" s="63">
        <v>0</v>
      </c>
      <c r="O58" s="63">
        <v>0</v>
      </c>
      <c r="P58" s="66">
        <v>1</v>
      </c>
      <c r="Q58" s="66">
        <v>1883</v>
      </c>
      <c r="R58" s="64">
        <f t="shared" ref="R58:S58" si="42">B58+D58+F58+H58+J58+L58+N58+P58</f>
        <v>100</v>
      </c>
      <c r="S58" s="64">
        <f t="shared" si="42"/>
        <v>83611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3.5" customHeight="1">
      <c r="A59" s="67" t="s">
        <v>55</v>
      </c>
      <c r="B59" s="68">
        <v>165</v>
      </c>
      <c r="C59" s="68">
        <v>166784</v>
      </c>
      <c r="D59" s="69">
        <v>0</v>
      </c>
      <c r="E59" s="69">
        <v>0</v>
      </c>
      <c r="F59" s="63">
        <v>0</v>
      </c>
      <c r="G59" s="63">
        <v>0</v>
      </c>
      <c r="H59" s="69">
        <v>1</v>
      </c>
      <c r="I59" s="69">
        <v>4383</v>
      </c>
      <c r="J59" s="68">
        <v>9</v>
      </c>
      <c r="K59" s="68">
        <v>49465</v>
      </c>
      <c r="L59" s="66">
        <v>0</v>
      </c>
      <c r="M59" s="66">
        <v>0</v>
      </c>
      <c r="N59" s="68">
        <v>1</v>
      </c>
      <c r="O59" s="68">
        <v>5000</v>
      </c>
      <c r="P59" s="69">
        <v>1</v>
      </c>
      <c r="Q59" s="69">
        <v>2100</v>
      </c>
      <c r="R59" s="64">
        <f t="shared" ref="R59:S59" si="43">B59+D59+F59+H59+J59+L59+N59+P59</f>
        <v>177</v>
      </c>
      <c r="S59" s="64">
        <f t="shared" si="43"/>
        <v>227732</v>
      </c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</row>
    <row r="60" spans="1:36" ht="18" customHeight="1">
      <c r="A60" s="71" t="s">
        <v>56</v>
      </c>
      <c r="B60" s="63">
        <f t="shared" ref="B60:Q60" si="44">SUM(B54:B59)</f>
        <v>1055</v>
      </c>
      <c r="C60" s="63">
        <f t="shared" si="44"/>
        <v>900635</v>
      </c>
      <c r="D60" s="66">
        <f t="shared" si="44"/>
        <v>0</v>
      </c>
      <c r="E60" s="66">
        <f t="shared" si="44"/>
        <v>0</v>
      </c>
      <c r="F60" s="63">
        <f t="shared" si="44"/>
        <v>0</v>
      </c>
      <c r="G60" s="63">
        <f t="shared" si="44"/>
        <v>0</v>
      </c>
      <c r="H60" s="66">
        <f t="shared" si="44"/>
        <v>1</v>
      </c>
      <c r="I60" s="66">
        <f t="shared" si="44"/>
        <v>4383</v>
      </c>
      <c r="J60" s="63">
        <f t="shared" si="44"/>
        <v>28</v>
      </c>
      <c r="K60" s="63">
        <f t="shared" si="44"/>
        <v>102623</v>
      </c>
      <c r="L60" s="66">
        <f t="shared" si="44"/>
        <v>0</v>
      </c>
      <c r="M60" s="66">
        <f t="shared" si="44"/>
        <v>0</v>
      </c>
      <c r="N60" s="63">
        <f t="shared" si="44"/>
        <v>3</v>
      </c>
      <c r="O60" s="63">
        <f t="shared" si="44"/>
        <v>7084</v>
      </c>
      <c r="P60" s="66">
        <f t="shared" si="44"/>
        <v>11</v>
      </c>
      <c r="Q60" s="66">
        <f t="shared" si="44"/>
        <v>17225</v>
      </c>
      <c r="R60" s="64">
        <f t="shared" ref="R60:S60" si="45">B60+D60+F60+H60+J60+L60+N60+P60</f>
        <v>1098</v>
      </c>
      <c r="S60" s="64">
        <f t="shared" si="45"/>
        <v>1031950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3.5" customHeight="1">
      <c r="A61" s="2"/>
      <c r="B61" s="84"/>
      <c r="C61" s="84"/>
      <c r="D61" s="85"/>
      <c r="E61" s="85"/>
      <c r="F61" s="84"/>
      <c r="G61" s="84"/>
      <c r="H61" s="85"/>
      <c r="I61" s="85"/>
      <c r="J61" s="84"/>
      <c r="K61" s="84"/>
      <c r="L61" s="85"/>
      <c r="M61" s="85"/>
      <c r="N61" s="88"/>
      <c r="O61" s="88"/>
      <c r="P61" s="2"/>
      <c r="Q61" s="2"/>
      <c r="R61" s="64"/>
      <c r="S61" s="64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27" customHeight="1">
      <c r="A62" s="72" t="s">
        <v>109</v>
      </c>
      <c r="B62" s="89">
        <f t="shared" ref="B62:Q62" si="46">SUM(B51+B60)</f>
        <v>11158</v>
      </c>
      <c r="C62" s="89">
        <f t="shared" si="46"/>
        <v>47223316</v>
      </c>
      <c r="D62" s="74">
        <f t="shared" si="46"/>
        <v>0</v>
      </c>
      <c r="E62" s="74">
        <f t="shared" si="46"/>
        <v>0</v>
      </c>
      <c r="F62" s="89">
        <f t="shared" si="46"/>
        <v>0</v>
      </c>
      <c r="G62" s="89">
        <f t="shared" si="46"/>
        <v>0</v>
      </c>
      <c r="H62" s="74">
        <f t="shared" si="46"/>
        <v>106</v>
      </c>
      <c r="I62" s="74">
        <f t="shared" si="46"/>
        <v>431185</v>
      </c>
      <c r="J62" s="89">
        <f t="shared" si="46"/>
        <v>130</v>
      </c>
      <c r="K62" s="89">
        <f t="shared" si="46"/>
        <v>631478</v>
      </c>
      <c r="L62" s="74">
        <f t="shared" si="46"/>
        <v>1</v>
      </c>
      <c r="M62" s="74">
        <f t="shared" si="46"/>
        <v>2000</v>
      </c>
      <c r="N62" s="89">
        <f t="shared" si="46"/>
        <v>25</v>
      </c>
      <c r="O62" s="89">
        <f t="shared" si="46"/>
        <v>88923</v>
      </c>
      <c r="P62" s="74">
        <f t="shared" si="46"/>
        <v>269</v>
      </c>
      <c r="Q62" s="74">
        <f t="shared" si="46"/>
        <v>504043</v>
      </c>
      <c r="R62" s="64">
        <f t="shared" ref="R62:S62" si="47">B62+D62+F62+H62+J62+L62+N62+P62</f>
        <v>11689</v>
      </c>
      <c r="S62" s="64">
        <f t="shared" si="47"/>
        <v>48880945</v>
      </c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</row>
    <row r="63" spans="1:36" ht="13.5" customHeight="1">
      <c r="A63" s="90"/>
      <c r="B63" s="91"/>
      <c r="C63" s="76"/>
      <c r="D63" s="77"/>
      <c r="E63" s="77"/>
      <c r="F63" s="78"/>
      <c r="G63" s="78" t="s">
        <v>58</v>
      </c>
      <c r="H63" s="79"/>
      <c r="I63" s="79" t="s">
        <v>58</v>
      </c>
      <c r="J63" s="76"/>
      <c r="K63" s="80"/>
      <c r="L63" s="77"/>
      <c r="M63" s="77"/>
      <c r="N63" s="88"/>
      <c r="O63" s="88"/>
      <c r="P63" s="2"/>
      <c r="Q63" s="2"/>
      <c r="R63" s="64"/>
      <c r="S63" s="64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8" customHeight="1">
      <c r="A64" s="59" t="s">
        <v>59</v>
      </c>
      <c r="B64" s="92"/>
      <c r="C64" s="92"/>
      <c r="D64" s="93"/>
      <c r="E64" s="93"/>
      <c r="F64" s="92"/>
      <c r="G64" s="92"/>
      <c r="H64" s="94"/>
      <c r="I64" s="94"/>
      <c r="J64" s="95"/>
      <c r="K64" s="96"/>
      <c r="L64" s="93"/>
      <c r="M64" s="93"/>
      <c r="N64" s="60"/>
      <c r="O64" s="60"/>
      <c r="P64" s="61"/>
      <c r="Q64" s="61"/>
      <c r="R64" s="64"/>
      <c r="S64" s="64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27" customHeight="1">
      <c r="A65" s="61" t="s">
        <v>60</v>
      </c>
      <c r="B65" s="63">
        <v>0</v>
      </c>
      <c r="C65" s="63">
        <v>0</v>
      </c>
      <c r="D65" s="66">
        <v>625</v>
      </c>
      <c r="E65" s="66">
        <v>391483</v>
      </c>
      <c r="F65" s="63">
        <v>848</v>
      </c>
      <c r="G65" s="63">
        <v>980610</v>
      </c>
      <c r="H65" s="66">
        <v>63</v>
      </c>
      <c r="I65" s="66">
        <v>207105</v>
      </c>
      <c r="J65" s="63">
        <v>63</v>
      </c>
      <c r="K65" s="63">
        <v>152510</v>
      </c>
      <c r="L65" s="66">
        <v>0</v>
      </c>
      <c r="M65" s="66">
        <v>0</v>
      </c>
      <c r="N65" s="63">
        <v>35</v>
      </c>
      <c r="O65" s="63">
        <v>108932</v>
      </c>
      <c r="P65" s="66">
        <v>133</v>
      </c>
      <c r="Q65" s="66">
        <v>166000</v>
      </c>
      <c r="R65" s="64">
        <f t="shared" ref="R65:S65" si="48">B65+D65+F65+H65+J65+L65+N65+P65</f>
        <v>1767</v>
      </c>
      <c r="S65" s="64">
        <f t="shared" si="48"/>
        <v>2006640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27" customHeight="1">
      <c r="A66" s="61" t="s">
        <v>61</v>
      </c>
      <c r="B66" s="63">
        <v>0</v>
      </c>
      <c r="C66" s="63">
        <v>0</v>
      </c>
      <c r="D66" s="66">
        <v>27</v>
      </c>
      <c r="E66" s="66">
        <v>15531</v>
      </c>
      <c r="F66" s="63">
        <v>70</v>
      </c>
      <c r="G66" s="63">
        <v>65896</v>
      </c>
      <c r="H66" s="66">
        <v>0</v>
      </c>
      <c r="I66" s="66">
        <v>0</v>
      </c>
      <c r="J66" s="63">
        <v>4</v>
      </c>
      <c r="K66" s="63">
        <v>8680</v>
      </c>
      <c r="L66" s="66">
        <v>0</v>
      </c>
      <c r="M66" s="66">
        <v>0</v>
      </c>
      <c r="N66" s="63">
        <v>0</v>
      </c>
      <c r="O66" s="63">
        <v>0</v>
      </c>
      <c r="P66" s="66">
        <v>8</v>
      </c>
      <c r="Q66" s="66">
        <v>9400</v>
      </c>
      <c r="R66" s="64">
        <f t="shared" ref="R66:S66" si="49">B66+D66+F66+H66+J66+L66+N66+P66</f>
        <v>109</v>
      </c>
      <c r="S66" s="64">
        <f t="shared" si="49"/>
        <v>99507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36" customHeight="1">
      <c r="A67" s="61" t="s">
        <v>62</v>
      </c>
      <c r="B67" s="63">
        <v>0</v>
      </c>
      <c r="C67" s="63">
        <v>0</v>
      </c>
      <c r="D67" s="66">
        <v>28</v>
      </c>
      <c r="E67" s="66">
        <v>16216</v>
      </c>
      <c r="F67" s="63">
        <v>64</v>
      </c>
      <c r="G67" s="63">
        <v>46827</v>
      </c>
      <c r="H67" s="66">
        <v>2</v>
      </c>
      <c r="I67" s="66">
        <v>7099</v>
      </c>
      <c r="J67" s="63">
        <v>3</v>
      </c>
      <c r="K67" s="63">
        <v>6200</v>
      </c>
      <c r="L67" s="66">
        <v>0</v>
      </c>
      <c r="M67" s="66">
        <v>0</v>
      </c>
      <c r="N67" s="63">
        <v>1</v>
      </c>
      <c r="O67" s="63">
        <v>5000</v>
      </c>
      <c r="P67" s="66">
        <v>2</v>
      </c>
      <c r="Q67" s="66">
        <v>2250</v>
      </c>
      <c r="R67" s="64">
        <f t="shared" ref="R67:S67" si="50">B67+D67+F67+H67+J67+L67+N67+P67</f>
        <v>100</v>
      </c>
      <c r="S67" s="64">
        <f t="shared" si="50"/>
        <v>83592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27" customHeight="1">
      <c r="A68" s="61" t="s">
        <v>63</v>
      </c>
      <c r="B68" s="63">
        <v>0</v>
      </c>
      <c r="C68" s="63">
        <v>0</v>
      </c>
      <c r="D68" s="66">
        <v>102</v>
      </c>
      <c r="E68" s="66">
        <v>64193</v>
      </c>
      <c r="F68" s="63">
        <v>271</v>
      </c>
      <c r="G68" s="63">
        <v>240008</v>
      </c>
      <c r="H68" s="66">
        <v>4</v>
      </c>
      <c r="I68" s="66">
        <v>9314</v>
      </c>
      <c r="J68" s="63">
        <v>6</v>
      </c>
      <c r="K68" s="63">
        <v>17437</v>
      </c>
      <c r="L68" s="66">
        <v>0</v>
      </c>
      <c r="M68" s="66">
        <v>0</v>
      </c>
      <c r="N68" s="63">
        <v>2</v>
      </c>
      <c r="O68" s="63">
        <v>4375</v>
      </c>
      <c r="P68" s="66">
        <v>31</v>
      </c>
      <c r="Q68" s="66">
        <v>40175</v>
      </c>
      <c r="R68" s="64">
        <f t="shared" ref="R68:S68" si="51">B68+D68+F68+H68+J68+L68+N68+P68</f>
        <v>416</v>
      </c>
      <c r="S68" s="64">
        <f t="shared" si="51"/>
        <v>375502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27" customHeight="1">
      <c r="A69" s="61" t="s">
        <v>64</v>
      </c>
      <c r="B69" s="63">
        <v>0</v>
      </c>
      <c r="C69" s="63">
        <v>0</v>
      </c>
      <c r="D69" s="66">
        <v>229</v>
      </c>
      <c r="E69" s="66">
        <v>156215</v>
      </c>
      <c r="F69" s="63">
        <v>314</v>
      </c>
      <c r="G69" s="63">
        <v>382160</v>
      </c>
      <c r="H69" s="66">
        <v>40</v>
      </c>
      <c r="I69" s="66">
        <v>140259</v>
      </c>
      <c r="J69" s="63">
        <v>29</v>
      </c>
      <c r="K69" s="63">
        <v>85680</v>
      </c>
      <c r="L69" s="66">
        <v>0</v>
      </c>
      <c r="M69" s="66">
        <v>0</v>
      </c>
      <c r="N69" s="63">
        <v>12</v>
      </c>
      <c r="O69" s="63">
        <v>36875</v>
      </c>
      <c r="P69" s="66">
        <v>34</v>
      </c>
      <c r="Q69" s="66">
        <v>47975</v>
      </c>
      <c r="R69" s="64">
        <f t="shared" ref="R69:S69" si="52">B69+D69+F69+H69+J69+L69+N69+P69</f>
        <v>658</v>
      </c>
      <c r="S69" s="64">
        <f t="shared" si="52"/>
        <v>849164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27" customHeight="1">
      <c r="A70" s="61" t="s">
        <v>65</v>
      </c>
      <c r="B70" s="63">
        <v>0</v>
      </c>
      <c r="C70" s="63">
        <v>0</v>
      </c>
      <c r="D70" s="66">
        <v>172</v>
      </c>
      <c r="E70" s="66">
        <v>108065</v>
      </c>
      <c r="F70" s="63">
        <v>364</v>
      </c>
      <c r="G70" s="63">
        <v>528153</v>
      </c>
      <c r="H70" s="66">
        <v>20</v>
      </c>
      <c r="I70" s="66">
        <v>65901</v>
      </c>
      <c r="J70" s="63">
        <v>10</v>
      </c>
      <c r="K70" s="63">
        <v>40083</v>
      </c>
      <c r="L70" s="66">
        <v>0</v>
      </c>
      <c r="M70" s="66">
        <v>0</v>
      </c>
      <c r="N70" s="63">
        <v>3</v>
      </c>
      <c r="O70" s="63">
        <v>3750</v>
      </c>
      <c r="P70" s="66">
        <v>19</v>
      </c>
      <c r="Q70" s="66">
        <v>29294</v>
      </c>
      <c r="R70" s="64">
        <f t="shared" ref="R70:S70" si="53">B70+D70+F70+H70+J70+L70+N70+P70</f>
        <v>588</v>
      </c>
      <c r="S70" s="64">
        <f t="shared" si="53"/>
        <v>775246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36" customHeight="1">
      <c r="A71" s="61" t="s">
        <v>66</v>
      </c>
      <c r="B71" s="63">
        <v>0</v>
      </c>
      <c r="C71" s="63">
        <v>0</v>
      </c>
      <c r="D71" s="66">
        <v>184</v>
      </c>
      <c r="E71" s="66">
        <v>134450</v>
      </c>
      <c r="F71" s="63">
        <v>312</v>
      </c>
      <c r="G71" s="63">
        <v>334666</v>
      </c>
      <c r="H71" s="66">
        <v>22</v>
      </c>
      <c r="I71" s="66">
        <v>66300</v>
      </c>
      <c r="J71" s="63">
        <v>26</v>
      </c>
      <c r="K71" s="63">
        <v>80902</v>
      </c>
      <c r="L71" s="66">
        <v>0</v>
      </c>
      <c r="M71" s="66">
        <v>0</v>
      </c>
      <c r="N71" s="63">
        <v>12</v>
      </c>
      <c r="O71" s="63">
        <v>33645</v>
      </c>
      <c r="P71" s="66">
        <v>17</v>
      </c>
      <c r="Q71" s="66">
        <v>23974</v>
      </c>
      <c r="R71" s="64">
        <f t="shared" ref="R71:S71" si="54">B71+D71+F71+H71+J71+L71+N71+P71</f>
        <v>573</v>
      </c>
      <c r="S71" s="64">
        <f t="shared" si="54"/>
        <v>673937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36" customHeight="1">
      <c r="A72" s="61" t="s">
        <v>67</v>
      </c>
      <c r="B72" s="63">
        <v>0</v>
      </c>
      <c r="C72" s="63">
        <v>0</v>
      </c>
      <c r="D72" s="66">
        <v>75</v>
      </c>
      <c r="E72" s="66">
        <v>58187</v>
      </c>
      <c r="F72" s="63">
        <v>93</v>
      </c>
      <c r="G72" s="63">
        <v>128380</v>
      </c>
      <c r="H72" s="66">
        <v>8</v>
      </c>
      <c r="I72" s="66">
        <v>27736</v>
      </c>
      <c r="J72" s="63">
        <v>8</v>
      </c>
      <c r="K72" s="63">
        <v>36062</v>
      </c>
      <c r="L72" s="66">
        <v>0</v>
      </c>
      <c r="M72" s="66">
        <v>0</v>
      </c>
      <c r="N72" s="63">
        <v>3</v>
      </c>
      <c r="O72" s="63">
        <v>15000</v>
      </c>
      <c r="P72" s="66">
        <v>0</v>
      </c>
      <c r="Q72" s="66">
        <v>0</v>
      </c>
      <c r="R72" s="64">
        <f t="shared" ref="R72:S72" si="55">B72+D72+F72+H72+J72+L72+N72+P72</f>
        <v>187</v>
      </c>
      <c r="S72" s="64">
        <f t="shared" si="55"/>
        <v>265365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27" customHeight="1">
      <c r="A73" s="61" t="s">
        <v>68</v>
      </c>
      <c r="B73" s="63">
        <v>0</v>
      </c>
      <c r="C73" s="63">
        <v>0</v>
      </c>
      <c r="D73" s="66">
        <v>24</v>
      </c>
      <c r="E73" s="66">
        <v>18089</v>
      </c>
      <c r="F73" s="63">
        <v>18</v>
      </c>
      <c r="G73" s="63">
        <v>21825</v>
      </c>
      <c r="H73" s="66">
        <v>4</v>
      </c>
      <c r="I73" s="66">
        <v>17532</v>
      </c>
      <c r="J73" s="63">
        <v>6</v>
      </c>
      <c r="K73" s="63">
        <v>27468</v>
      </c>
      <c r="L73" s="66">
        <v>0</v>
      </c>
      <c r="M73" s="66">
        <v>0</v>
      </c>
      <c r="N73" s="63">
        <v>0</v>
      </c>
      <c r="O73" s="63">
        <v>0</v>
      </c>
      <c r="P73" s="66">
        <v>2</v>
      </c>
      <c r="Q73" s="66">
        <v>2600</v>
      </c>
      <c r="R73" s="64">
        <f t="shared" ref="R73:S73" si="56">B73+D73+F73+H73+J73+L73+N73+P73</f>
        <v>54</v>
      </c>
      <c r="S73" s="64">
        <f t="shared" si="56"/>
        <v>87514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36" customHeight="1">
      <c r="A74" s="61" t="s">
        <v>69</v>
      </c>
      <c r="B74" s="63">
        <v>0</v>
      </c>
      <c r="C74" s="63">
        <v>0</v>
      </c>
      <c r="D74" s="66">
        <v>40</v>
      </c>
      <c r="E74" s="66">
        <v>27800</v>
      </c>
      <c r="F74" s="63">
        <v>102</v>
      </c>
      <c r="G74" s="63">
        <v>99438</v>
      </c>
      <c r="H74" s="66">
        <v>6</v>
      </c>
      <c r="I74" s="66">
        <v>24107</v>
      </c>
      <c r="J74" s="63">
        <v>3</v>
      </c>
      <c r="K74" s="63">
        <v>11088</v>
      </c>
      <c r="L74" s="66">
        <v>0</v>
      </c>
      <c r="M74" s="66">
        <v>0</v>
      </c>
      <c r="N74" s="63">
        <v>0</v>
      </c>
      <c r="O74" s="63">
        <v>0</v>
      </c>
      <c r="P74" s="66">
        <v>12</v>
      </c>
      <c r="Q74" s="66">
        <v>18075</v>
      </c>
      <c r="R74" s="64">
        <f t="shared" ref="R74:S74" si="57">B74+D74+F74+H74+J74+L74+N74+P74</f>
        <v>163</v>
      </c>
      <c r="S74" s="64">
        <f t="shared" si="57"/>
        <v>180508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36" customHeight="1">
      <c r="A75" s="61" t="s">
        <v>70</v>
      </c>
      <c r="B75" s="63">
        <v>0</v>
      </c>
      <c r="C75" s="63">
        <v>0</v>
      </c>
      <c r="D75" s="66">
        <v>124</v>
      </c>
      <c r="E75" s="66">
        <v>81706</v>
      </c>
      <c r="F75" s="63">
        <v>249</v>
      </c>
      <c r="G75" s="63">
        <v>268990</v>
      </c>
      <c r="H75" s="66">
        <v>16</v>
      </c>
      <c r="I75" s="66">
        <v>56516</v>
      </c>
      <c r="J75" s="63">
        <v>16</v>
      </c>
      <c r="K75" s="63">
        <v>43516</v>
      </c>
      <c r="L75" s="66">
        <v>0</v>
      </c>
      <c r="M75" s="66">
        <v>0</v>
      </c>
      <c r="N75" s="63">
        <v>11</v>
      </c>
      <c r="O75" s="63">
        <v>40801</v>
      </c>
      <c r="P75" s="66">
        <v>13</v>
      </c>
      <c r="Q75" s="66">
        <v>15655</v>
      </c>
      <c r="R75" s="64">
        <f t="shared" ref="R75:S75" si="58">B75+D75+F75+H75+J75+L75+N75+P75</f>
        <v>429</v>
      </c>
      <c r="S75" s="64">
        <f t="shared" si="58"/>
        <v>507184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36" customHeight="1">
      <c r="A76" s="61" t="s">
        <v>71</v>
      </c>
      <c r="B76" s="63">
        <v>0</v>
      </c>
      <c r="C76" s="63">
        <v>0</v>
      </c>
      <c r="D76" s="66">
        <v>461</v>
      </c>
      <c r="E76" s="66">
        <v>282132</v>
      </c>
      <c r="F76" s="63">
        <v>739</v>
      </c>
      <c r="G76" s="63">
        <v>801409</v>
      </c>
      <c r="H76" s="66">
        <v>32</v>
      </c>
      <c r="I76" s="66">
        <v>105177</v>
      </c>
      <c r="J76" s="63">
        <v>65</v>
      </c>
      <c r="K76" s="63">
        <v>164711</v>
      </c>
      <c r="L76" s="66">
        <v>0</v>
      </c>
      <c r="M76" s="66">
        <v>0</v>
      </c>
      <c r="N76" s="63">
        <v>18</v>
      </c>
      <c r="O76" s="63">
        <v>61255</v>
      </c>
      <c r="P76" s="66">
        <v>28</v>
      </c>
      <c r="Q76" s="66">
        <v>33150</v>
      </c>
      <c r="R76" s="64">
        <f t="shared" ref="R76:S76" si="59">B76+D76+F76+H76+J76+L76+N76+P76</f>
        <v>1343</v>
      </c>
      <c r="S76" s="64">
        <f t="shared" si="59"/>
        <v>1447834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36" customHeight="1">
      <c r="A77" s="61" t="s">
        <v>72</v>
      </c>
      <c r="B77" s="63">
        <v>0</v>
      </c>
      <c r="C77" s="63">
        <v>0</v>
      </c>
      <c r="D77" s="66">
        <v>90</v>
      </c>
      <c r="E77" s="66">
        <v>57285</v>
      </c>
      <c r="F77" s="63">
        <v>134</v>
      </c>
      <c r="G77" s="63">
        <v>150638</v>
      </c>
      <c r="H77" s="66">
        <v>1</v>
      </c>
      <c r="I77" s="66">
        <v>4383</v>
      </c>
      <c r="J77" s="63">
        <v>6</v>
      </c>
      <c r="K77" s="63">
        <v>12855</v>
      </c>
      <c r="L77" s="66">
        <v>0</v>
      </c>
      <c r="M77" s="66">
        <v>0</v>
      </c>
      <c r="N77" s="63">
        <v>3</v>
      </c>
      <c r="O77" s="63">
        <v>11250</v>
      </c>
      <c r="P77" s="66">
        <v>2</v>
      </c>
      <c r="Q77" s="66">
        <v>1125</v>
      </c>
      <c r="R77" s="64">
        <f t="shared" ref="R77:S77" si="60">B77+D77+F77+H77+J77+L77+N77+P77</f>
        <v>236</v>
      </c>
      <c r="S77" s="64">
        <f t="shared" si="60"/>
        <v>237536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27" customHeight="1">
      <c r="A78" s="61" t="s">
        <v>73</v>
      </c>
      <c r="B78" s="63">
        <v>0</v>
      </c>
      <c r="C78" s="63">
        <v>0</v>
      </c>
      <c r="D78" s="66">
        <v>97</v>
      </c>
      <c r="E78" s="66">
        <v>63969</v>
      </c>
      <c r="F78" s="63">
        <v>134</v>
      </c>
      <c r="G78" s="63">
        <v>160186</v>
      </c>
      <c r="H78" s="66">
        <v>2</v>
      </c>
      <c r="I78" s="66">
        <v>4384</v>
      </c>
      <c r="J78" s="63">
        <v>2</v>
      </c>
      <c r="K78" s="63">
        <v>3097</v>
      </c>
      <c r="L78" s="66">
        <v>0</v>
      </c>
      <c r="M78" s="66">
        <v>0</v>
      </c>
      <c r="N78" s="63">
        <v>1</v>
      </c>
      <c r="O78" s="63">
        <v>2500</v>
      </c>
      <c r="P78" s="66">
        <v>1</v>
      </c>
      <c r="Q78" s="66">
        <v>1300</v>
      </c>
      <c r="R78" s="64">
        <f t="shared" ref="R78:S78" si="61">B78+D78+F78+H78+J78+L78+N78+P78</f>
        <v>237</v>
      </c>
      <c r="S78" s="64">
        <f t="shared" si="61"/>
        <v>235436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27" customHeight="1">
      <c r="A79" s="61" t="s">
        <v>74</v>
      </c>
      <c r="B79" s="63">
        <v>0</v>
      </c>
      <c r="C79" s="63">
        <v>0</v>
      </c>
      <c r="D79" s="66">
        <v>72</v>
      </c>
      <c r="E79" s="66">
        <v>45579</v>
      </c>
      <c r="F79" s="63">
        <v>174</v>
      </c>
      <c r="G79" s="63">
        <v>205484</v>
      </c>
      <c r="H79" s="66">
        <v>3</v>
      </c>
      <c r="I79" s="66">
        <v>9861</v>
      </c>
      <c r="J79" s="63">
        <v>6</v>
      </c>
      <c r="K79" s="63">
        <v>13610</v>
      </c>
      <c r="L79" s="66">
        <v>0</v>
      </c>
      <c r="M79" s="66">
        <v>0</v>
      </c>
      <c r="N79" s="63">
        <v>6</v>
      </c>
      <c r="O79" s="63">
        <v>15625</v>
      </c>
      <c r="P79" s="66">
        <v>2</v>
      </c>
      <c r="Q79" s="66">
        <v>2600</v>
      </c>
      <c r="R79" s="64">
        <f t="shared" ref="R79:S79" si="62">B79+D79+F79+H79+J79+L79+N79+P79</f>
        <v>263</v>
      </c>
      <c r="S79" s="64">
        <f t="shared" si="62"/>
        <v>292759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27" customHeight="1">
      <c r="A80" s="61" t="s">
        <v>75</v>
      </c>
      <c r="B80" s="63">
        <v>0</v>
      </c>
      <c r="C80" s="63">
        <v>0</v>
      </c>
      <c r="D80" s="66">
        <v>62</v>
      </c>
      <c r="E80" s="66">
        <v>44069</v>
      </c>
      <c r="F80" s="63">
        <v>148</v>
      </c>
      <c r="G80" s="63">
        <v>213288</v>
      </c>
      <c r="H80" s="66">
        <v>2</v>
      </c>
      <c r="I80" s="66">
        <v>7670</v>
      </c>
      <c r="J80" s="63">
        <v>6</v>
      </c>
      <c r="K80" s="63">
        <v>17337</v>
      </c>
      <c r="L80" s="66">
        <v>0</v>
      </c>
      <c r="M80" s="66">
        <v>0</v>
      </c>
      <c r="N80" s="63">
        <v>1</v>
      </c>
      <c r="O80" s="63">
        <v>3750</v>
      </c>
      <c r="P80" s="66">
        <v>0</v>
      </c>
      <c r="Q80" s="66">
        <v>0</v>
      </c>
      <c r="R80" s="64">
        <f t="shared" ref="R80:S80" si="63">B80+D80+F80+H80+J80+L80+N80+P80</f>
        <v>219</v>
      </c>
      <c r="S80" s="64">
        <f t="shared" si="63"/>
        <v>286114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36" customHeight="1">
      <c r="A81" s="61" t="s">
        <v>76</v>
      </c>
      <c r="B81" s="63">
        <v>0</v>
      </c>
      <c r="C81" s="63">
        <v>0</v>
      </c>
      <c r="D81" s="66">
        <v>63</v>
      </c>
      <c r="E81" s="66">
        <v>46739</v>
      </c>
      <c r="F81" s="63">
        <v>150</v>
      </c>
      <c r="G81" s="63">
        <v>161865</v>
      </c>
      <c r="H81" s="66">
        <v>7</v>
      </c>
      <c r="I81" s="66">
        <v>23013</v>
      </c>
      <c r="J81" s="63">
        <v>6</v>
      </c>
      <c r="K81" s="63">
        <v>15312</v>
      </c>
      <c r="L81" s="66">
        <v>0</v>
      </c>
      <c r="M81" s="66">
        <v>0</v>
      </c>
      <c r="N81" s="63">
        <v>2</v>
      </c>
      <c r="O81" s="63">
        <v>3125</v>
      </c>
      <c r="P81" s="66">
        <v>8</v>
      </c>
      <c r="Q81" s="66">
        <v>9750</v>
      </c>
      <c r="R81" s="64">
        <f t="shared" ref="R81:S81" si="64">B81+D81+F81+H81+J81+L81+N81+P81</f>
        <v>236</v>
      </c>
      <c r="S81" s="64">
        <f t="shared" si="64"/>
        <v>259804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27" customHeight="1">
      <c r="A82" s="61" t="s">
        <v>77</v>
      </c>
      <c r="B82" s="63">
        <v>0</v>
      </c>
      <c r="C82" s="63">
        <v>0</v>
      </c>
      <c r="D82" s="66">
        <v>75</v>
      </c>
      <c r="E82" s="66">
        <v>54881</v>
      </c>
      <c r="F82" s="63">
        <v>105</v>
      </c>
      <c r="G82" s="63">
        <v>150524</v>
      </c>
      <c r="H82" s="66">
        <v>25</v>
      </c>
      <c r="I82" s="66">
        <v>80274</v>
      </c>
      <c r="J82" s="63">
        <v>2</v>
      </c>
      <c r="K82" s="63">
        <v>3524</v>
      </c>
      <c r="L82" s="66">
        <v>0</v>
      </c>
      <c r="M82" s="66">
        <v>0</v>
      </c>
      <c r="N82" s="63">
        <v>3</v>
      </c>
      <c r="O82" s="63">
        <v>9045</v>
      </c>
      <c r="P82" s="66">
        <v>2</v>
      </c>
      <c r="Q82" s="66">
        <v>4200</v>
      </c>
      <c r="R82" s="64">
        <f t="shared" ref="R82:S82" si="65">B82+D82+F82+H82+J82+L82+N82+P82</f>
        <v>212</v>
      </c>
      <c r="S82" s="64">
        <f t="shared" si="65"/>
        <v>302448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36" customHeight="1">
      <c r="A83" s="67" t="s">
        <v>78</v>
      </c>
      <c r="B83" s="68">
        <v>0</v>
      </c>
      <c r="C83" s="68">
        <v>0</v>
      </c>
      <c r="D83" s="69">
        <v>114</v>
      </c>
      <c r="E83" s="69">
        <v>79864</v>
      </c>
      <c r="F83" s="68">
        <v>174</v>
      </c>
      <c r="G83" s="68">
        <v>187000</v>
      </c>
      <c r="H83" s="69">
        <v>34</v>
      </c>
      <c r="I83" s="69">
        <v>114704</v>
      </c>
      <c r="J83" s="68">
        <v>40</v>
      </c>
      <c r="K83" s="68">
        <v>106224</v>
      </c>
      <c r="L83" s="66">
        <v>0</v>
      </c>
      <c r="M83" s="66">
        <v>0</v>
      </c>
      <c r="N83" s="68">
        <v>8</v>
      </c>
      <c r="O83" s="68">
        <v>26875</v>
      </c>
      <c r="P83" s="69">
        <v>35</v>
      </c>
      <c r="Q83" s="69">
        <v>50450</v>
      </c>
      <c r="R83" s="64">
        <f t="shared" ref="R83:S83" si="66">B83+D83+F83+H83+J83+L83+N83+P83</f>
        <v>405</v>
      </c>
      <c r="S83" s="64">
        <f t="shared" si="66"/>
        <v>565117</v>
      </c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</row>
    <row r="84" spans="1:36" ht="13.5" customHeight="1">
      <c r="A84" s="61"/>
      <c r="B84" s="68"/>
      <c r="C84" s="68"/>
      <c r="D84" s="69"/>
      <c r="E84" s="69"/>
      <c r="F84" s="68"/>
      <c r="G84" s="68"/>
      <c r="H84" s="69"/>
      <c r="I84" s="69"/>
      <c r="J84" s="68"/>
      <c r="K84" s="68"/>
      <c r="L84" s="66"/>
      <c r="M84" s="61"/>
      <c r="N84" s="64"/>
      <c r="O84" s="64"/>
      <c r="P84" s="61"/>
      <c r="Q84" s="61"/>
      <c r="R84" s="64"/>
      <c r="S84" s="64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8" customHeight="1">
      <c r="A85" s="72" t="s">
        <v>110</v>
      </c>
      <c r="B85" s="73">
        <v>0</v>
      </c>
      <c r="C85" s="73">
        <v>0</v>
      </c>
      <c r="D85" s="74">
        <f t="shared" ref="D85:K85" si="67">SUM(D65:D83)</f>
        <v>2664</v>
      </c>
      <c r="E85" s="74">
        <f t="shared" si="67"/>
        <v>1746453</v>
      </c>
      <c r="F85" s="73">
        <f t="shared" si="67"/>
        <v>4463</v>
      </c>
      <c r="G85" s="73">
        <f t="shared" si="67"/>
        <v>5127347</v>
      </c>
      <c r="H85" s="74">
        <f t="shared" si="67"/>
        <v>291</v>
      </c>
      <c r="I85" s="74">
        <f t="shared" si="67"/>
        <v>971335</v>
      </c>
      <c r="J85" s="73">
        <f t="shared" si="67"/>
        <v>307</v>
      </c>
      <c r="K85" s="73">
        <f t="shared" si="67"/>
        <v>846296</v>
      </c>
      <c r="L85" s="74">
        <v>0</v>
      </c>
      <c r="M85" s="74">
        <v>0</v>
      </c>
      <c r="N85" s="73">
        <f t="shared" ref="N85:Q85" si="68">SUM(N65:N83)</f>
        <v>121</v>
      </c>
      <c r="O85" s="73">
        <f t="shared" si="68"/>
        <v>381803</v>
      </c>
      <c r="P85" s="74">
        <f t="shared" si="68"/>
        <v>349</v>
      </c>
      <c r="Q85" s="74">
        <f t="shared" si="68"/>
        <v>457973</v>
      </c>
      <c r="R85" s="64">
        <f t="shared" ref="R85:S85" si="69">B85+D85+F85+H85+J85+L85+N85+P85</f>
        <v>8195</v>
      </c>
      <c r="S85" s="64">
        <f t="shared" si="69"/>
        <v>9531207</v>
      </c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</row>
    <row r="86" spans="1:36" ht="14.25" customHeight="1">
      <c r="A86" s="54"/>
      <c r="B86" s="97"/>
      <c r="C86" s="97"/>
      <c r="D86" s="98"/>
      <c r="E86" s="98"/>
      <c r="F86" s="97"/>
      <c r="G86" s="97"/>
      <c r="H86" s="98"/>
      <c r="I86" s="98"/>
      <c r="J86" s="97"/>
      <c r="K86" s="97"/>
      <c r="L86" s="98"/>
      <c r="M86" s="98"/>
      <c r="N86" s="99"/>
      <c r="O86" s="97"/>
      <c r="P86" s="98"/>
      <c r="Q86" s="100"/>
      <c r="R86" s="64"/>
      <c r="S86" s="64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</row>
    <row r="87" spans="1:36" ht="18" customHeight="1">
      <c r="A87" s="59" t="s">
        <v>80</v>
      </c>
      <c r="B87" s="73"/>
      <c r="C87" s="73"/>
      <c r="D87" s="74"/>
      <c r="E87" s="74"/>
      <c r="F87" s="73"/>
      <c r="G87" s="73"/>
      <c r="H87" s="74"/>
      <c r="I87" s="74"/>
      <c r="J87" s="73"/>
      <c r="K87" s="73"/>
      <c r="L87" s="74"/>
      <c r="M87" s="74"/>
      <c r="N87" s="89"/>
      <c r="O87" s="73"/>
      <c r="P87" s="74"/>
      <c r="Q87" s="101"/>
      <c r="R87" s="64"/>
      <c r="S87" s="64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27" customHeight="1">
      <c r="A88" s="61" t="s">
        <v>81</v>
      </c>
      <c r="B88" s="63">
        <v>0</v>
      </c>
      <c r="C88" s="63">
        <v>0</v>
      </c>
      <c r="D88" s="66">
        <v>0</v>
      </c>
      <c r="E88" s="66">
        <v>0</v>
      </c>
      <c r="F88" s="63">
        <v>0</v>
      </c>
      <c r="G88" s="63">
        <v>0</v>
      </c>
      <c r="H88" s="66">
        <v>0</v>
      </c>
      <c r="I88" s="66">
        <v>0</v>
      </c>
      <c r="J88" s="63">
        <v>0</v>
      </c>
      <c r="K88" s="63">
        <v>0</v>
      </c>
      <c r="L88" s="66">
        <v>0</v>
      </c>
      <c r="M88" s="66">
        <v>0</v>
      </c>
      <c r="N88" s="63">
        <v>6</v>
      </c>
      <c r="O88" s="63">
        <v>21356</v>
      </c>
      <c r="P88" s="66">
        <v>196</v>
      </c>
      <c r="Q88" s="66">
        <v>334580</v>
      </c>
      <c r="R88" s="64">
        <f t="shared" ref="R88:S88" si="70">B88+D88+F88+H88+J88+L88+N88+P88</f>
        <v>202</v>
      </c>
      <c r="S88" s="64">
        <f t="shared" si="70"/>
        <v>355936</v>
      </c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</row>
    <row r="89" spans="1:36" ht="27" customHeight="1">
      <c r="A89" s="67" t="s">
        <v>82</v>
      </c>
      <c r="B89" s="68">
        <v>351</v>
      </c>
      <c r="C89" s="68">
        <v>357561</v>
      </c>
      <c r="D89" s="69">
        <v>0</v>
      </c>
      <c r="E89" s="69">
        <v>0</v>
      </c>
      <c r="F89" s="68">
        <v>0</v>
      </c>
      <c r="G89" s="68">
        <v>0</v>
      </c>
      <c r="H89" s="69">
        <v>0</v>
      </c>
      <c r="I89" s="69">
        <v>0</v>
      </c>
      <c r="J89" s="68">
        <v>0</v>
      </c>
      <c r="K89" s="68">
        <v>0</v>
      </c>
      <c r="L89" s="69">
        <v>0</v>
      </c>
      <c r="M89" s="69">
        <v>0</v>
      </c>
      <c r="N89" s="68">
        <v>2</v>
      </c>
      <c r="O89" s="68">
        <v>7500</v>
      </c>
      <c r="P89" s="69">
        <v>1</v>
      </c>
      <c r="Q89" s="69">
        <v>2100</v>
      </c>
      <c r="R89" s="64">
        <f t="shared" ref="R89:S89" si="71">B89+D89+F89+H89+J89+L89+N89+P89</f>
        <v>354</v>
      </c>
      <c r="S89" s="64">
        <f t="shared" si="71"/>
        <v>367161</v>
      </c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</row>
    <row r="90" spans="1:36" ht="14.25" customHeight="1">
      <c r="A90" s="61"/>
      <c r="B90" s="63"/>
      <c r="C90" s="63"/>
      <c r="D90" s="66"/>
      <c r="E90" s="66"/>
      <c r="F90" s="63"/>
      <c r="G90" s="63"/>
      <c r="H90" s="66"/>
      <c r="I90" s="66"/>
      <c r="J90" s="63"/>
      <c r="K90" s="63"/>
      <c r="L90" s="66"/>
      <c r="M90" s="66"/>
      <c r="N90" s="64"/>
      <c r="O90" s="64"/>
      <c r="P90" s="61"/>
      <c r="Q90" s="103"/>
      <c r="R90" s="64"/>
      <c r="S90" s="64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</row>
    <row r="91" spans="1:36" ht="14.25" customHeight="1">
      <c r="A91" s="72" t="s">
        <v>111</v>
      </c>
      <c r="B91" s="73">
        <f t="shared" ref="B91:Q91" si="72">SUM(B88+B89)</f>
        <v>351</v>
      </c>
      <c r="C91" s="73">
        <f t="shared" si="72"/>
        <v>357561</v>
      </c>
      <c r="D91" s="74">
        <f t="shared" si="72"/>
        <v>0</v>
      </c>
      <c r="E91" s="74">
        <f t="shared" si="72"/>
        <v>0</v>
      </c>
      <c r="F91" s="73">
        <f t="shared" si="72"/>
        <v>0</v>
      </c>
      <c r="G91" s="73">
        <f t="shared" si="72"/>
        <v>0</v>
      </c>
      <c r="H91" s="74">
        <f t="shared" si="72"/>
        <v>0</v>
      </c>
      <c r="I91" s="74">
        <f t="shared" si="72"/>
        <v>0</v>
      </c>
      <c r="J91" s="73">
        <f t="shared" si="72"/>
        <v>0</v>
      </c>
      <c r="K91" s="73">
        <f t="shared" si="72"/>
        <v>0</v>
      </c>
      <c r="L91" s="74">
        <f t="shared" si="72"/>
        <v>0</v>
      </c>
      <c r="M91" s="74">
        <f t="shared" si="72"/>
        <v>0</v>
      </c>
      <c r="N91" s="73">
        <f t="shared" si="72"/>
        <v>8</v>
      </c>
      <c r="O91" s="73">
        <f t="shared" si="72"/>
        <v>28856</v>
      </c>
      <c r="P91" s="74">
        <f t="shared" si="72"/>
        <v>197</v>
      </c>
      <c r="Q91" s="74">
        <f t="shared" si="72"/>
        <v>336680</v>
      </c>
      <c r="R91" s="64">
        <f t="shared" ref="R91:S91" si="73">B91+D91+F91+H91+J91+L91+N91+P91</f>
        <v>556</v>
      </c>
      <c r="S91" s="64">
        <f t="shared" si="73"/>
        <v>723097</v>
      </c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</row>
    <row r="92" spans="1:36" ht="13.5" customHeight="1">
      <c r="A92" s="2"/>
      <c r="B92" s="81"/>
      <c r="C92" s="81"/>
      <c r="D92" s="104"/>
      <c r="E92" s="104"/>
      <c r="F92" s="81"/>
      <c r="G92" s="81"/>
      <c r="H92" s="104"/>
      <c r="I92" s="104"/>
      <c r="J92" s="81"/>
      <c r="K92" s="81"/>
      <c r="L92" s="104"/>
      <c r="M92" s="104"/>
      <c r="N92" s="81"/>
      <c r="O92" s="81"/>
      <c r="P92" s="2"/>
      <c r="Q92" s="2"/>
      <c r="R92" s="64"/>
      <c r="S92" s="64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18" customHeight="1">
      <c r="A93" s="72" t="s">
        <v>84</v>
      </c>
      <c r="B93" s="105">
        <f t="shared" ref="B93:Q93" si="74">SUM(B18+B62+B85+B91)</f>
        <v>11509</v>
      </c>
      <c r="C93" s="105">
        <f t="shared" si="74"/>
        <v>47580877</v>
      </c>
      <c r="D93" s="106">
        <f t="shared" si="74"/>
        <v>2664</v>
      </c>
      <c r="E93" s="106">
        <f t="shared" si="74"/>
        <v>1746453</v>
      </c>
      <c r="F93" s="105">
        <f t="shared" si="74"/>
        <v>4463</v>
      </c>
      <c r="G93" s="105">
        <f t="shared" si="74"/>
        <v>5127347</v>
      </c>
      <c r="H93" s="106">
        <f t="shared" si="74"/>
        <v>611</v>
      </c>
      <c r="I93" s="106">
        <f t="shared" si="74"/>
        <v>2263950</v>
      </c>
      <c r="J93" s="105">
        <f t="shared" si="74"/>
        <v>856</v>
      </c>
      <c r="K93" s="105">
        <f t="shared" si="74"/>
        <v>3834596</v>
      </c>
      <c r="L93" s="106">
        <f t="shared" si="74"/>
        <v>4</v>
      </c>
      <c r="M93" s="106">
        <f t="shared" si="74"/>
        <v>11000</v>
      </c>
      <c r="N93" s="105">
        <f t="shared" si="74"/>
        <v>177</v>
      </c>
      <c r="O93" s="105">
        <f t="shared" si="74"/>
        <v>606457</v>
      </c>
      <c r="P93" s="106">
        <f t="shared" si="74"/>
        <v>1408</v>
      </c>
      <c r="Q93" s="106">
        <f t="shared" si="74"/>
        <v>2454240</v>
      </c>
      <c r="R93" s="64">
        <f t="shared" ref="R93:S93" si="75">B93+D93+F93+H93+J93+L93+N93+P93</f>
        <v>21692</v>
      </c>
      <c r="S93" s="64">
        <f t="shared" si="75"/>
        <v>63624920</v>
      </c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13.5" customHeight="1">
      <c r="A94" s="72" t="s">
        <v>85</v>
      </c>
      <c r="B94" s="64"/>
      <c r="C94" s="89">
        <f>SUM(C93/B93)</f>
        <v>4134.2320792423325</v>
      </c>
      <c r="D94" s="103"/>
      <c r="E94" s="107">
        <f>SUM(E93/D93)</f>
        <v>655.57545045045049</v>
      </c>
      <c r="F94" s="89"/>
      <c r="G94" s="89">
        <f>SUM(G93/F93)</f>
        <v>1148.8565987004258</v>
      </c>
      <c r="H94" s="107"/>
      <c r="I94" s="107">
        <f>SUM(I93/H93)</f>
        <v>3705.3191489361702</v>
      </c>
      <c r="J94" s="64"/>
      <c r="K94" s="89">
        <f>SUM(K93/J93)</f>
        <v>4479.6682242990655</v>
      </c>
      <c r="L94" s="103"/>
      <c r="M94" s="107">
        <f>SUM(M93/L93)</f>
        <v>2750</v>
      </c>
      <c r="N94" s="64"/>
      <c r="O94" s="89">
        <f>SUM(O93/N93)</f>
        <v>3426.3107344632767</v>
      </c>
      <c r="P94" s="103"/>
      <c r="Q94" s="107">
        <f>SUM(Q93/P93)</f>
        <v>1743.0681818181818</v>
      </c>
      <c r="R94" s="65"/>
      <c r="S94" s="65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13.5" customHeight="1">
      <c r="A95" s="108"/>
      <c r="B95" s="109"/>
      <c r="C95" s="110"/>
      <c r="D95" s="111"/>
      <c r="E95" s="112"/>
      <c r="F95" s="112"/>
      <c r="G95" s="112"/>
      <c r="H95" s="112"/>
      <c r="I95" s="112"/>
      <c r="J95" s="79"/>
      <c r="K95" s="98"/>
      <c r="L95" s="113"/>
      <c r="M95" s="113"/>
      <c r="N95" s="2"/>
      <c r="O95" s="111"/>
      <c r="P95" s="2"/>
      <c r="Q95" s="11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27" customHeight="1">
      <c r="A96" s="59" t="s">
        <v>86</v>
      </c>
      <c r="B96" s="56" t="s">
        <v>15</v>
      </c>
      <c r="C96" s="56" t="s">
        <v>16</v>
      </c>
      <c r="D96" s="56" t="s">
        <v>87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36" customHeight="1">
      <c r="A97" s="114" t="s">
        <v>88</v>
      </c>
      <c r="B97" s="66">
        <v>96</v>
      </c>
      <c r="C97" s="66">
        <v>445710</v>
      </c>
      <c r="D97" s="115">
        <v>4643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ht="63" customHeight="1">
      <c r="A98" s="114" t="s">
        <v>112</v>
      </c>
      <c r="B98" s="66">
        <v>21</v>
      </c>
      <c r="C98" s="66">
        <v>57946</v>
      </c>
      <c r="D98" s="115">
        <v>2759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54" customHeight="1">
      <c r="A99" s="114" t="s">
        <v>90</v>
      </c>
      <c r="B99" s="66">
        <v>10</v>
      </c>
      <c r="C99" s="66">
        <v>268000</v>
      </c>
      <c r="D99" s="115">
        <v>26800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ht="36" customHeight="1">
      <c r="A100" s="114" t="s">
        <v>113</v>
      </c>
      <c r="B100" s="66">
        <v>7</v>
      </c>
      <c r="C100" s="66">
        <v>36585</v>
      </c>
      <c r="D100" s="115">
        <v>5226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ht="36" customHeight="1">
      <c r="A101" s="114" t="s">
        <v>91</v>
      </c>
      <c r="B101" s="66">
        <v>12</v>
      </c>
      <c r="C101" s="66">
        <v>2225534</v>
      </c>
      <c r="D101" s="115">
        <v>185461</v>
      </c>
      <c r="E101" s="116"/>
      <c r="F101" s="116"/>
      <c r="G101" s="11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ht="18" customHeight="1">
      <c r="A102" s="114" t="s">
        <v>92</v>
      </c>
      <c r="B102" s="66">
        <v>165</v>
      </c>
      <c r="C102" s="66">
        <v>659000</v>
      </c>
      <c r="D102" s="115">
        <v>3994</v>
      </c>
      <c r="E102" s="116"/>
      <c r="F102" s="116"/>
      <c r="G102" s="11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3.5" customHeight="1">
      <c r="A103" s="54"/>
      <c r="B103" s="117"/>
      <c r="C103" s="117"/>
      <c r="D103" s="118"/>
      <c r="E103" s="116"/>
      <c r="F103" s="116"/>
      <c r="G103" s="11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ht="13.5" customHeight="1">
      <c r="A104" s="317" t="s">
        <v>114</v>
      </c>
      <c r="B104" s="298"/>
      <c r="C104" s="298"/>
      <c r="D104" s="298"/>
      <c r="E104" s="116"/>
      <c r="F104" s="116"/>
      <c r="G104" s="11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3.5" customHeight="1">
      <c r="A105" s="119"/>
      <c r="B105" s="119"/>
      <c r="C105" s="119"/>
      <c r="D105" s="119"/>
      <c r="E105" s="116"/>
      <c r="F105" s="116"/>
      <c r="G105" s="11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3.5" customHeight="1">
      <c r="A106" s="314" t="s">
        <v>115</v>
      </c>
      <c r="B106" s="298"/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ht="13.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ht="13.5" customHeight="1">
      <c r="A109" s="12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ht="13.5" customHeight="1">
      <c r="A110" s="12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ht="13.5" customHeight="1">
      <c r="A111" s="12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ht="13.5" customHeight="1">
      <c r="A112" s="12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ht="13.5" customHeight="1">
      <c r="A113" s="12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ht="13.5" customHeight="1">
      <c r="A114" s="12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ht="13.5" customHeight="1">
      <c r="A115" s="12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ht="13.5" customHeight="1">
      <c r="A116" s="12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ht="13.5" customHeight="1">
      <c r="A117" s="12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ht="13.5" customHeight="1">
      <c r="A118" s="12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ht="13.5" customHeight="1">
      <c r="A119" s="12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ht="13.5" customHeight="1">
      <c r="A120" s="12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ht="13.5" customHeight="1">
      <c r="A121" s="12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ht="13.5" customHeight="1">
      <c r="A122" s="12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13.5" customHeight="1">
      <c r="A123" s="12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ht="13.5" customHeight="1">
      <c r="A124" s="12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3.5" customHeight="1">
      <c r="A125" s="12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3.5" customHeight="1">
      <c r="A126" s="12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3.5" customHeight="1">
      <c r="A127" s="12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3.5" customHeight="1">
      <c r="A128" s="12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3.5" customHeight="1">
      <c r="A129" s="12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3.5" customHeight="1">
      <c r="A130" s="12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3.5" customHeight="1">
      <c r="A131" s="12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3.5" customHeight="1">
      <c r="A132" s="12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3.5" customHeight="1">
      <c r="A133" s="12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ht="13.5" customHeight="1">
      <c r="A134" s="12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ht="13.5" customHeight="1">
      <c r="A135" s="12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ht="13.5" customHeight="1">
      <c r="A136" s="12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ht="13.5" customHeight="1">
      <c r="A137" s="12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ht="13.5" customHeight="1">
      <c r="A138" s="12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ht="13.5" customHeight="1">
      <c r="A139" s="12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ht="13.5" customHeight="1">
      <c r="A140" s="12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ht="13.5" customHeight="1">
      <c r="A141" s="12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ht="13.5" customHeight="1">
      <c r="A142" s="12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ht="13.5" customHeight="1">
      <c r="A143" s="12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ht="13.5" customHeight="1">
      <c r="A144" s="12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ht="13.5" customHeight="1">
      <c r="A145" s="12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ht="13.5" customHeight="1">
      <c r="A146" s="12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ht="13.5" customHeight="1">
      <c r="A147" s="12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ht="13.5" customHeight="1">
      <c r="A148" s="12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ht="13.5" customHeight="1">
      <c r="A149" s="12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ht="13.5" customHeight="1">
      <c r="A150" s="12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ht="13.5" customHeight="1">
      <c r="A151" s="12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ht="13.5" customHeight="1">
      <c r="A152" s="12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ht="13.5" customHeight="1">
      <c r="A153" s="12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ht="13.5" customHeight="1">
      <c r="A154" s="12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ht="13.5" customHeight="1">
      <c r="A155" s="12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ht="13.5" customHeight="1">
      <c r="A156" s="12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ht="13.5" customHeight="1">
      <c r="A157" s="12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ht="13.5" customHeight="1">
      <c r="A158" s="12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ht="13.5" customHeight="1">
      <c r="A159" s="12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ht="13.5" customHeight="1">
      <c r="A160" s="12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ht="13.5" customHeight="1">
      <c r="A161" s="12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ht="13.5" customHeight="1">
      <c r="A162" s="12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ht="13.5" customHeight="1">
      <c r="A163" s="12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ht="13.5" customHeight="1">
      <c r="A164" s="12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36" ht="13.5" customHeight="1">
      <c r="A165" s="12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36" ht="13.5" customHeight="1">
      <c r="A166" s="12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1:36" ht="13.5" customHeight="1">
      <c r="A167" s="12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ht="13.5" customHeight="1">
      <c r="A168" s="12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1:36" ht="13.5" customHeight="1">
      <c r="A169" s="12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ht="13.5" customHeight="1">
      <c r="A170" s="12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1:36" ht="13.5" customHeight="1">
      <c r="A171" s="12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1:36" ht="13.5" customHeight="1">
      <c r="A172" s="12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1:36" ht="13.5" customHeight="1">
      <c r="A173" s="12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1:36" ht="13.5" customHeight="1">
      <c r="A174" s="12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1:36" ht="13.5" customHeight="1">
      <c r="A175" s="12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1:36" ht="13.5" customHeight="1">
      <c r="A176" s="12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1:36" ht="13.5" customHeight="1">
      <c r="A177" s="12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1:36" ht="13.5" customHeight="1">
      <c r="A178" s="12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1:36" ht="13.5" customHeight="1">
      <c r="A179" s="12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1:36" ht="13.5" customHeight="1">
      <c r="A180" s="12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1:36" ht="13.5" customHeight="1">
      <c r="A181" s="12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1:36" ht="13.5" customHeight="1">
      <c r="A182" s="12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1:36" ht="13.5" customHeight="1">
      <c r="A183" s="12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1:36" ht="13.5" customHeight="1">
      <c r="A184" s="12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1:36" ht="13.5" customHeight="1">
      <c r="A185" s="12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1:36" ht="13.5" customHeight="1">
      <c r="A186" s="12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1:36" ht="13.5" customHeight="1">
      <c r="A187" s="12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1:36" ht="13.5" customHeight="1">
      <c r="A188" s="12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1:36" ht="13.5" customHeight="1">
      <c r="A189" s="12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1:36" ht="13.5" customHeight="1">
      <c r="A190" s="12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1:36" ht="13.5" customHeight="1">
      <c r="A191" s="12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1:36" ht="13.5" customHeight="1">
      <c r="A192" s="12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ht="13.5" customHeight="1">
      <c r="A193" s="12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1:36" ht="13.5" customHeight="1">
      <c r="A194" s="12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1:36" ht="13.5" customHeight="1">
      <c r="A195" s="12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ht="13.5" customHeight="1">
      <c r="A196" s="12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1:36" ht="13.5" customHeight="1">
      <c r="A197" s="12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1:36" ht="13.5" customHeight="1">
      <c r="A198" s="12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1:36" ht="13.5" customHeight="1">
      <c r="A199" s="12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1:36" ht="13.5" customHeight="1">
      <c r="A200" s="12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ht="13.5" customHeight="1">
      <c r="A201" s="12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ht="13.5" customHeight="1">
      <c r="A202" s="12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1:36" ht="13.5" customHeight="1">
      <c r="A203" s="12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1:36" ht="13.5" customHeight="1">
      <c r="A204" s="12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1:36" ht="13.5" customHeight="1">
      <c r="A205" s="12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1:36" ht="13.5" customHeight="1">
      <c r="A206" s="12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1:36" ht="13.5" customHeight="1">
      <c r="A207" s="12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1:36" ht="13.5" customHeight="1">
      <c r="A208" s="12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1:36" ht="13.5" customHeight="1">
      <c r="A209" s="12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1:36" ht="13.5" customHeight="1">
      <c r="A210" s="12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1:36" ht="13.5" customHeight="1">
      <c r="A211" s="12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1:36" ht="13.5" customHeight="1">
      <c r="A212" s="12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ht="13.5" customHeight="1">
      <c r="A213" s="12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1:36" ht="13.5" customHeight="1">
      <c r="A214" s="12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1:36" ht="13.5" customHeight="1">
      <c r="A215" s="12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1:36" ht="13.5" customHeight="1">
      <c r="A216" s="12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1:36" ht="13.5" customHeight="1">
      <c r="A217" s="12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1:36" ht="13.5" customHeight="1">
      <c r="A218" s="12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1:36" ht="13.5" customHeight="1">
      <c r="A219" s="12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1:36" ht="13.5" customHeight="1">
      <c r="A220" s="12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1:36" ht="13.5" customHeight="1">
      <c r="A221" s="12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1:36" ht="13.5" customHeight="1">
      <c r="A222" s="12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1:36" ht="13.5" customHeight="1">
      <c r="A223" s="12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1:36" ht="13.5" customHeight="1">
      <c r="A224" s="12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1:36" ht="13.5" customHeight="1">
      <c r="A225" s="12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1:36" ht="13.5" customHeight="1">
      <c r="A226" s="12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1:36" ht="13.5" customHeight="1">
      <c r="A227" s="12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ht="13.5" customHeight="1">
      <c r="A228" s="12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1:36" ht="13.5" customHeight="1">
      <c r="A229" s="12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ht="13.5" customHeight="1">
      <c r="A230" s="12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1:36" ht="13.5" customHeight="1">
      <c r="A231" s="12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ht="13.5" customHeight="1">
      <c r="A232" s="12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ht="13.5" customHeight="1">
      <c r="A233" s="12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ht="13.5" customHeight="1">
      <c r="A234" s="12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ht="13.5" customHeight="1">
      <c r="A235" s="12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ht="13.5" customHeight="1">
      <c r="A236" s="12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ht="13.5" customHeight="1">
      <c r="A237" s="12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ht="13.5" customHeight="1">
      <c r="A238" s="12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ht="13.5" customHeight="1">
      <c r="A239" s="12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ht="13.5" customHeight="1">
      <c r="A240" s="12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ht="13.5" customHeight="1">
      <c r="A241" s="12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ht="13.5" customHeight="1">
      <c r="A242" s="12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ht="13.5" customHeight="1">
      <c r="A243" s="12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ht="13.5" customHeight="1">
      <c r="A244" s="12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ht="13.5" customHeight="1">
      <c r="A245" s="12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ht="13.5" customHeight="1">
      <c r="A246" s="12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ht="13.5" customHeight="1">
      <c r="A247" s="12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ht="13.5" customHeight="1">
      <c r="A248" s="12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ht="13.5" customHeight="1">
      <c r="A249" s="12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ht="13.5" customHeight="1">
      <c r="A250" s="12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ht="13.5" customHeight="1">
      <c r="A251" s="12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ht="13.5" customHeight="1">
      <c r="A252" s="12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ht="13.5" customHeight="1">
      <c r="A253" s="12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ht="13.5" customHeight="1">
      <c r="A254" s="12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ht="13.5" customHeight="1">
      <c r="A255" s="12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ht="13.5" customHeight="1">
      <c r="A256" s="12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ht="13.5" customHeight="1">
      <c r="A257" s="12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ht="13.5" customHeight="1">
      <c r="A258" s="12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ht="13.5" customHeight="1">
      <c r="A259" s="12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ht="13.5" customHeight="1">
      <c r="A260" s="12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ht="13.5" customHeight="1">
      <c r="A261" s="12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ht="13.5" customHeight="1">
      <c r="A262" s="12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ht="13.5" customHeight="1">
      <c r="A263" s="12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ht="13.5" customHeight="1">
      <c r="A264" s="12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ht="13.5" customHeight="1">
      <c r="A265" s="12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ht="13.5" customHeight="1">
      <c r="A266" s="12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ht="13.5" customHeight="1">
      <c r="A267" s="12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ht="13.5" customHeight="1">
      <c r="A268" s="12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ht="13.5" customHeight="1">
      <c r="A269" s="12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ht="13.5" customHeight="1">
      <c r="A270" s="12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ht="13.5" customHeight="1">
      <c r="A271" s="12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ht="13.5" customHeight="1">
      <c r="A272" s="12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ht="13.5" customHeight="1">
      <c r="A273" s="12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ht="13.5" customHeight="1">
      <c r="A274" s="12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ht="13.5" customHeight="1">
      <c r="A275" s="12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ht="13.5" customHeight="1">
      <c r="A276" s="12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ht="13.5" customHeight="1">
      <c r="A277" s="12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ht="13.5" customHeight="1">
      <c r="A278" s="12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ht="13.5" customHeight="1">
      <c r="A279" s="12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ht="13.5" customHeight="1">
      <c r="A280" s="12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ht="13.5" customHeight="1">
      <c r="A281" s="12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ht="13.5" customHeight="1">
      <c r="A282" s="12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ht="13.5" customHeight="1">
      <c r="A283" s="12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1:36" ht="13.5" customHeight="1">
      <c r="A284" s="12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1:36" ht="13.5" customHeight="1">
      <c r="A285" s="12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1:36" ht="13.5" customHeight="1">
      <c r="A286" s="12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1:36" ht="13.5" customHeight="1">
      <c r="A287" s="12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1:36" ht="13.5" customHeight="1">
      <c r="A288" s="12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1:36" ht="13.5" customHeight="1">
      <c r="A289" s="12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1:36" ht="13.5" customHeight="1">
      <c r="A290" s="12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1:36" ht="13.5" customHeight="1">
      <c r="A291" s="12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1:36" ht="13.5" customHeight="1">
      <c r="A292" s="12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1:36" ht="13.5" customHeight="1">
      <c r="A293" s="12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1:36" ht="13.5" customHeight="1">
      <c r="A294" s="12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1:36" ht="13.5" customHeight="1">
      <c r="A295" s="12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1:36" ht="13.5" customHeight="1">
      <c r="A296" s="12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1:36" ht="13.5" customHeight="1">
      <c r="A297" s="12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1:36" ht="13.5" customHeight="1">
      <c r="A298" s="12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1:36" ht="13.5" customHeight="1">
      <c r="A299" s="12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1:36" ht="13.5" customHeight="1">
      <c r="A300" s="12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1:36" ht="13.5" customHeight="1">
      <c r="A301" s="12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1:36" ht="13.5" customHeight="1">
      <c r="A302" s="12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1:36" ht="13.5" customHeight="1">
      <c r="A303" s="12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1:36" ht="13.5" customHeight="1">
      <c r="A304" s="12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1:36" ht="13.5" customHeight="1">
      <c r="A305" s="12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1:36" ht="13.5" customHeight="1">
      <c r="A306" s="12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1:36" ht="13.5" customHeight="1">
      <c r="A307" s="12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1:36" ht="13.5" customHeight="1">
      <c r="A308" s="12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1:36" ht="13.5" customHeight="1">
      <c r="A309" s="12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1:36" ht="13.5" customHeight="1">
      <c r="A310" s="12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36" ht="13.5" customHeight="1">
      <c r="A311" s="12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1:36" ht="13.5" customHeight="1">
      <c r="A312" s="12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1:36" ht="13.5" customHeight="1">
      <c r="A313" s="12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1:36" ht="13.5" customHeight="1">
      <c r="A314" s="12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1:36" ht="13.5" customHeight="1">
      <c r="A315" s="12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1:36" ht="13.5" customHeight="1">
      <c r="A316" s="12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1:36" ht="13.5" customHeight="1">
      <c r="A317" s="12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1:36" ht="13.5" customHeight="1">
      <c r="A318" s="12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1:36" ht="13.5" customHeight="1">
      <c r="A319" s="12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1:36" ht="13.5" customHeight="1">
      <c r="A320" s="12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1:36" ht="13.5" customHeight="1">
      <c r="A321" s="12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1:36" ht="13.5" customHeight="1">
      <c r="A322" s="12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1:36" ht="13.5" customHeight="1">
      <c r="A323" s="12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1:36" ht="13.5" customHeight="1">
      <c r="A324" s="12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36" ht="13.5" customHeight="1">
      <c r="A325" s="12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1:36" ht="13.5" customHeight="1">
      <c r="A326" s="12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36" ht="13.5" customHeight="1">
      <c r="A327" s="12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36" ht="13.5" customHeight="1">
      <c r="A328" s="12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1:36" ht="13.5" customHeight="1">
      <c r="A329" s="12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1:36" ht="13.5" customHeight="1">
      <c r="A330" s="12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36" ht="13.5" customHeight="1">
      <c r="A331" s="12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36" ht="13.5" customHeight="1">
      <c r="A332" s="12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36" ht="13.5" customHeight="1">
      <c r="A333" s="12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36" ht="13.5" customHeight="1">
      <c r="A334" s="12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36" ht="13.5" customHeight="1">
      <c r="A335" s="12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36" ht="13.5" customHeight="1">
      <c r="A336" s="12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ht="13.5" customHeight="1">
      <c r="A337" s="12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ht="13.5" customHeight="1">
      <c r="A338" s="12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ht="13.5" customHeight="1">
      <c r="A339" s="12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ht="13.5" customHeight="1">
      <c r="A340" s="12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ht="13.5" customHeight="1">
      <c r="A341" s="12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ht="13.5" customHeight="1">
      <c r="A342" s="12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ht="13.5" customHeight="1">
      <c r="A343" s="12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ht="13.5" customHeight="1">
      <c r="A344" s="12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ht="13.5" customHeight="1">
      <c r="A345" s="12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ht="13.5" customHeight="1">
      <c r="A346" s="12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ht="13.5" customHeight="1">
      <c r="A347" s="12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ht="13.5" customHeight="1">
      <c r="A348" s="12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ht="13.5" customHeight="1">
      <c r="A349" s="12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ht="13.5" customHeight="1">
      <c r="A350" s="12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ht="13.5" customHeight="1">
      <c r="A351" s="12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ht="13.5" customHeight="1">
      <c r="A352" s="12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ht="13.5" customHeight="1">
      <c r="A353" s="12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ht="13.5" customHeight="1">
      <c r="A354" s="12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ht="13.5" customHeight="1">
      <c r="A355" s="12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ht="13.5" customHeight="1">
      <c r="A356" s="12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ht="13.5" customHeight="1">
      <c r="A357" s="12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ht="13.5" customHeight="1">
      <c r="A358" s="12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ht="13.5" customHeight="1">
      <c r="A359" s="12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ht="13.5" customHeight="1">
      <c r="A360" s="12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ht="13.5" customHeight="1">
      <c r="A361" s="12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ht="13.5" customHeight="1">
      <c r="A362" s="12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ht="13.5" customHeight="1">
      <c r="A363" s="12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ht="13.5" customHeight="1">
      <c r="A364" s="12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ht="13.5" customHeight="1">
      <c r="A365" s="12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ht="13.5" customHeight="1">
      <c r="A366" s="12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ht="13.5" customHeight="1">
      <c r="A367" s="12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ht="13.5" customHeight="1">
      <c r="A368" s="12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ht="13.5" customHeight="1">
      <c r="A369" s="12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ht="13.5" customHeight="1">
      <c r="A370" s="12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ht="13.5" customHeight="1">
      <c r="A371" s="12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ht="13.5" customHeight="1">
      <c r="A372" s="12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ht="13.5" customHeight="1">
      <c r="A373" s="12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ht="13.5" customHeight="1">
      <c r="A374" s="12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ht="13.5" customHeight="1">
      <c r="A375" s="12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ht="13.5" customHeight="1">
      <c r="A376" s="12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ht="13.5" customHeight="1">
      <c r="A377" s="12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ht="13.5" customHeight="1">
      <c r="A378" s="12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ht="13.5" customHeight="1">
      <c r="A379" s="12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ht="13.5" customHeight="1">
      <c r="A380" s="12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ht="13.5" customHeight="1">
      <c r="A381" s="12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ht="13.5" customHeight="1">
      <c r="A382" s="12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ht="13.5" customHeight="1">
      <c r="A383" s="12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ht="13.5" customHeight="1">
      <c r="A384" s="12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ht="13.5" customHeight="1">
      <c r="A385" s="12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ht="13.5" customHeight="1">
      <c r="A386" s="12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ht="13.5" customHeight="1">
      <c r="A387" s="12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ht="13.5" customHeight="1">
      <c r="A388" s="12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ht="13.5" customHeight="1">
      <c r="A389" s="12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ht="13.5" customHeight="1">
      <c r="A390" s="12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ht="13.5" customHeight="1">
      <c r="A391" s="12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ht="13.5" customHeight="1">
      <c r="A392" s="12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ht="13.5" customHeight="1">
      <c r="A393" s="12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ht="13.5" customHeight="1">
      <c r="A394" s="12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ht="13.5" customHeight="1">
      <c r="A395" s="12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ht="13.5" customHeight="1">
      <c r="A396" s="12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ht="13.5" customHeight="1">
      <c r="A397" s="12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ht="13.5" customHeight="1">
      <c r="A398" s="12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ht="13.5" customHeight="1">
      <c r="A399" s="12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ht="13.5" customHeight="1">
      <c r="A400" s="12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ht="13.5" customHeight="1">
      <c r="A401" s="12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ht="13.5" customHeight="1">
      <c r="A402" s="12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ht="13.5" customHeight="1">
      <c r="A403" s="12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ht="13.5" customHeight="1">
      <c r="A404" s="12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ht="13.5" customHeight="1">
      <c r="A405" s="12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ht="13.5" customHeight="1">
      <c r="A406" s="12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ht="13.5" customHeight="1">
      <c r="A407" s="12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ht="13.5" customHeight="1">
      <c r="A408" s="12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ht="13.5" customHeight="1">
      <c r="A409" s="12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ht="13.5" customHeight="1">
      <c r="A410" s="12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ht="13.5" customHeight="1">
      <c r="A411" s="12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ht="13.5" customHeight="1">
      <c r="A412" s="12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ht="13.5" customHeight="1">
      <c r="A413" s="12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ht="13.5" customHeight="1">
      <c r="A414" s="12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ht="13.5" customHeight="1">
      <c r="A415" s="12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ht="13.5" customHeight="1">
      <c r="A416" s="12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ht="13.5" customHeight="1">
      <c r="A417" s="12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ht="13.5" customHeight="1">
      <c r="A418" s="12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ht="13.5" customHeight="1">
      <c r="A419" s="12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ht="13.5" customHeight="1">
      <c r="A420" s="12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ht="13.5" customHeight="1">
      <c r="A421" s="12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ht="13.5" customHeight="1">
      <c r="A422" s="12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ht="13.5" customHeight="1">
      <c r="A423" s="12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ht="13.5" customHeight="1">
      <c r="A424" s="12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ht="13.5" customHeight="1">
      <c r="A425" s="12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ht="13.5" customHeight="1">
      <c r="A426" s="12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ht="13.5" customHeight="1">
      <c r="A427" s="12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ht="13.5" customHeight="1">
      <c r="A428" s="12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ht="13.5" customHeight="1">
      <c r="A429" s="12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ht="13.5" customHeight="1">
      <c r="A430" s="12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ht="13.5" customHeight="1">
      <c r="A431" s="12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ht="13.5" customHeight="1">
      <c r="A432" s="12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ht="13.5" customHeight="1">
      <c r="A433" s="12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ht="13.5" customHeight="1">
      <c r="A434" s="12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ht="13.5" customHeight="1">
      <c r="A435" s="12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ht="13.5" customHeight="1">
      <c r="A436" s="12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ht="13.5" customHeight="1">
      <c r="A437" s="12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ht="13.5" customHeight="1">
      <c r="A438" s="12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ht="13.5" customHeight="1">
      <c r="A439" s="12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ht="13.5" customHeight="1">
      <c r="A440" s="12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ht="13.5" customHeight="1">
      <c r="A441" s="12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ht="13.5" customHeight="1">
      <c r="A442" s="12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ht="13.5" customHeight="1">
      <c r="A443" s="12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ht="13.5" customHeight="1">
      <c r="A444" s="12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ht="13.5" customHeight="1">
      <c r="A445" s="12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ht="13.5" customHeight="1">
      <c r="A446" s="12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ht="13.5" customHeight="1">
      <c r="A447" s="12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ht="13.5" customHeight="1">
      <c r="A448" s="12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ht="13.5" customHeight="1">
      <c r="A449" s="12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ht="13.5" customHeight="1">
      <c r="A450" s="12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ht="13.5" customHeight="1">
      <c r="A451" s="12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ht="13.5" customHeight="1">
      <c r="A452" s="12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ht="13.5" customHeight="1">
      <c r="A453" s="12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ht="13.5" customHeight="1">
      <c r="A454" s="12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ht="13.5" customHeight="1">
      <c r="A455" s="12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ht="13.5" customHeight="1">
      <c r="A456" s="12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ht="13.5" customHeight="1">
      <c r="A457" s="12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ht="13.5" customHeight="1">
      <c r="A458" s="12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ht="13.5" customHeight="1">
      <c r="A459" s="12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ht="13.5" customHeight="1">
      <c r="A460" s="12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ht="13.5" customHeight="1">
      <c r="A461" s="12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ht="13.5" customHeight="1">
      <c r="A462" s="12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ht="13.5" customHeight="1">
      <c r="A463" s="12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ht="13.5" customHeight="1">
      <c r="A464" s="12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ht="13.5" customHeight="1">
      <c r="A465" s="12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ht="13.5" customHeight="1">
      <c r="A466" s="12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ht="13.5" customHeight="1">
      <c r="A467" s="12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ht="13.5" customHeight="1">
      <c r="A468" s="12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ht="13.5" customHeight="1">
      <c r="A469" s="12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ht="13.5" customHeight="1">
      <c r="A470" s="12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ht="13.5" customHeight="1">
      <c r="A471" s="12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ht="13.5" customHeight="1">
      <c r="A472" s="12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ht="13.5" customHeight="1">
      <c r="A473" s="12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ht="13.5" customHeight="1">
      <c r="A474" s="12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ht="13.5" customHeight="1">
      <c r="A475" s="12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ht="13.5" customHeight="1">
      <c r="A476" s="12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ht="13.5" customHeight="1">
      <c r="A477" s="12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ht="13.5" customHeight="1">
      <c r="A478" s="12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ht="13.5" customHeight="1">
      <c r="A479" s="12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ht="13.5" customHeight="1">
      <c r="A480" s="12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ht="13.5" customHeight="1">
      <c r="A481" s="12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ht="13.5" customHeight="1">
      <c r="A482" s="12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ht="13.5" customHeight="1">
      <c r="A483" s="12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ht="13.5" customHeight="1">
      <c r="A484" s="12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ht="13.5" customHeight="1">
      <c r="A485" s="12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ht="13.5" customHeight="1">
      <c r="A486" s="12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ht="13.5" customHeight="1">
      <c r="A487" s="12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ht="13.5" customHeight="1">
      <c r="A488" s="12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ht="13.5" customHeight="1">
      <c r="A489" s="12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ht="13.5" customHeight="1">
      <c r="A490" s="12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ht="13.5" customHeight="1">
      <c r="A491" s="12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ht="13.5" customHeight="1">
      <c r="A492" s="12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ht="13.5" customHeight="1">
      <c r="A493" s="12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ht="13.5" customHeight="1">
      <c r="A494" s="12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ht="13.5" customHeight="1">
      <c r="A495" s="12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ht="13.5" customHeight="1">
      <c r="A496" s="12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ht="13.5" customHeight="1">
      <c r="A497" s="12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ht="13.5" customHeight="1">
      <c r="A498" s="12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ht="13.5" customHeight="1">
      <c r="A499" s="12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ht="13.5" customHeight="1">
      <c r="A500" s="12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ht="13.5" customHeight="1">
      <c r="A501" s="12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ht="13.5" customHeight="1">
      <c r="A502" s="12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ht="13.5" customHeight="1">
      <c r="A503" s="12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ht="13.5" customHeight="1">
      <c r="A504" s="12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ht="13.5" customHeight="1">
      <c r="A505" s="12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ht="13.5" customHeight="1">
      <c r="A506" s="12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ht="13.5" customHeight="1">
      <c r="A507" s="12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ht="13.5" customHeight="1">
      <c r="A508" s="12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ht="13.5" customHeight="1">
      <c r="A509" s="12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ht="13.5" customHeight="1">
      <c r="A510" s="12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ht="13.5" customHeight="1">
      <c r="A511" s="12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ht="13.5" customHeight="1">
      <c r="A512" s="12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ht="13.5" customHeight="1">
      <c r="A513" s="12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ht="13.5" customHeight="1">
      <c r="A514" s="12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ht="13.5" customHeight="1">
      <c r="A515" s="12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ht="13.5" customHeight="1">
      <c r="A516" s="12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ht="13.5" customHeight="1">
      <c r="A517" s="12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ht="13.5" customHeight="1">
      <c r="A518" s="12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ht="13.5" customHeight="1">
      <c r="A519" s="12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ht="13.5" customHeight="1">
      <c r="A520" s="12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ht="13.5" customHeight="1">
      <c r="A521" s="12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ht="13.5" customHeight="1">
      <c r="A522" s="12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ht="13.5" customHeight="1">
      <c r="A523" s="12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ht="13.5" customHeight="1">
      <c r="A524" s="12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ht="13.5" customHeight="1">
      <c r="A525" s="12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ht="13.5" customHeight="1">
      <c r="A526" s="12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ht="13.5" customHeight="1">
      <c r="A527" s="12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ht="13.5" customHeight="1">
      <c r="A528" s="12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ht="13.5" customHeight="1">
      <c r="A529" s="12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ht="13.5" customHeight="1">
      <c r="A530" s="12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ht="13.5" customHeight="1">
      <c r="A531" s="12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ht="13.5" customHeight="1">
      <c r="A532" s="12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ht="13.5" customHeight="1">
      <c r="A533" s="12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ht="13.5" customHeight="1">
      <c r="A534" s="12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ht="13.5" customHeight="1">
      <c r="A535" s="12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ht="13.5" customHeight="1">
      <c r="A536" s="12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ht="13.5" customHeight="1">
      <c r="A537" s="12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ht="13.5" customHeight="1">
      <c r="A538" s="12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ht="13.5" customHeight="1">
      <c r="A539" s="12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ht="13.5" customHeight="1">
      <c r="A540" s="12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ht="13.5" customHeight="1">
      <c r="A541" s="12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ht="13.5" customHeight="1">
      <c r="A542" s="12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ht="13.5" customHeight="1">
      <c r="A543" s="12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ht="13.5" customHeight="1">
      <c r="A544" s="12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ht="13.5" customHeight="1">
      <c r="A545" s="12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ht="13.5" customHeight="1">
      <c r="A546" s="12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ht="13.5" customHeight="1">
      <c r="A547" s="12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ht="13.5" customHeight="1">
      <c r="A548" s="12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ht="13.5" customHeight="1">
      <c r="A549" s="12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ht="13.5" customHeight="1">
      <c r="A550" s="12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ht="13.5" customHeight="1">
      <c r="A551" s="12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ht="13.5" customHeight="1">
      <c r="A552" s="12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ht="13.5" customHeight="1">
      <c r="A553" s="12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ht="13.5" customHeight="1">
      <c r="A554" s="12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ht="13.5" customHeight="1">
      <c r="A555" s="12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ht="13.5" customHeight="1">
      <c r="A556" s="12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ht="13.5" customHeight="1">
      <c r="A557" s="12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ht="13.5" customHeight="1">
      <c r="A558" s="12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ht="13.5" customHeight="1">
      <c r="A559" s="12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ht="13.5" customHeight="1">
      <c r="A560" s="12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ht="13.5" customHeight="1">
      <c r="A561" s="12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ht="13.5" customHeight="1">
      <c r="A562" s="12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ht="13.5" customHeight="1">
      <c r="A563" s="12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ht="13.5" customHeight="1">
      <c r="A564" s="12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ht="13.5" customHeight="1">
      <c r="A565" s="12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ht="13.5" customHeight="1">
      <c r="A566" s="12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ht="13.5" customHeight="1">
      <c r="A567" s="12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ht="13.5" customHeight="1">
      <c r="A568" s="12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ht="13.5" customHeight="1">
      <c r="A569" s="12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ht="13.5" customHeight="1">
      <c r="A570" s="12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ht="13.5" customHeight="1">
      <c r="A571" s="12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ht="13.5" customHeight="1">
      <c r="A572" s="12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ht="13.5" customHeight="1">
      <c r="A573" s="12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ht="13.5" customHeight="1">
      <c r="A574" s="12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ht="13.5" customHeight="1">
      <c r="A575" s="12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ht="13.5" customHeight="1">
      <c r="A576" s="12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ht="13.5" customHeight="1">
      <c r="A577" s="12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ht="13.5" customHeight="1">
      <c r="A578" s="12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ht="13.5" customHeight="1">
      <c r="A579" s="12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ht="13.5" customHeight="1">
      <c r="A580" s="12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ht="13.5" customHeight="1">
      <c r="A581" s="12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ht="13.5" customHeight="1">
      <c r="A582" s="12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ht="13.5" customHeight="1">
      <c r="A583" s="12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ht="13.5" customHeight="1">
      <c r="A584" s="12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ht="13.5" customHeight="1">
      <c r="A585" s="12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ht="13.5" customHeight="1">
      <c r="A586" s="12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ht="13.5" customHeight="1">
      <c r="A587" s="12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ht="13.5" customHeight="1">
      <c r="A588" s="12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ht="13.5" customHeight="1">
      <c r="A589" s="12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ht="13.5" customHeight="1">
      <c r="A590" s="12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ht="13.5" customHeight="1">
      <c r="A591" s="12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ht="13.5" customHeight="1">
      <c r="A592" s="12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ht="13.5" customHeight="1">
      <c r="A593" s="12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ht="13.5" customHeight="1">
      <c r="A594" s="12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ht="13.5" customHeight="1">
      <c r="A595" s="12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ht="13.5" customHeight="1">
      <c r="A596" s="12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ht="13.5" customHeight="1">
      <c r="A597" s="12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ht="13.5" customHeight="1">
      <c r="A598" s="12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ht="13.5" customHeight="1">
      <c r="A599" s="12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ht="13.5" customHeight="1">
      <c r="A600" s="12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ht="13.5" customHeight="1">
      <c r="A601" s="12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ht="13.5" customHeight="1">
      <c r="A602" s="12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ht="13.5" customHeight="1">
      <c r="A603" s="12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ht="13.5" customHeight="1">
      <c r="A604" s="12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ht="13.5" customHeight="1">
      <c r="A605" s="12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ht="13.5" customHeight="1">
      <c r="A606" s="12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ht="13.5" customHeight="1">
      <c r="A607" s="12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ht="13.5" customHeight="1">
      <c r="A608" s="12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ht="13.5" customHeight="1">
      <c r="A609" s="12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ht="13.5" customHeight="1">
      <c r="A610" s="12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ht="13.5" customHeight="1">
      <c r="A611" s="12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ht="13.5" customHeight="1">
      <c r="A612" s="12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ht="13.5" customHeight="1">
      <c r="A613" s="12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ht="13.5" customHeight="1">
      <c r="A614" s="12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ht="13.5" customHeight="1">
      <c r="A615" s="12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ht="13.5" customHeight="1">
      <c r="A616" s="12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ht="13.5" customHeight="1">
      <c r="A617" s="12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ht="13.5" customHeight="1">
      <c r="A618" s="12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ht="13.5" customHeight="1">
      <c r="A619" s="12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ht="13.5" customHeight="1">
      <c r="A620" s="12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ht="13.5" customHeight="1">
      <c r="A621" s="12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ht="13.5" customHeight="1">
      <c r="A622" s="12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ht="13.5" customHeight="1">
      <c r="A623" s="12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ht="13.5" customHeight="1">
      <c r="A624" s="12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ht="13.5" customHeight="1">
      <c r="A625" s="12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ht="13.5" customHeight="1">
      <c r="A626" s="12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ht="13.5" customHeight="1">
      <c r="A627" s="12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ht="13.5" customHeight="1">
      <c r="A628" s="12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ht="13.5" customHeight="1">
      <c r="A629" s="12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ht="13.5" customHeight="1">
      <c r="A630" s="12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ht="13.5" customHeight="1">
      <c r="A631" s="12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ht="13.5" customHeight="1">
      <c r="A632" s="12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ht="13.5" customHeight="1">
      <c r="A633" s="12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ht="13.5" customHeight="1">
      <c r="A634" s="12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ht="13.5" customHeight="1">
      <c r="A635" s="12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ht="13.5" customHeight="1">
      <c r="A636" s="12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ht="13.5" customHeight="1">
      <c r="A637" s="12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ht="13.5" customHeight="1">
      <c r="A638" s="12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ht="13.5" customHeight="1">
      <c r="A639" s="12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ht="13.5" customHeight="1">
      <c r="A640" s="12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ht="13.5" customHeight="1">
      <c r="A641" s="12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ht="13.5" customHeight="1">
      <c r="A642" s="12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ht="13.5" customHeight="1">
      <c r="A643" s="12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ht="13.5" customHeight="1">
      <c r="A644" s="12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ht="13.5" customHeight="1">
      <c r="A645" s="12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ht="13.5" customHeight="1">
      <c r="A646" s="12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ht="13.5" customHeight="1">
      <c r="A647" s="12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ht="13.5" customHeight="1">
      <c r="A648" s="12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ht="13.5" customHeight="1">
      <c r="A649" s="12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ht="13.5" customHeight="1">
      <c r="A650" s="12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ht="13.5" customHeight="1">
      <c r="A651" s="12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ht="13.5" customHeight="1">
      <c r="A652" s="12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ht="13.5" customHeight="1">
      <c r="A653" s="12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ht="13.5" customHeight="1">
      <c r="A654" s="12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ht="13.5" customHeight="1">
      <c r="A655" s="12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ht="13.5" customHeight="1">
      <c r="A656" s="12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ht="13.5" customHeight="1">
      <c r="A657" s="12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ht="13.5" customHeight="1">
      <c r="A658" s="12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ht="13.5" customHeight="1">
      <c r="A659" s="12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ht="13.5" customHeight="1">
      <c r="A660" s="12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ht="13.5" customHeight="1">
      <c r="A661" s="12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ht="13.5" customHeight="1">
      <c r="A662" s="12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ht="13.5" customHeight="1">
      <c r="A663" s="12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ht="13.5" customHeight="1">
      <c r="A664" s="12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ht="13.5" customHeight="1">
      <c r="A665" s="12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ht="13.5" customHeight="1">
      <c r="A666" s="12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ht="13.5" customHeight="1">
      <c r="A667" s="12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ht="13.5" customHeight="1">
      <c r="A668" s="12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ht="13.5" customHeight="1">
      <c r="A669" s="12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ht="13.5" customHeight="1">
      <c r="A670" s="12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ht="13.5" customHeight="1">
      <c r="A671" s="12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ht="13.5" customHeight="1">
      <c r="A672" s="12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ht="13.5" customHeight="1">
      <c r="A673" s="12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ht="13.5" customHeight="1">
      <c r="A674" s="12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ht="13.5" customHeight="1">
      <c r="A675" s="12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ht="13.5" customHeight="1">
      <c r="A676" s="12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ht="13.5" customHeight="1">
      <c r="A677" s="12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ht="13.5" customHeight="1">
      <c r="A678" s="12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ht="13.5" customHeight="1">
      <c r="A679" s="12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ht="13.5" customHeight="1">
      <c r="A680" s="12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ht="13.5" customHeight="1">
      <c r="A681" s="12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ht="13.5" customHeight="1">
      <c r="A682" s="12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ht="13.5" customHeight="1">
      <c r="A683" s="12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ht="13.5" customHeight="1">
      <c r="A684" s="12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ht="13.5" customHeight="1">
      <c r="A685" s="12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ht="13.5" customHeight="1">
      <c r="A686" s="12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ht="13.5" customHeight="1">
      <c r="A687" s="12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ht="13.5" customHeight="1">
      <c r="A688" s="12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ht="13.5" customHeight="1">
      <c r="A689" s="12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ht="13.5" customHeight="1">
      <c r="A690" s="12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ht="13.5" customHeight="1">
      <c r="A691" s="12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ht="13.5" customHeight="1">
      <c r="A692" s="12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ht="13.5" customHeight="1">
      <c r="A693" s="12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ht="13.5" customHeight="1">
      <c r="A694" s="12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ht="13.5" customHeight="1">
      <c r="A695" s="12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ht="13.5" customHeight="1">
      <c r="A696" s="12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ht="13.5" customHeight="1">
      <c r="A697" s="12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ht="13.5" customHeight="1">
      <c r="A698" s="12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ht="13.5" customHeight="1">
      <c r="A699" s="12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ht="13.5" customHeight="1">
      <c r="A700" s="12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ht="13.5" customHeight="1">
      <c r="A701" s="12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ht="13.5" customHeight="1">
      <c r="A702" s="12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ht="13.5" customHeight="1">
      <c r="A703" s="12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ht="13.5" customHeight="1">
      <c r="A704" s="12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ht="13.5" customHeight="1">
      <c r="A705" s="12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ht="13.5" customHeight="1">
      <c r="A706" s="12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ht="13.5" customHeight="1">
      <c r="A707" s="12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ht="13.5" customHeight="1">
      <c r="A708" s="12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ht="13.5" customHeight="1">
      <c r="A709" s="12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ht="13.5" customHeight="1">
      <c r="A710" s="12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ht="13.5" customHeight="1">
      <c r="A711" s="12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ht="13.5" customHeight="1">
      <c r="A712" s="12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ht="13.5" customHeight="1">
      <c r="A713" s="12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ht="13.5" customHeight="1">
      <c r="A714" s="12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ht="13.5" customHeight="1">
      <c r="A715" s="12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ht="13.5" customHeight="1">
      <c r="A716" s="12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ht="13.5" customHeight="1">
      <c r="A717" s="12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ht="13.5" customHeight="1">
      <c r="A718" s="12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ht="13.5" customHeight="1">
      <c r="A719" s="12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ht="13.5" customHeight="1">
      <c r="A720" s="12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ht="13.5" customHeight="1">
      <c r="A721" s="12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ht="13.5" customHeight="1">
      <c r="A722" s="12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ht="13.5" customHeight="1">
      <c r="A723" s="12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ht="13.5" customHeight="1">
      <c r="A724" s="12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ht="13.5" customHeight="1">
      <c r="A725" s="12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ht="13.5" customHeight="1">
      <c r="A726" s="12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ht="13.5" customHeight="1">
      <c r="A727" s="12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ht="13.5" customHeight="1">
      <c r="A728" s="12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ht="13.5" customHeight="1">
      <c r="A729" s="12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ht="13.5" customHeight="1">
      <c r="A730" s="12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ht="13.5" customHeight="1">
      <c r="A731" s="12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ht="13.5" customHeight="1">
      <c r="A732" s="12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ht="13.5" customHeight="1">
      <c r="A733" s="12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ht="13.5" customHeight="1">
      <c r="A734" s="12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ht="13.5" customHeight="1">
      <c r="A735" s="12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ht="13.5" customHeight="1">
      <c r="A736" s="12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ht="13.5" customHeight="1">
      <c r="A737" s="12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ht="13.5" customHeight="1">
      <c r="A738" s="12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ht="13.5" customHeight="1">
      <c r="A739" s="12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ht="13.5" customHeight="1">
      <c r="A740" s="12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ht="13.5" customHeight="1">
      <c r="A741" s="12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ht="13.5" customHeight="1">
      <c r="A742" s="12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ht="13.5" customHeight="1">
      <c r="A743" s="12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ht="13.5" customHeight="1">
      <c r="A744" s="12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ht="13.5" customHeight="1">
      <c r="A745" s="12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ht="13.5" customHeight="1">
      <c r="A746" s="12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ht="13.5" customHeight="1">
      <c r="A747" s="12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ht="13.5" customHeight="1">
      <c r="A748" s="12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ht="13.5" customHeight="1">
      <c r="A749" s="12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ht="13.5" customHeight="1">
      <c r="A750" s="12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ht="13.5" customHeight="1">
      <c r="A751" s="12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ht="13.5" customHeight="1">
      <c r="A752" s="12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ht="13.5" customHeight="1">
      <c r="A753" s="12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ht="13.5" customHeight="1">
      <c r="A754" s="12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ht="13.5" customHeight="1">
      <c r="A755" s="12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ht="13.5" customHeight="1">
      <c r="A756" s="12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ht="13.5" customHeight="1">
      <c r="A757" s="12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ht="13.5" customHeight="1">
      <c r="A758" s="12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ht="13.5" customHeight="1">
      <c r="A759" s="12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ht="13.5" customHeight="1">
      <c r="A760" s="12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ht="13.5" customHeight="1">
      <c r="A761" s="12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ht="13.5" customHeight="1">
      <c r="A762" s="12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ht="13.5" customHeight="1">
      <c r="A763" s="12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ht="13.5" customHeight="1">
      <c r="A764" s="12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ht="13.5" customHeight="1">
      <c r="A765" s="12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ht="13.5" customHeight="1">
      <c r="A766" s="12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ht="13.5" customHeight="1">
      <c r="A767" s="12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ht="13.5" customHeight="1">
      <c r="A768" s="12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ht="13.5" customHeight="1">
      <c r="A769" s="12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ht="13.5" customHeight="1">
      <c r="A770" s="12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ht="13.5" customHeight="1">
      <c r="A771" s="12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ht="13.5" customHeight="1">
      <c r="A772" s="12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ht="13.5" customHeight="1">
      <c r="A773" s="12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ht="13.5" customHeight="1">
      <c r="A774" s="12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ht="13.5" customHeight="1">
      <c r="A775" s="12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ht="13.5" customHeight="1">
      <c r="A776" s="12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ht="13.5" customHeight="1">
      <c r="A777" s="12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ht="13.5" customHeight="1">
      <c r="A778" s="12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ht="13.5" customHeight="1">
      <c r="A779" s="12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ht="13.5" customHeight="1">
      <c r="A780" s="12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ht="13.5" customHeight="1">
      <c r="A781" s="12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ht="13.5" customHeight="1">
      <c r="A782" s="12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ht="13.5" customHeight="1">
      <c r="A783" s="12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ht="13.5" customHeight="1">
      <c r="A784" s="12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ht="13.5" customHeight="1">
      <c r="A785" s="12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ht="13.5" customHeight="1">
      <c r="A786" s="12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ht="13.5" customHeight="1">
      <c r="A787" s="12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ht="13.5" customHeight="1">
      <c r="A788" s="12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ht="13.5" customHeight="1">
      <c r="A789" s="12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ht="13.5" customHeight="1">
      <c r="A790" s="12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ht="13.5" customHeight="1">
      <c r="A791" s="12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ht="13.5" customHeight="1">
      <c r="A792" s="12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ht="13.5" customHeight="1">
      <c r="A793" s="12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ht="13.5" customHeight="1">
      <c r="A794" s="12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ht="13.5" customHeight="1">
      <c r="A795" s="12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ht="13.5" customHeight="1">
      <c r="A796" s="12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ht="13.5" customHeight="1">
      <c r="A797" s="12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ht="13.5" customHeight="1">
      <c r="A798" s="12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ht="13.5" customHeight="1">
      <c r="A799" s="12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ht="13.5" customHeight="1">
      <c r="A800" s="12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ht="13.5" customHeight="1">
      <c r="A801" s="12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ht="13.5" customHeight="1">
      <c r="A802" s="12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ht="13.5" customHeight="1">
      <c r="A803" s="12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ht="13.5" customHeight="1">
      <c r="A804" s="12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ht="13.5" customHeight="1">
      <c r="A805" s="12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ht="13.5" customHeight="1">
      <c r="A806" s="12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ht="13.5" customHeight="1">
      <c r="A807" s="12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ht="13.5" customHeight="1">
      <c r="A808" s="12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ht="13.5" customHeight="1">
      <c r="A809" s="12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ht="13.5" customHeight="1">
      <c r="A810" s="12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ht="13.5" customHeight="1">
      <c r="A811" s="12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ht="13.5" customHeight="1">
      <c r="A812" s="12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ht="13.5" customHeight="1">
      <c r="A813" s="12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ht="13.5" customHeight="1">
      <c r="A814" s="12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ht="13.5" customHeight="1">
      <c r="A815" s="12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ht="13.5" customHeight="1">
      <c r="A816" s="12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ht="13.5" customHeight="1">
      <c r="A817" s="12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ht="13.5" customHeight="1">
      <c r="A818" s="12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ht="13.5" customHeight="1">
      <c r="A819" s="12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ht="13.5" customHeight="1">
      <c r="A820" s="12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ht="13.5" customHeight="1">
      <c r="A821" s="12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ht="13.5" customHeight="1">
      <c r="A822" s="12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ht="13.5" customHeight="1">
      <c r="A823" s="12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ht="13.5" customHeight="1">
      <c r="A824" s="12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ht="13.5" customHeight="1">
      <c r="A825" s="12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ht="13.5" customHeight="1">
      <c r="A826" s="12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ht="13.5" customHeight="1">
      <c r="A827" s="12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ht="13.5" customHeight="1">
      <c r="A828" s="12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ht="13.5" customHeight="1">
      <c r="A829" s="12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ht="13.5" customHeight="1">
      <c r="A830" s="12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ht="13.5" customHeight="1">
      <c r="A831" s="12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ht="13.5" customHeight="1">
      <c r="A832" s="12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ht="13.5" customHeight="1">
      <c r="A833" s="12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ht="13.5" customHeight="1">
      <c r="A834" s="12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ht="13.5" customHeight="1">
      <c r="A835" s="12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ht="13.5" customHeight="1">
      <c r="A836" s="12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ht="13.5" customHeight="1">
      <c r="A837" s="12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ht="13.5" customHeight="1">
      <c r="A838" s="12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ht="13.5" customHeight="1">
      <c r="A839" s="12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ht="13.5" customHeight="1">
      <c r="A840" s="12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ht="13.5" customHeight="1">
      <c r="A841" s="12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ht="13.5" customHeight="1">
      <c r="A842" s="12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ht="13.5" customHeight="1">
      <c r="A843" s="12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ht="13.5" customHeight="1">
      <c r="A844" s="12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ht="13.5" customHeight="1">
      <c r="A845" s="12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ht="13.5" customHeight="1">
      <c r="A846" s="12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ht="13.5" customHeight="1">
      <c r="A847" s="12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ht="13.5" customHeight="1">
      <c r="A848" s="12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ht="13.5" customHeight="1">
      <c r="A849" s="12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ht="13.5" customHeight="1">
      <c r="A850" s="12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ht="13.5" customHeight="1">
      <c r="A851" s="12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ht="13.5" customHeight="1">
      <c r="A852" s="12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ht="13.5" customHeight="1">
      <c r="A853" s="12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ht="13.5" customHeight="1">
      <c r="A854" s="12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ht="13.5" customHeight="1">
      <c r="A855" s="12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ht="13.5" customHeight="1">
      <c r="A856" s="12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ht="13.5" customHeight="1">
      <c r="A857" s="12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ht="13.5" customHeight="1">
      <c r="A858" s="12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ht="13.5" customHeight="1">
      <c r="A859" s="12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ht="13.5" customHeight="1">
      <c r="A860" s="12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ht="13.5" customHeight="1">
      <c r="A861" s="12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ht="13.5" customHeight="1">
      <c r="A862" s="12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ht="13.5" customHeight="1">
      <c r="A863" s="12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ht="13.5" customHeight="1">
      <c r="A864" s="12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ht="13.5" customHeight="1">
      <c r="A865" s="12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ht="13.5" customHeight="1">
      <c r="A866" s="12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ht="13.5" customHeight="1">
      <c r="A867" s="12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ht="13.5" customHeight="1">
      <c r="A868" s="12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ht="13.5" customHeight="1">
      <c r="A869" s="12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ht="13.5" customHeight="1">
      <c r="A870" s="12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ht="13.5" customHeight="1">
      <c r="A871" s="12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ht="13.5" customHeight="1">
      <c r="A872" s="12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ht="13.5" customHeight="1">
      <c r="A873" s="12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ht="13.5" customHeight="1">
      <c r="A874" s="12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ht="13.5" customHeight="1">
      <c r="A875" s="12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ht="13.5" customHeight="1">
      <c r="A876" s="12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ht="13.5" customHeight="1">
      <c r="A877" s="12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ht="13.5" customHeight="1">
      <c r="A878" s="12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ht="13.5" customHeight="1">
      <c r="A879" s="12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ht="13.5" customHeight="1">
      <c r="A880" s="12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ht="13.5" customHeight="1">
      <c r="A881" s="12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ht="13.5" customHeight="1">
      <c r="A882" s="12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ht="13.5" customHeight="1">
      <c r="A883" s="12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ht="13.5" customHeight="1">
      <c r="A884" s="12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ht="13.5" customHeight="1">
      <c r="A885" s="12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ht="13.5" customHeight="1">
      <c r="A886" s="12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ht="13.5" customHeight="1">
      <c r="A887" s="12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ht="13.5" customHeight="1">
      <c r="A888" s="12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ht="13.5" customHeight="1">
      <c r="A889" s="12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ht="13.5" customHeight="1">
      <c r="A890" s="12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ht="13.5" customHeight="1">
      <c r="A891" s="12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ht="13.5" customHeight="1">
      <c r="A892" s="12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ht="13.5" customHeight="1">
      <c r="A893" s="12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ht="13.5" customHeight="1">
      <c r="A894" s="12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ht="13.5" customHeight="1">
      <c r="A895" s="12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ht="13.5" customHeight="1">
      <c r="A896" s="12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ht="13.5" customHeight="1">
      <c r="A897" s="12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ht="13.5" customHeight="1">
      <c r="A898" s="12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ht="13.5" customHeight="1">
      <c r="A899" s="12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ht="13.5" customHeight="1">
      <c r="A900" s="12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ht="13.5" customHeight="1">
      <c r="A901" s="12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ht="13.5" customHeight="1">
      <c r="A902" s="12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ht="13.5" customHeight="1">
      <c r="A903" s="12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ht="13.5" customHeight="1">
      <c r="A904" s="12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ht="13.5" customHeight="1">
      <c r="A905" s="12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ht="13.5" customHeight="1">
      <c r="A906" s="12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ht="13.5" customHeight="1">
      <c r="A907" s="12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ht="13.5" customHeight="1">
      <c r="A908" s="12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ht="13.5" customHeight="1">
      <c r="A909" s="12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ht="13.5" customHeight="1">
      <c r="A910" s="12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ht="13.5" customHeight="1">
      <c r="A911" s="12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ht="13.5" customHeight="1">
      <c r="A912" s="12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ht="13.5" customHeight="1">
      <c r="A913" s="12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ht="13.5" customHeight="1">
      <c r="A914" s="12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ht="13.5" customHeight="1">
      <c r="A915" s="12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ht="13.5" customHeight="1">
      <c r="A916" s="12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ht="13.5" customHeight="1">
      <c r="A917" s="12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ht="13.5" customHeight="1">
      <c r="A918" s="12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ht="13.5" customHeight="1">
      <c r="A919" s="12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ht="13.5" customHeight="1">
      <c r="A920" s="12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ht="13.5" customHeight="1">
      <c r="A921" s="12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ht="13.5" customHeight="1">
      <c r="A922" s="12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ht="13.5" customHeight="1">
      <c r="A923" s="12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ht="13.5" customHeight="1">
      <c r="A924" s="12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ht="13.5" customHeight="1">
      <c r="A925" s="12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ht="13.5" customHeight="1">
      <c r="A926" s="12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ht="13.5" customHeight="1">
      <c r="A927" s="12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ht="13.5" customHeight="1">
      <c r="A928" s="12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ht="13.5" customHeight="1">
      <c r="A929" s="12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ht="13.5" customHeight="1">
      <c r="A930" s="12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ht="13.5" customHeight="1">
      <c r="A931" s="12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ht="13.5" customHeight="1">
      <c r="A932" s="12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ht="13.5" customHeight="1">
      <c r="A933" s="12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ht="13.5" customHeight="1">
      <c r="A934" s="12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ht="13.5" customHeight="1">
      <c r="A935" s="12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ht="13.5" customHeight="1">
      <c r="A936" s="12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ht="13.5" customHeight="1">
      <c r="A937" s="12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ht="13.5" customHeight="1">
      <c r="A938" s="12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ht="13.5" customHeight="1">
      <c r="A939" s="12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ht="13.5" customHeight="1">
      <c r="A940" s="12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ht="13.5" customHeight="1">
      <c r="A941" s="12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ht="13.5" customHeight="1">
      <c r="A942" s="12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ht="13.5" customHeight="1">
      <c r="A943" s="12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ht="13.5" customHeight="1">
      <c r="A944" s="12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spans="1:36" ht="13.5" customHeight="1">
      <c r="A945" s="12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spans="1:36" ht="13.5" customHeight="1">
      <c r="A946" s="12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spans="1:36" ht="13.5" customHeight="1">
      <c r="A947" s="12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spans="1:36" ht="13.5" customHeight="1">
      <c r="A948" s="12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spans="1:36" ht="13.5" customHeight="1">
      <c r="A949" s="12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spans="1:36" ht="13.5" customHeight="1">
      <c r="A950" s="12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spans="1:36" ht="13.5" customHeight="1">
      <c r="A951" s="12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spans="1:36" ht="13.5" customHeight="1">
      <c r="A952" s="12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spans="1:36" ht="13.5" customHeight="1">
      <c r="A953" s="12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spans="1:36" ht="13.5" customHeight="1">
      <c r="A954" s="12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spans="1:36" ht="13.5" customHeight="1">
      <c r="A955" s="12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spans="1:36" ht="13.5" customHeight="1">
      <c r="A956" s="12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spans="1:36" ht="13.5" customHeight="1">
      <c r="A957" s="12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spans="1:36" ht="13.5" customHeight="1">
      <c r="A958" s="12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spans="1:36" ht="13.5" customHeight="1">
      <c r="A959" s="12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spans="1:36" ht="13.5" customHeight="1">
      <c r="A960" s="12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spans="1:36" ht="13.5" customHeight="1">
      <c r="A961" s="12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spans="1:36" ht="13.5" customHeight="1">
      <c r="A962" s="12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spans="1:36" ht="13.5" customHeight="1">
      <c r="A963" s="12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spans="1:36" ht="13.5" customHeight="1">
      <c r="A964" s="12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spans="1:36" ht="13.5" customHeight="1">
      <c r="A965" s="12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spans="1:36" ht="13.5" customHeight="1">
      <c r="A966" s="12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spans="1:36" ht="13.5" customHeight="1">
      <c r="A967" s="12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spans="1:36" ht="13.5" customHeight="1">
      <c r="A968" s="12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spans="1:36" ht="13.5" customHeight="1">
      <c r="A969" s="12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spans="1:36" ht="13.5" customHeight="1">
      <c r="A970" s="12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spans="1:36" ht="13.5" customHeight="1">
      <c r="A971" s="12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spans="1:36" ht="13.5" customHeight="1">
      <c r="A972" s="12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spans="1:36" ht="13.5" customHeight="1">
      <c r="A973" s="12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spans="1:36" ht="13.5" customHeight="1">
      <c r="A974" s="12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spans="1:36" ht="13.5" customHeight="1">
      <c r="A975" s="12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spans="1:36" ht="13.5" customHeight="1">
      <c r="A976" s="12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spans="1:36" ht="13.5" customHeight="1">
      <c r="A977" s="12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spans="1:36" ht="13.5" customHeight="1">
      <c r="A978" s="12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spans="1:36" ht="13.5" customHeight="1">
      <c r="A979" s="12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spans="1:36" ht="13.5" customHeight="1">
      <c r="A980" s="12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spans="1:36" ht="13.5" customHeight="1">
      <c r="A981" s="12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spans="1:36" ht="13.5" customHeight="1">
      <c r="A982" s="12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spans="1:36" ht="13.5" customHeight="1">
      <c r="A983" s="12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spans="1:36" ht="13.5" customHeight="1">
      <c r="A984" s="12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spans="1:36" ht="13.5" customHeight="1">
      <c r="A985" s="12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spans="1:36" ht="13.5" customHeight="1">
      <c r="A986" s="12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spans="1:36" ht="13.5" customHeight="1">
      <c r="A987" s="12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spans="1:36" ht="13.5" customHeight="1">
      <c r="A988" s="12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spans="1:36" ht="13.5" customHeight="1">
      <c r="A989" s="12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spans="1:36" ht="13.5" customHeight="1">
      <c r="A990" s="12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spans="1:36" ht="13.5" customHeight="1">
      <c r="A991" s="12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spans="1:36" ht="13.5" customHeight="1">
      <c r="A992" s="12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spans="1:36" ht="13.5" customHeight="1">
      <c r="A993" s="12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spans="1:36" ht="13.5" customHeight="1">
      <c r="A994" s="12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spans="1:36" ht="13.5" customHeight="1">
      <c r="A995" s="12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spans="1:36" ht="13.5" customHeight="1">
      <c r="A996" s="12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spans="1:36" ht="13.5" customHeight="1">
      <c r="A997" s="12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spans="1:36" ht="13.5" customHeight="1">
      <c r="A998" s="12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spans="1:36" ht="13.5" customHeight="1">
      <c r="A999" s="12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spans="1:36" ht="13.5" customHeight="1">
      <c r="A1000" s="12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</sheetData>
  <mergeCells count="16">
    <mergeCell ref="B2:Q2"/>
    <mergeCell ref="B3:Q3"/>
    <mergeCell ref="B4:O4"/>
    <mergeCell ref="B5:Q5"/>
    <mergeCell ref="B6:Q6"/>
    <mergeCell ref="F8:G10"/>
    <mergeCell ref="H8:I10"/>
    <mergeCell ref="A104:D104"/>
    <mergeCell ref="A106:S106"/>
    <mergeCell ref="J8:K10"/>
    <mergeCell ref="L8:M10"/>
    <mergeCell ref="N8:O10"/>
    <mergeCell ref="P8:Q10"/>
    <mergeCell ref="R8:S10"/>
    <mergeCell ref="B8:C10"/>
    <mergeCell ref="D8:E10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1000"/>
  <sheetViews>
    <sheetView workbookViewId="0">
      <pane ySplit="11" topLeftCell="A12" activePane="bottomLeft" state="frozen"/>
      <selection pane="bottomLeft" activeCell="B13" sqref="B13"/>
    </sheetView>
  </sheetViews>
  <sheetFormatPr defaultColWidth="14.42578125" defaultRowHeight="15.75" customHeight="1"/>
  <cols>
    <col min="1" max="1" width="12.140625" customWidth="1"/>
    <col min="2" max="2" width="5.42578125" customWidth="1"/>
    <col min="3" max="3" width="9" customWidth="1"/>
    <col min="4" max="4" width="5.28515625" customWidth="1"/>
    <col min="5" max="5" width="7.5703125" customWidth="1"/>
    <col min="6" max="6" width="4.85546875" customWidth="1"/>
    <col min="7" max="7" width="8.140625" customWidth="1"/>
    <col min="8" max="8" width="3.85546875" customWidth="1"/>
    <col min="9" max="9" width="8.140625" customWidth="1"/>
    <col min="10" max="10" width="4.5703125" customWidth="1"/>
    <col min="11" max="11" width="8.140625" customWidth="1"/>
    <col min="12" max="12" width="3.42578125" customWidth="1"/>
    <col min="13" max="13" width="6.140625" customWidth="1"/>
    <col min="14" max="14" width="3.5703125" customWidth="1"/>
    <col min="15" max="15" width="6.85546875" customWidth="1"/>
    <col min="16" max="16" width="3.85546875" customWidth="1"/>
    <col min="17" max="17" width="6.5703125" customWidth="1"/>
    <col min="18" max="18" width="3.42578125" customWidth="1"/>
    <col min="19" max="19" width="6" customWidth="1"/>
    <col min="20" max="20" width="4.85546875" customWidth="1"/>
    <col min="21" max="21" width="8.140625" customWidth="1"/>
    <col min="22" max="22" width="5.42578125" customWidth="1"/>
    <col min="23" max="23" width="7.28515625" customWidth="1"/>
    <col min="24" max="40" width="9.140625" customWidth="1"/>
  </cols>
  <sheetData>
    <row r="1" spans="1:40" ht="13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53"/>
    </row>
    <row r="2" spans="1:40" ht="13.5" customHeight="1">
      <c r="A2" s="3"/>
      <c r="B2" s="291" t="s">
        <v>0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3.5" customHeight="1">
      <c r="A3" s="3"/>
      <c r="B3" s="291" t="s">
        <v>1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3.5" customHeight="1">
      <c r="A4" s="1"/>
      <c r="B4" s="292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3.5" customHeight="1">
      <c r="A5" s="3"/>
      <c r="B5" s="291" t="s">
        <v>116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3.5" customHeight="1">
      <c r="A6" s="9"/>
      <c r="B6" s="293" t="s">
        <v>117</v>
      </c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3.5" customHeight="1">
      <c r="A7" s="1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3.5" customHeight="1">
      <c r="A8" s="1"/>
      <c r="B8" s="316" t="s">
        <v>4</v>
      </c>
      <c r="C8" s="286"/>
      <c r="D8" s="315" t="s">
        <v>5</v>
      </c>
      <c r="E8" s="286"/>
      <c r="F8" s="316" t="s">
        <v>6</v>
      </c>
      <c r="G8" s="286"/>
      <c r="H8" s="315" t="s">
        <v>7</v>
      </c>
      <c r="I8" s="286"/>
      <c r="J8" s="316" t="s">
        <v>8</v>
      </c>
      <c r="K8" s="286"/>
      <c r="L8" s="315" t="s">
        <v>9</v>
      </c>
      <c r="M8" s="286"/>
      <c r="N8" s="316" t="s">
        <v>10</v>
      </c>
      <c r="O8" s="286"/>
      <c r="P8" s="315" t="s">
        <v>118</v>
      </c>
      <c r="Q8" s="286"/>
      <c r="R8" s="316" t="s">
        <v>119</v>
      </c>
      <c r="S8" s="286"/>
      <c r="T8" s="315" t="s">
        <v>13</v>
      </c>
      <c r="U8" s="286"/>
      <c r="V8" s="316" t="s">
        <v>14</v>
      </c>
      <c r="W8" s="28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13.5" customHeight="1">
      <c r="A9" s="1"/>
      <c r="B9" s="287"/>
      <c r="C9" s="288"/>
      <c r="D9" s="287"/>
      <c r="E9" s="288"/>
      <c r="F9" s="287"/>
      <c r="G9" s="288"/>
      <c r="H9" s="287"/>
      <c r="I9" s="288"/>
      <c r="J9" s="287"/>
      <c r="K9" s="288"/>
      <c r="L9" s="287"/>
      <c r="M9" s="288"/>
      <c r="N9" s="287"/>
      <c r="O9" s="288"/>
      <c r="P9" s="287"/>
      <c r="Q9" s="288"/>
      <c r="R9" s="287"/>
      <c r="S9" s="288"/>
      <c r="T9" s="287"/>
      <c r="U9" s="288"/>
      <c r="V9" s="287"/>
      <c r="W9" s="28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3.5" customHeight="1">
      <c r="A10" s="1"/>
      <c r="B10" s="289"/>
      <c r="C10" s="290"/>
      <c r="D10" s="289"/>
      <c r="E10" s="290"/>
      <c r="F10" s="289"/>
      <c r="G10" s="290"/>
      <c r="H10" s="289"/>
      <c r="I10" s="290"/>
      <c r="J10" s="289"/>
      <c r="K10" s="290"/>
      <c r="L10" s="289"/>
      <c r="M10" s="290"/>
      <c r="N10" s="289"/>
      <c r="O10" s="290"/>
      <c r="P10" s="289"/>
      <c r="Q10" s="290"/>
      <c r="R10" s="289"/>
      <c r="S10" s="290"/>
      <c r="T10" s="289"/>
      <c r="U10" s="290"/>
      <c r="V10" s="289"/>
      <c r="W10" s="29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8" customHeight="1">
      <c r="A11" s="1"/>
      <c r="B11" s="55" t="s">
        <v>15</v>
      </c>
      <c r="C11" s="55" t="s">
        <v>16</v>
      </c>
      <c r="D11" s="56" t="s">
        <v>15</v>
      </c>
      <c r="E11" s="56" t="s">
        <v>16</v>
      </c>
      <c r="F11" s="55" t="s">
        <v>15</v>
      </c>
      <c r="G11" s="55" t="s">
        <v>16</v>
      </c>
      <c r="H11" s="56" t="s">
        <v>15</v>
      </c>
      <c r="I11" s="56" t="s">
        <v>16</v>
      </c>
      <c r="J11" s="55" t="s">
        <v>15</v>
      </c>
      <c r="K11" s="57" t="s">
        <v>16</v>
      </c>
      <c r="L11" s="56" t="s">
        <v>15</v>
      </c>
      <c r="M11" s="56" t="s">
        <v>16</v>
      </c>
      <c r="N11" s="55" t="s">
        <v>15</v>
      </c>
      <c r="O11" s="55" t="s">
        <v>16</v>
      </c>
      <c r="P11" s="56" t="s">
        <v>15</v>
      </c>
      <c r="Q11" s="56" t="s">
        <v>16</v>
      </c>
      <c r="R11" s="55" t="s">
        <v>15</v>
      </c>
      <c r="S11" s="55" t="s">
        <v>16</v>
      </c>
      <c r="T11" s="56" t="s">
        <v>15</v>
      </c>
      <c r="U11" s="56" t="s">
        <v>16</v>
      </c>
      <c r="V11" s="55" t="s">
        <v>15</v>
      </c>
      <c r="W11" s="55" t="s">
        <v>16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58"/>
      <c r="W12" s="58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18" customHeight="1">
      <c r="A13" s="59" t="s">
        <v>17</v>
      </c>
      <c r="B13" s="60"/>
      <c r="C13" s="60"/>
      <c r="D13" s="61"/>
      <c r="E13" s="61"/>
      <c r="F13" s="60"/>
      <c r="G13" s="60"/>
      <c r="H13" s="61"/>
      <c r="I13" s="61"/>
      <c r="J13" s="62"/>
      <c r="K13" s="63"/>
      <c r="L13" s="61"/>
      <c r="M13" s="61"/>
      <c r="N13" s="64"/>
      <c r="O13" s="64"/>
      <c r="P13" s="103"/>
      <c r="Q13" s="103"/>
      <c r="R13" s="60"/>
      <c r="S13" s="60"/>
      <c r="T13" s="61"/>
      <c r="U13" s="61"/>
      <c r="V13" s="65"/>
      <c r="W13" s="65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18" customHeight="1">
      <c r="A14" s="61" t="s">
        <v>18</v>
      </c>
      <c r="B14" s="63">
        <v>0</v>
      </c>
      <c r="C14" s="63">
        <v>0</v>
      </c>
      <c r="D14" s="66">
        <v>0</v>
      </c>
      <c r="E14" s="66">
        <v>0</v>
      </c>
      <c r="F14" s="63">
        <v>0</v>
      </c>
      <c r="G14" s="63">
        <v>0</v>
      </c>
      <c r="H14" s="66">
        <v>144</v>
      </c>
      <c r="I14" s="66">
        <v>638540</v>
      </c>
      <c r="J14" s="63">
        <v>253</v>
      </c>
      <c r="K14" s="63">
        <v>1500991</v>
      </c>
      <c r="L14" s="66">
        <v>3</v>
      </c>
      <c r="M14" s="66">
        <v>5000</v>
      </c>
      <c r="N14" s="63">
        <v>10</v>
      </c>
      <c r="O14" s="63">
        <v>42136</v>
      </c>
      <c r="P14" s="66">
        <v>10</v>
      </c>
      <c r="Q14" s="66">
        <v>32320</v>
      </c>
      <c r="R14" s="63">
        <v>0</v>
      </c>
      <c r="S14" s="63">
        <v>0</v>
      </c>
      <c r="T14" s="66">
        <v>314</v>
      </c>
      <c r="U14" s="66">
        <v>818564</v>
      </c>
      <c r="V14" s="64">
        <f t="shared" ref="V14:W14" si="0">B14+D14+F14+H14+J14+L14+N14+P14+R14+T14</f>
        <v>734</v>
      </c>
      <c r="W14" s="64">
        <f t="shared" si="0"/>
        <v>3037551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13.5" customHeight="1">
      <c r="A15" s="61" t="s">
        <v>19</v>
      </c>
      <c r="B15" s="63">
        <v>0</v>
      </c>
      <c r="C15" s="63">
        <v>0</v>
      </c>
      <c r="D15" s="66">
        <v>0</v>
      </c>
      <c r="E15" s="66">
        <v>0</v>
      </c>
      <c r="F15" s="63">
        <v>0</v>
      </c>
      <c r="G15" s="63">
        <v>0</v>
      </c>
      <c r="H15" s="66">
        <v>116</v>
      </c>
      <c r="I15" s="66">
        <v>541136</v>
      </c>
      <c r="J15" s="63">
        <v>111</v>
      </c>
      <c r="K15" s="63">
        <v>590654</v>
      </c>
      <c r="L15" s="66">
        <v>0</v>
      </c>
      <c r="M15" s="66">
        <v>0</v>
      </c>
      <c r="N15" s="63">
        <v>5</v>
      </c>
      <c r="O15" s="63">
        <v>22500</v>
      </c>
      <c r="P15" s="66">
        <v>5</v>
      </c>
      <c r="Q15" s="66">
        <v>16848</v>
      </c>
      <c r="R15" s="63">
        <v>0</v>
      </c>
      <c r="S15" s="63">
        <v>0</v>
      </c>
      <c r="T15" s="66">
        <v>184</v>
      </c>
      <c r="U15" s="66">
        <v>491410</v>
      </c>
      <c r="V15" s="64">
        <f t="shared" ref="V15:W15" si="1">B15+D15+F15+H15+J15+L15+N15+P15+R15+T15</f>
        <v>421</v>
      </c>
      <c r="W15" s="64">
        <f t="shared" si="1"/>
        <v>1662548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8" customHeight="1">
      <c r="A16" s="67" t="s">
        <v>20</v>
      </c>
      <c r="B16" s="68">
        <v>0</v>
      </c>
      <c r="C16" s="68">
        <v>0</v>
      </c>
      <c r="D16" s="69">
        <v>0</v>
      </c>
      <c r="E16" s="69">
        <v>0</v>
      </c>
      <c r="F16" s="68">
        <v>0</v>
      </c>
      <c r="G16" s="68">
        <v>0</v>
      </c>
      <c r="H16" s="69">
        <v>69</v>
      </c>
      <c r="I16" s="69">
        <v>367673</v>
      </c>
      <c r="J16" s="68">
        <v>88</v>
      </c>
      <c r="K16" s="68">
        <v>504077</v>
      </c>
      <c r="L16" s="66">
        <v>0</v>
      </c>
      <c r="M16" s="66">
        <v>0</v>
      </c>
      <c r="N16" s="68">
        <v>5</v>
      </c>
      <c r="O16" s="68">
        <v>22500</v>
      </c>
      <c r="P16" s="69">
        <v>6</v>
      </c>
      <c r="Q16" s="69">
        <v>20592</v>
      </c>
      <c r="R16" s="68">
        <v>0</v>
      </c>
      <c r="S16" s="68">
        <v>0</v>
      </c>
      <c r="T16" s="69">
        <v>121</v>
      </c>
      <c r="U16" s="69">
        <v>311002</v>
      </c>
      <c r="V16" s="64">
        <f t="shared" ref="V16:W16" si="2">B16+D16+F16+H16+J16+L16+N16+P16+R16+T16</f>
        <v>289</v>
      </c>
      <c r="W16" s="64">
        <f t="shared" si="2"/>
        <v>1225844</v>
      </c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</row>
    <row r="17" spans="1:40" ht="13.5" customHeight="1">
      <c r="A17" s="61"/>
      <c r="B17" s="68"/>
      <c r="C17" s="68"/>
      <c r="D17" s="69"/>
      <c r="E17" s="69"/>
      <c r="F17" s="68"/>
      <c r="G17" s="68"/>
      <c r="H17" s="69"/>
      <c r="I17" s="69"/>
      <c r="J17" s="68"/>
      <c r="K17" s="68"/>
      <c r="L17" s="71"/>
      <c r="M17" s="61"/>
      <c r="N17" s="64"/>
      <c r="O17" s="64"/>
      <c r="P17" s="71"/>
      <c r="Q17" s="122"/>
      <c r="R17" s="60"/>
      <c r="S17" s="60"/>
      <c r="T17" s="61"/>
      <c r="U17" s="61"/>
      <c r="V17" s="65"/>
      <c r="W17" s="65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14.25" customHeight="1">
      <c r="A18" s="72" t="s">
        <v>120</v>
      </c>
      <c r="B18" s="73">
        <v>0</v>
      </c>
      <c r="C18" s="73">
        <v>0</v>
      </c>
      <c r="D18" s="74">
        <v>0</v>
      </c>
      <c r="E18" s="74">
        <v>0</v>
      </c>
      <c r="F18" s="73">
        <v>0</v>
      </c>
      <c r="G18" s="73">
        <v>0</v>
      </c>
      <c r="H18" s="74">
        <f t="shared" ref="H18:I18" si="3">SUM(H14:H17)</f>
        <v>329</v>
      </c>
      <c r="I18" s="74">
        <f t="shared" si="3"/>
        <v>1547349</v>
      </c>
      <c r="J18" s="73">
        <f t="shared" ref="J18:Q18" si="4">SUM(J14:J16)</f>
        <v>452</v>
      </c>
      <c r="K18" s="73">
        <f t="shared" si="4"/>
        <v>2595722</v>
      </c>
      <c r="L18" s="74">
        <f t="shared" si="4"/>
        <v>3</v>
      </c>
      <c r="M18" s="74">
        <f t="shared" si="4"/>
        <v>5000</v>
      </c>
      <c r="N18" s="73">
        <f t="shared" si="4"/>
        <v>20</v>
      </c>
      <c r="O18" s="73">
        <f t="shared" si="4"/>
        <v>87136</v>
      </c>
      <c r="P18" s="74">
        <f t="shared" si="4"/>
        <v>21</v>
      </c>
      <c r="Q18" s="74">
        <f t="shared" si="4"/>
        <v>69760</v>
      </c>
      <c r="R18" s="73">
        <v>0</v>
      </c>
      <c r="S18" s="73">
        <v>0</v>
      </c>
      <c r="T18" s="74">
        <f t="shared" ref="T18:U18" si="5">SUM(T14:T16)</f>
        <v>619</v>
      </c>
      <c r="U18" s="74">
        <f t="shared" si="5"/>
        <v>1620976</v>
      </c>
      <c r="V18" s="64">
        <f t="shared" ref="V18:W18" si="6">B18+D18+F18+H18+J18+L18+N18+P18+R18+T18</f>
        <v>1444</v>
      </c>
      <c r="W18" s="64">
        <f t="shared" si="6"/>
        <v>5925943</v>
      </c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</row>
    <row r="19" spans="1:40" ht="13.5" customHeight="1">
      <c r="A19" s="2"/>
      <c r="B19" s="76"/>
      <c r="C19" s="76"/>
      <c r="D19" s="77"/>
      <c r="E19" s="77"/>
      <c r="F19" s="78"/>
      <c r="G19" s="78"/>
      <c r="H19" s="79"/>
      <c r="I19" s="79"/>
      <c r="J19" s="76"/>
      <c r="K19" s="80"/>
      <c r="L19" s="77"/>
      <c r="M19" s="2"/>
      <c r="N19" s="81"/>
      <c r="O19" s="81"/>
      <c r="P19" s="77"/>
      <c r="Q19" s="111"/>
      <c r="R19" s="88"/>
      <c r="S19" s="88"/>
      <c r="T19" s="2"/>
      <c r="U19" s="2"/>
      <c r="V19" s="58"/>
      <c r="W19" s="58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27" customHeight="1">
      <c r="A20" s="59" t="s">
        <v>22</v>
      </c>
      <c r="B20" s="62"/>
      <c r="C20" s="62"/>
      <c r="D20" s="71"/>
      <c r="E20" s="71"/>
      <c r="F20" s="82"/>
      <c r="G20" s="82"/>
      <c r="H20" s="83"/>
      <c r="I20" s="83"/>
      <c r="J20" s="62"/>
      <c r="K20" s="63"/>
      <c r="L20" s="71"/>
      <c r="M20" s="61"/>
      <c r="N20" s="64"/>
      <c r="O20" s="64"/>
      <c r="P20" s="71"/>
      <c r="Q20" s="122"/>
      <c r="R20" s="60"/>
      <c r="S20" s="60"/>
      <c r="T20" s="61"/>
      <c r="U20" s="61"/>
      <c r="V20" s="65"/>
      <c r="W20" s="65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3.5" customHeight="1">
      <c r="A21" s="61" t="s">
        <v>23</v>
      </c>
      <c r="B21" s="63">
        <v>213</v>
      </c>
      <c r="C21" s="63">
        <v>1025098</v>
      </c>
      <c r="D21" s="66">
        <v>0</v>
      </c>
      <c r="E21" s="66">
        <v>0</v>
      </c>
      <c r="F21" s="63">
        <v>0</v>
      </c>
      <c r="G21" s="63">
        <v>0</v>
      </c>
      <c r="H21" s="66">
        <v>1</v>
      </c>
      <c r="I21" s="66">
        <v>4184</v>
      </c>
      <c r="J21" s="63">
        <v>2</v>
      </c>
      <c r="K21" s="63">
        <v>8885</v>
      </c>
      <c r="L21" s="66">
        <v>0</v>
      </c>
      <c r="M21" s="66">
        <v>0</v>
      </c>
      <c r="N21" s="63">
        <v>0</v>
      </c>
      <c r="O21" s="63">
        <v>0</v>
      </c>
      <c r="P21" s="66">
        <v>0</v>
      </c>
      <c r="Q21" s="66">
        <v>0</v>
      </c>
      <c r="R21" s="63">
        <v>0</v>
      </c>
      <c r="S21" s="63">
        <v>0</v>
      </c>
      <c r="T21" s="66">
        <v>1</v>
      </c>
      <c r="U21" s="66">
        <v>1300</v>
      </c>
      <c r="V21" s="64">
        <f t="shared" ref="V21:W21" si="7">B21+D21+F21+H21+J21+L21+N21+P21+R21+T21</f>
        <v>217</v>
      </c>
      <c r="W21" s="64">
        <f t="shared" si="7"/>
        <v>1039467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18" customHeight="1">
      <c r="A22" s="61" t="s">
        <v>24</v>
      </c>
      <c r="B22" s="63">
        <v>365</v>
      </c>
      <c r="C22" s="63">
        <v>1542087</v>
      </c>
      <c r="D22" s="66">
        <v>0</v>
      </c>
      <c r="E22" s="66">
        <v>0</v>
      </c>
      <c r="F22" s="63">
        <v>0</v>
      </c>
      <c r="G22" s="63">
        <v>0</v>
      </c>
      <c r="H22" s="66">
        <v>21</v>
      </c>
      <c r="I22" s="66">
        <v>117152</v>
      </c>
      <c r="J22" s="63">
        <v>6</v>
      </c>
      <c r="K22" s="63">
        <v>23991</v>
      </c>
      <c r="L22" s="66">
        <v>0</v>
      </c>
      <c r="M22" s="66">
        <v>0</v>
      </c>
      <c r="N22" s="63">
        <v>0</v>
      </c>
      <c r="O22" s="63">
        <v>0</v>
      </c>
      <c r="P22" s="66">
        <v>0</v>
      </c>
      <c r="Q22" s="66">
        <v>0</v>
      </c>
      <c r="R22" s="63">
        <v>0</v>
      </c>
      <c r="S22" s="63">
        <v>0</v>
      </c>
      <c r="T22" s="66">
        <v>15</v>
      </c>
      <c r="U22" s="66">
        <v>40300</v>
      </c>
      <c r="V22" s="64">
        <f t="shared" ref="V22:W22" si="8">B22+D22+F22+H22+J22+L22+N22+P22+R22+T22</f>
        <v>407</v>
      </c>
      <c r="W22" s="64">
        <f t="shared" si="8"/>
        <v>1723530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8" customHeight="1">
      <c r="A23" s="61" t="s">
        <v>25</v>
      </c>
      <c r="B23" s="63">
        <v>1157</v>
      </c>
      <c r="C23" s="63">
        <v>4168972</v>
      </c>
      <c r="D23" s="66">
        <v>0</v>
      </c>
      <c r="E23" s="66">
        <v>0</v>
      </c>
      <c r="F23" s="63">
        <v>0</v>
      </c>
      <c r="G23" s="63">
        <v>0</v>
      </c>
      <c r="H23" s="66">
        <v>8</v>
      </c>
      <c r="I23" s="66">
        <v>34623</v>
      </c>
      <c r="J23" s="63">
        <v>7</v>
      </c>
      <c r="K23" s="63">
        <v>38502</v>
      </c>
      <c r="L23" s="66">
        <v>0</v>
      </c>
      <c r="M23" s="66">
        <v>0</v>
      </c>
      <c r="N23" s="63">
        <v>6</v>
      </c>
      <c r="O23" s="63">
        <v>18094</v>
      </c>
      <c r="P23" s="66">
        <v>6</v>
      </c>
      <c r="Q23" s="66">
        <v>45050</v>
      </c>
      <c r="R23" s="63">
        <v>0</v>
      </c>
      <c r="S23" s="63">
        <v>0</v>
      </c>
      <c r="T23" s="66">
        <v>21</v>
      </c>
      <c r="U23" s="66">
        <v>53300</v>
      </c>
      <c r="V23" s="64">
        <f t="shared" ref="V23:W23" si="9">B23+D23+F23+H23+J23+L23+N23+P23+R23+T23</f>
        <v>1205</v>
      </c>
      <c r="W23" s="64">
        <f t="shared" si="9"/>
        <v>4358541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3.5" customHeight="1">
      <c r="A24" s="61" t="s">
        <v>26</v>
      </c>
      <c r="B24" s="63">
        <v>442</v>
      </c>
      <c r="C24" s="63">
        <v>2321656</v>
      </c>
      <c r="D24" s="66">
        <v>0</v>
      </c>
      <c r="E24" s="66">
        <v>0</v>
      </c>
      <c r="F24" s="63">
        <v>0</v>
      </c>
      <c r="G24" s="63">
        <v>0</v>
      </c>
      <c r="H24" s="66">
        <v>7</v>
      </c>
      <c r="I24" s="66">
        <v>31380</v>
      </c>
      <c r="J24" s="63">
        <v>0</v>
      </c>
      <c r="K24" s="63">
        <v>0</v>
      </c>
      <c r="L24" s="66">
        <v>0</v>
      </c>
      <c r="M24" s="66">
        <v>0</v>
      </c>
      <c r="N24" s="63">
        <v>0</v>
      </c>
      <c r="O24" s="63">
        <v>0</v>
      </c>
      <c r="P24" s="66">
        <v>0</v>
      </c>
      <c r="Q24" s="66">
        <v>0</v>
      </c>
      <c r="R24" s="63">
        <v>0</v>
      </c>
      <c r="S24" s="63">
        <v>0</v>
      </c>
      <c r="T24" s="66">
        <v>12</v>
      </c>
      <c r="U24" s="66">
        <v>29900</v>
      </c>
      <c r="V24" s="64">
        <f t="shared" ref="V24:W24" si="10">B24+D24+F24+H24+J24+L24+N24+P24+R24+T24</f>
        <v>461</v>
      </c>
      <c r="W24" s="64">
        <f t="shared" si="10"/>
        <v>2382936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3.5" customHeight="1">
      <c r="A25" s="61" t="s">
        <v>27</v>
      </c>
      <c r="B25" s="63">
        <v>243</v>
      </c>
      <c r="C25" s="63">
        <v>1195573</v>
      </c>
      <c r="D25" s="66">
        <v>0</v>
      </c>
      <c r="E25" s="66">
        <v>0</v>
      </c>
      <c r="F25" s="63">
        <v>0</v>
      </c>
      <c r="G25" s="63">
        <v>0</v>
      </c>
      <c r="H25" s="66">
        <v>0</v>
      </c>
      <c r="I25" s="66">
        <v>0</v>
      </c>
      <c r="J25" s="63">
        <v>0</v>
      </c>
      <c r="K25" s="63">
        <v>0</v>
      </c>
      <c r="L25" s="66">
        <v>0</v>
      </c>
      <c r="M25" s="66">
        <v>0</v>
      </c>
      <c r="N25" s="63">
        <v>0</v>
      </c>
      <c r="O25" s="63">
        <v>0</v>
      </c>
      <c r="P25" s="66">
        <v>0</v>
      </c>
      <c r="Q25" s="66">
        <v>0</v>
      </c>
      <c r="R25" s="63">
        <v>0</v>
      </c>
      <c r="S25" s="63">
        <v>0</v>
      </c>
      <c r="T25" s="66">
        <v>1</v>
      </c>
      <c r="U25" s="66">
        <v>2600</v>
      </c>
      <c r="V25" s="64">
        <f t="shared" ref="V25:W25" si="11">B25+D25+F25+H25+J25+L25+N25+P25+R25+T25</f>
        <v>244</v>
      </c>
      <c r="W25" s="64">
        <f t="shared" si="11"/>
        <v>1198173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3.5" customHeight="1">
      <c r="A26" s="61" t="s">
        <v>28</v>
      </c>
      <c r="B26" s="63">
        <v>335</v>
      </c>
      <c r="C26" s="63">
        <v>1748511</v>
      </c>
      <c r="D26" s="66">
        <v>0</v>
      </c>
      <c r="E26" s="66">
        <v>0</v>
      </c>
      <c r="F26" s="63">
        <v>0</v>
      </c>
      <c r="G26" s="63">
        <v>0</v>
      </c>
      <c r="H26" s="66">
        <v>3</v>
      </c>
      <c r="I26" s="66">
        <v>10460</v>
      </c>
      <c r="J26" s="63">
        <v>6</v>
      </c>
      <c r="K26" s="63">
        <v>37910</v>
      </c>
      <c r="L26" s="66">
        <v>0</v>
      </c>
      <c r="M26" s="66">
        <v>0</v>
      </c>
      <c r="N26" s="63">
        <v>0</v>
      </c>
      <c r="O26" s="63">
        <v>0</v>
      </c>
      <c r="P26" s="66">
        <v>0</v>
      </c>
      <c r="Q26" s="66">
        <v>0</v>
      </c>
      <c r="R26" s="63">
        <v>0</v>
      </c>
      <c r="S26" s="63">
        <v>0</v>
      </c>
      <c r="T26" s="66">
        <v>5</v>
      </c>
      <c r="U26" s="66">
        <v>11700</v>
      </c>
      <c r="V26" s="64">
        <f t="shared" ref="V26:W26" si="12">B26+D26+F26+H26+J26+L26+N26+P26+R26+T26</f>
        <v>349</v>
      </c>
      <c r="W26" s="64">
        <f t="shared" si="12"/>
        <v>1808581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3.5" customHeight="1">
      <c r="A27" s="61" t="s">
        <v>29</v>
      </c>
      <c r="B27" s="63">
        <v>87</v>
      </c>
      <c r="C27" s="63">
        <v>462877</v>
      </c>
      <c r="D27" s="66">
        <v>0</v>
      </c>
      <c r="E27" s="66">
        <v>0</v>
      </c>
      <c r="F27" s="63">
        <v>0</v>
      </c>
      <c r="G27" s="63">
        <v>0</v>
      </c>
      <c r="H27" s="66">
        <v>1</v>
      </c>
      <c r="I27" s="66">
        <v>8368</v>
      </c>
      <c r="J27" s="63">
        <v>0</v>
      </c>
      <c r="K27" s="63">
        <v>0</v>
      </c>
      <c r="L27" s="66">
        <v>0</v>
      </c>
      <c r="M27" s="66">
        <v>0</v>
      </c>
      <c r="N27" s="63">
        <v>0</v>
      </c>
      <c r="O27" s="63">
        <v>0</v>
      </c>
      <c r="P27" s="66">
        <v>0</v>
      </c>
      <c r="Q27" s="66">
        <v>0</v>
      </c>
      <c r="R27" s="63">
        <v>0</v>
      </c>
      <c r="S27" s="63">
        <v>0</v>
      </c>
      <c r="T27" s="66">
        <v>2</v>
      </c>
      <c r="U27" s="66">
        <v>5200</v>
      </c>
      <c r="V27" s="64">
        <f t="shared" ref="V27:W27" si="13">B27+D27+F27+H27+J27+L27+N27+P27+R27+T27</f>
        <v>90</v>
      </c>
      <c r="W27" s="64">
        <f t="shared" si="13"/>
        <v>476445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8" customHeight="1">
      <c r="A28" s="61" t="s">
        <v>30</v>
      </c>
      <c r="B28" s="63">
        <v>0</v>
      </c>
      <c r="C28" s="63">
        <v>0</v>
      </c>
      <c r="D28" s="66">
        <v>0</v>
      </c>
      <c r="E28" s="66">
        <v>0</v>
      </c>
      <c r="F28" s="63">
        <v>0</v>
      </c>
      <c r="G28" s="63">
        <v>0</v>
      </c>
      <c r="H28" s="66">
        <v>0</v>
      </c>
      <c r="I28" s="66">
        <v>0</v>
      </c>
      <c r="J28" s="63">
        <v>0</v>
      </c>
      <c r="K28" s="63">
        <v>0</v>
      </c>
      <c r="L28" s="66">
        <v>0</v>
      </c>
      <c r="M28" s="66">
        <v>0</v>
      </c>
      <c r="N28" s="63">
        <v>0</v>
      </c>
      <c r="O28" s="63">
        <v>0</v>
      </c>
      <c r="P28" s="66">
        <v>0</v>
      </c>
      <c r="Q28" s="66">
        <v>0</v>
      </c>
      <c r="R28" s="63">
        <v>0</v>
      </c>
      <c r="S28" s="63">
        <v>0</v>
      </c>
      <c r="T28" s="66">
        <v>0</v>
      </c>
      <c r="U28" s="66">
        <v>0</v>
      </c>
      <c r="V28" s="64">
        <f t="shared" ref="V28:W28" si="14">B28+D28+F28+H28+J28+L28+N28+P28+R28+T28</f>
        <v>0</v>
      </c>
      <c r="W28" s="64">
        <f t="shared" si="14"/>
        <v>0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3.5" customHeight="1">
      <c r="A29" s="61" t="s">
        <v>31</v>
      </c>
      <c r="B29" s="63">
        <v>258</v>
      </c>
      <c r="C29" s="63">
        <v>1387004</v>
      </c>
      <c r="D29" s="66">
        <v>0</v>
      </c>
      <c r="E29" s="66">
        <v>0</v>
      </c>
      <c r="F29" s="63">
        <v>0</v>
      </c>
      <c r="G29" s="63">
        <v>0</v>
      </c>
      <c r="H29" s="66">
        <v>2</v>
      </c>
      <c r="I29" s="66">
        <v>12177</v>
      </c>
      <c r="J29" s="63">
        <v>5</v>
      </c>
      <c r="K29" s="63">
        <v>35540</v>
      </c>
      <c r="L29" s="66">
        <v>0</v>
      </c>
      <c r="M29" s="66">
        <v>0</v>
      </c>
      <c r="N29" s="63">
        <v>0</v>
      </c>
      <c r="O29" s="63">
        <v>0</v>
      </c>
      <c r="P29" s="66">
        <v>0</v>
      </c>
      <c r="Q29" s="66">
        <v>0</v>
      </c>
      <c r="R29" s="63">
        <v>0</v>
      </c>
      <c r="S29" s="63">
        <v>0</v>
      </c>
      <c r="T29" s="66">
        <v>1</v>
      </c>
      <c r="U29" s="66">
        <v>2600</v>
      </c>
      <c r="V29" s="64">
        <f t="shared" ref="V29:W29" si="15">B29+D29+F29+H29+J29+L29+N29+P29+R29+T29</f>
        <v>266</v>
      </c>
      <c r="W29" s="64">
        <f t="shared" si="15"/>
        <v>1437321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3.5" customHeight="1">
      <c r="A30" s="61" t="s">
        <v>32</v>
      </c>
      <c r="B30" s="63">
        <v>364</v>
      </c>
      <c r="C30" s="63">
        <v>1871852</v>
      </c>
      <c r="D30" s="66">
        <v>0</v>
      </c>
      <c r="E30" s="66">
        <v>0</v>
      </c>
      <c r="F30" s="63">
        <v>0</v>
      </c>
      <c r="G30" s="63">
        <v>0</v>
      </c>
      <c r="H30" s="66">
        <v>5</v>
      </c>
      <c r="I30" s="66">
        <v>24479</v>
      </c>
      <c r="J30" s="63">
        <v>5</v>
      </c>
      <c r="K30" s="63">
        <v>31986</v>
      </c>
      <c r="L30" s="66">
        <v>0</v>
      </c>
      <c r="M30" s="66">
        <v>0</v>
      </c>
      <c r="N30" s="63">
        <v>0</v>
      </c>
      <c r="O30" s="63">
        <v>0</v>
      </c>
      <c r="P30" s="66">
        <v>0</v>
      </c>
      <c r="Q30" s="66">
        <v>0</v>
      </c>
      <c r="R30" s="63">
        <v>0</v>
      </c>
      <c r="S30" s="63">
        <v>0</v>
      </c>
      <c r="T30" s="66">
        <v>19</v>
      </c>
      <c r="U30" s="66">
        <v>48719</v>
      </c>
      <c r="V30" s="64">
        <f t="shared" ref="V30:W30" si="16">B30+D30+F30+H30+J30+L30+N30+P30+R30+T30</f>
        <v>393</v>
      </c>
      <c r="W30" s="64">
        <f t="shared" si="16"/>
        <v>1977036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8" customHeight="1">
      <c r="A31" s="61" t="s">
        <v>33</v>
      </c>
      <c r="B31" s="63">
        <v>49</v>
      </c>
      <c r="C31" s="63">
        <v>257792</v>
      </c>
      <c r="D31" s="66">
        <v>0</v>
      </c>
      <c r="E31" s="66">
        <v>0</v>
      </c>
      <c r="F31" s="63">
        <v>0</v>
      </c>
      <c r="G31" s="63">
        <v>0</v>
      </c>
      <c r="H31" s="66">
        <v>1</v>
      </c>
      <c r="I31" s="66">
        <v>4184</v>
      </c>
      <c r="J31" s="63">
        <v>2</v>
      </c>
      <c r="K31" s="63">
        <v>10662</v>
      </c>
      <c r="L31" s="66">
        <v>0</v>
      </c>
      <c r="M31" s="66">
        <v>0</v>
      </c>
      <c r="N31" s="63">
        <v>0</v>
      </c>
      <c r="O31" s="63">
        <v>0</v>
      </c>
      <c r="P31" s="66">
        <v>0</v>
      </c>
      <c r="Q31" s="66">
        <v>0</v>
      </c>
      <c r="R31" s="63">
        <v>0</v>
      </c>
      <c r="S31" s="63">
        <v>0</v>
      </c>
      <c r="T31" s="66">
        <v>0</v>
      </c>
      <c r="U31" s="66">
        <v>0</v>
      </c>
      <c r="V31" s="64">
        <f t="shared" ref="V31:W31" si="17">B31+D31+F31+H31+J31+L31+N31+P31+R31+T31</f>
        <v>52</v>
      </c>
      <c r="W31" s="64">
        <f t="shared" si="17"/>
        <v>272638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8" customHeight="1">
      <c r="A32" s="61" t="s">
        <v>34</v>
      </c>
      <c r="B32" s="63">
        <v>71</v>
      </c>
      <c r="C32" s="63">
        <v>370158</v>
      </c>
      <c r="D32" s="66">
        <v>0</v>
      </c>
      <c r="E32" s="66">
        <v>0</v>
      </c>
      <c r="F32" s="63">
        <v>0</v>
      </c>
      <c r="G32" s="63">
        <v>0</v>
      </c>
      <c r="H32" s="66">
        <v>0</v>
      </c>
      <c r="I32" s="66">
        <v>0</v>
      </c>
      <c r="J32" s="63">
        <v>0</v>
      </c>
      <c r="K32" s="63">
        <v>0</v>
      </c>
      <c r="L32" s="66">
        <v>0</v>
      </c>
      <c r="M32" s="66">
        <v>0</v>
      </c>
      <c r="N32" s="63">
        <v>0</v>
      </c>
      <c r="O32" s="63">
        <v>0</v>
      </c>
      <c r="P32" s="66">
        <v>0</v>
      </c>
      <c r="Q32" s="66">
        <v>0</v>
      </c>
      <c r="R32" s="63">
        <v>0</v>
      </c>
      <c r="S32" s="63">
        <v>0</v>
      </c>
      <c r="T32" s="66">
        <v>0</v>
      </c>
      <c r="U32" s="66">
        <v>0</v>
      </c>
      <c r="V32" s="64">
        <f t="shared" ref="V32:W32" si="18">B32+D32+F32+H32+J32+L32+N32+P32+R32+T32</f>
        <v>71</v>
      </c>
      <c r="W32" s="64">
        <f t="shared" si="18"/>
        <v>370158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8" customHeight="1">
      <c r="A33" s="61" t="s">
        <v>35</v>
      </c>
      <c r="B33" s="63">
        <v>160</v>
      </c>
      <c r="C33" s="63">
        <v>777889</v>
      </c>
      <c r="D33" s="66">
        <v>0</v>
      </c>
      <c r="E33" s="66">
        <v>0</v>
      </c>
      <c r="F33" s="63">
        <v>0</v>
      </c>
      <c r="G33" s="63">
        <v>0</v>
      </c>
      <c r="H33" s="66">
        <v>6</v>
      </c>
      <c r="I33" s="66">
        <v>32474</v>
      </c>
      <c r="J33" s="63">
        <v>1</v>
      </c>
      <c r="K33" s="63">
        <v>7104</v>
      </c>
      <c r="L33" s="66">
        <v>0</v>
      </c>
      <c r="M33" s="66">
        <v>0</v>
      </c>
      <c r="N33" s="63">
        <v>1</v>
      </c>
      <c r="O33" s="63">
        <v>5000</v>
      </c>
      <c r="P33" s="66">
        <v>1</v>
      </c>
      <c r="Q33" s="66">
        <v>9010</v>
      </c>
      <c r="R33" s="63">
        <v>0</v>
      </c>
      <c r="S33" s="63">
        <v>0</v>
      </c>
      <c r="T33" s="66">
        <v>7</v>
      </c>
      <c r="U33" s="66">
        <v>16900</v>
      </c>
      <c r="V33" s="64">
        <f t="shared" ref="V33:W33" si="19">B33+D33+F33+H33+J33+L33+N33+P33+R33+T33</f>
        <v>176</v>
      </c>
      <c r="W33" s="64">
        <f t="shared" si="19"/>
        <v>848377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8" customHeight="1">
      <c r="A34" s="61" t="s">
        <v>36</v>
      </c>
      <c r="B34" s="63">
        <v>921</v>
      </c>
      <c r="C34" s="63">
        <v>4160327</v>
      </c>
      <c r="D34" s="66">
        <v>0</v>
      </c>
      <c r="E34" s="66">
        <v>0</v>
      </c>
      <c r="F34" s="63">
        <v>0</v>
      </c>
      <c r="G34" s="63">
        <v>0</v>
      </c>
      <c r="H34" s="66">
        <v>7</v>
      </c>
      <c r="I34" s="66">
        <v>33472</v>
      </c>
      <c r="J34" s="63">
        <v>20</v>
      </c>
      <c r="K34" s="63">
        <v>88282</v>
      </c>
      <c r="L34" s="66">
        <v>0</v>
      </c>
      <c r="M34" s="66">
        <v>0</v>
      </c>
      <c r="N34" s="63">
        <v>1</v>
      </c>
      <c r="O34" s="63">
        <v>2054</v>
      </c>
      <c r="P34" s="66">
        <v>1</v>
      </c>
      <c r="Q34" s="66">
        <v>3770</v>
      </c>
      <c r="R34" s="63">
        <v>0</v>
      </c>
      <c r="S34" s="63">
        <v>0</v>
      </c>
      <c r="T34" s="66">
        <v>41</v>
      </c>
      <c r="U34" s="66">
        <v>105950</v>
      </c>
      <c r="V34" s="64">
        <f t="shared" ref="V34:W34" si="20">B34+D34+F34+H34+J34+L34+N34+P34+R34+T34</f>
        <v>991</v>
      </c>
      <c r="W34" s="64">
        <f t="shared" si="20"/>
        <v>4393855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3.5" customHeight="1">
      <c r="A35" s="61" t="s">
        <v>37</v>
      </c>
      <c r="B35" s="63">
        <v>59</v>
      </c>
      <c r="C35" s="63">
        <v>319126</v>
      </c>
      <c r="D35" s="66">
        <v>0</v>
      </c>
      <c r="E35" s="66">
        <v>0</v>
      </c>
      <c r="F35" s="63">
        <v>0</v>
      </c>
      <c r="G35" s="63">
        <v>0</v>
      </c>
      <c r="H35" s="66">
        <v>2</v>
      </c>
      <c r="I35" s="66">
        <v>8368</v>
      </c>
      <c r="J35" s="63">
        <v>0</v>
      </c>
      <c r="K35" s="63">
        <v>0</v>
      </c>
      <c r="L35" s="66">
        <v>0</v>
      </c>
      <c r="M35" s="66">
        <v>0</v>
      </c>
      <c r="N35" s="63">
        <v>0</v>
      </c>
      <c r="O35" s="63">
        <v>0</v>
      </c>
      <c r="P35" s="66">
        <v>0</v>
      </c>
      <c r="Q35" s="66">
        <v>0</v>
      </c>
      <c r="R35" s="63">
        <v>0</v>
      </c>
      <c r="S35" s="63">
        <v>0</v>
      </c>
      <c r="T35" s="66">
        <v>1</v>
      </c>
      <c r="U35" s="66">
        <v>2600</v>
      </c>
      <c r="V35" s="64">
        <f t="shared" ref="V35:W35" si="21">B35+D35+F35+H35+J35+L35+N35+P35+R35+T35</f>
        <v>62</v>
      </c>
      <c r="W35" s="64">
        <f t="shared" si="21"/>
        <v>330094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8" customHeight="1">
      <c r="A36" s="61" t="s">
        <v>38</v>
      </c>
      <c r="B36" s="63">
        <v>124</v>
      </c>
      <c r="C36" s="63">
        <v>579181</v>
      </c>
      <c r="D36" s="66">
        <v>0</v>
      </c>
      <c r="E36" s="66">
        <v>0</v>
      </c>
      <c r="F36" s="63">
        <v>0</v>
      </c>
      <c r="G36" s="63">
        <v>0</v>
      </c>
      <c r="H36" s="66">
        <v>0</v>
      </c>
      <c r="I36" s="66">
        <v>0</v>
      </c>
      <c r="J36" s="63">
        <v>0</v>
      </c>
      <c r="K36" s="63">
        <v>0</v>
      </c>
      <c r="L36" s="66">
        <v>0</v>
      </c>
      <c r="M36" s="66">
        <v>0</v>
      </c>
      <c r="N36" s="63">
        <v>0</v>
      </c>
      <c r="O36" s="63">
        <v>0</v>
      </c>
      <c r="P36" s="66">
        <v>0</v>
      </c>
      <c r="Q36" s="66">
        <v>0</v>
      </c>
      <c r="R36" s="63">
        <v>0</v>
      </c>
      <c r="S36" s="63">
        <v>0</v>
      </c>
      <c r="T36" s="66">
        <v>1</v>
      </c>
      <c r="U36" s="66">
        <v>2600</v>
      </c>
      <c r="V36" s="64">
        <f t="shared" ref="V36:W36" si="22">B36+D36+F36+H36+J36+L36+N36+P36+R36+T36</f>
        <v>125</v>
      </c>
      <c r="W36" s="64">
        <f t="shared" si="22"/>
        <v>581781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3.5" customHeight="1">
      <c r="A37" s="61" t="s">
        <v>39</v>
      </c>
      <c r="B37" s="63">
        <v>272</v>
      </c>
      <c r="C37" s="63">
        <v>1405587</v>
      </c>
      <c r="D37" s="66">
        <v>0</v>
      </c>
      <c r="E37" s="66">
        <v>0</v>
      </c>
      <c r="F37" s="63">
        <v>0</v>
      </c>
      <c r="G37" s="63">
        <v>0</v>
      </c>
      <c r="H37" s="66">
        <v>2</v>
      </c>
      <c r="I37" s="66">
        <v>16736</v>
      </c>
      <c r="J37" s="63">
        <v>4</v>
      </c>
      <c r="K37" s="63">
        <v>22289</v>
      </c>
      <c r="L37" s="66">
        <v>0</v>
      </c>
      <c r="M37" s="66">
        <v>0</v>
      </c>
      <c r="N37" s="63">
        <v>0</v>
      </c>
      <c r="O37" s="63">
        <v>0</v>
      </c>
      <c r="P37" s="66">
        <v>0</v>
      </c>
      <c r="Q37" s="66">
        <v>0</v>
      </c>
      <c r="R37" s="63">
        <v>0</v>
      </c>
      <c r="S37" s="63">
        <v>0</v>
      </c>
      <c r="T37" s="66">
        <v>0</v>
      </c>
      <c r="U37" s="66">
        <v>0</v>
      </c>
      <c r="V37" s="64">
        <f t="shared" ref="V37:W37" si="23">B37+D37+F37+H37+J37+L37+N37+P37+R37+T37</f>
        <v>278</v>
      </c>
      <c r="W37" s="64">
        <f t="shared" si="23"/>
        <v>1444612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3.5" customHeight="1">
      <c r="A38" s="61" t="s">
        <v>40</v>
      </c>
      <c r="B38" s="63">
        <v>251</v>
      </c>
      <c r="C38" s="63">
        <v>1322574</v>
      </c>
      <c r="D38" s="66">
        <v>0</v>
      </c>
      <c r="E38" s="66">
        <v>0</v>
      </c>
      <c r="F38" s="63">
        <v>0</v>
      </c>
      <c r="G38" s="63">
        <v>0</v>
      </c>
      <c r="H38" s="66">
        <v>2</v>
      </c>
      <c r="I38" s="66">
        <v>12552</v>
      </c>
      <c r="J38" s="63">
        <v>0</v>
      </c>
      <c r="K38" s="63">
        <v>0</v>
      </c>
      <c r="L38" s="66">
        <v>0</v>
      </c>
      <c r="M38" s="66">
        <v>0</v>
      </c>
      <c r="N38" s="63">
        <v>0</v>
      </c>
      <c r="O38" s="63">
        <v>0</v>
      </c>
      <c r="P38" s="66">
        <v>0</v>
      </c>
      <c r="Q38" s="66">
        <v>0</v>
      </c>
      <c r="R38" s="63">
        <v>0</v>
      </c>
      <c r="S38" s="63">
        <v>0</v>
      </c>
      <c r="T38" s="66">
        <v>4</v>
      </c>
      <c r="U38" s="66">
        <v>10400</v>
      </c>
      <c r="V38" s="64">
        <f t="shared" ref="V38:W38" si="24">B38+D38+F38+H38+J38+L38+N38+P38+R38+T38</f>
        <v>257</v>
      </c>
      <c r="W38" s="64">
        <f t="shared" si="24"/>
        <v>1345526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8" customHeight="1">
      <c r="A39" s="61" t="s">
        <v>41</v>
      </c>
      <c r="B39" s="63">
        <v>24</v>
      </c>
      <c r="C39" s="63">
        <v>107645</v>
      </c>
      <c r="D39" s="66">
        <v>0</v>
      </c>
      <c r="E39" s="66">
        <v>0</v>
      </c>
      <c r="F39" s="63">
        <v>0</v>
      </c>
      <c r="G39" s="63">
        <v>0</v>
      </c>
      <c r="H39" s="66">
        <v>0</v>
      </c>
      <c r="I39" s="66">
        <v>0</v>
      </c>
      <c r="J39" s="63">
        <v>0</v>
      </c>
      <c r="K39" s="63">
        <v>0</v>
      </c>
      <c r="L39" s="66">
        <v>0</v>
      </c>
      <c r="M39" s="66">
        <v>0</v>
      </c>
      <c r="N39" s="63">
        <v>0</v>
      </c>
      <c r="O39" s="63">
        <v>0</v>
      </c>
      <c r="P39" s="66">
        <v>0</v>
      </c>
      <c r="Q39" s="66">
        <v>0</v>
      </c>
      <c r="R39" s="63">
        <v>0</v>
      </c>
      <c r="S39" s="63">
        <v>0</v>
      </c>
      <c r="T39" s="66">
        <v>0</v>
      </c>
      <c r="U39" s="66">
        <v>0</v>
      </c>
      <c r="V39" s="64">
        <f t="shared" ref="V39:W39" si="25">B39+D39+F39+H39+J39+L39+N39+P39+R39+T39</f>
        <v>24</v>
      </c>
      <c r="W39" s="64">
        <f t="shared" si="25"/>
        <v>107645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3.5" customHeight="1">
      <c r="A40" s="61" t="s">
        <v>42</v>
      </c>
      <c r="B40" s="63">
        <v>491</v>
      </c>
      <c r="C40" s="63">
        <v>2127402</v>
      </c>
      <c r="D40" s="66">
        <v>0</v>
      </c>
      <c r="E40" s="66">
        <v>0</v>
      </c>
      <c r="F40" s="63">
        <v>0</v>
      </c>
      <c r="G40" s="63">
        <v>0</v>
      </c>
      <c r="H40" s="66">
        <v>1</v>
      </c>
      <c r="I40" s="66">
        <v>8368</v>
      </c>
      <c r="J40" s="63">
        <v>2</v>
      </c>
      <c r="K40" s="63">
        <v>10662</v>
      </c>
      <c r="L40" s="66">
        <v>0</v>
      </c>
      <c r="M40" s="66">
        <v>0</v>
      </c>
      <c r="N40" s="63">
        <v>0</v>
      </c>
      <c r="O40" s="63">
        <v>0</v>
      </c>
      <c r="P40" s="66">
        <v>0</v>
      </c>
      <c r="Q40" s="66">
        <v>0</v>
      </c>
      <c r="R40" s="63">
        <v>0</v>
      </c>
      <c r="S40" s="63">
        <v>0</v>
      </c>
      <c r="T40" s="66">
        <v>9</v>
      </c>
      <c r="U40" s="66">
        <v>29900</v>
      </c>
      <c r="V40" s="64">
        <f t="shared" ref="V40:W40" si="26">B40+D40+F40+H40+J40+L40+N40+P40+R40+T40</f>
        <v>503</v>
      </c>
      <c r="W40" s="64">
        <f t="shared" si="26"/>
        <v>2176332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8" customHeight="1">
      <c r="A41" s="61" t="s">
        <v>43</v>
      </c>
      <c r="B41" s="63">
        <v>436</v>
      </c>
      <c r="C41" s="63">
        <v>2224070</v>
      </c>
      <c r="D41" s="66">
        <v>0</v>
      </c>
      <c r="E41" s="66">
        <v>0</v>
      </c>
      <c r="F41" s="63">
        <v>0</v>
      </c>
      <c r="G41" s="63">
        <v>0</v>
      </c>
      <c r="H41" s="66">
        <v>10</v>
      </c>
      <c r="I41" s="66">
        <v>47591</v>
      </c>
      <c r="J41" s="63">
        <v>11</v>
      </c>
      <c r="K41" s="63">
        <v>61170</v>
      </c>
      <c r="L41" s="66">
        <v>0</v>
      </c>
      <c r="M41" s="66">
        <v>0</v>
      </c>
      <c r="N41" s="63">
        <v>2</v>
      </c>
      <c r="O41" s="63">
        <v>8190</v>
      </c>
      <c r="P41" s="66">
        <v>2</v>
      </c>
      <c r="Q41" s="66">
        <v>14758</v>
      </c>
      <c r="R41" s="63">
        <v>0</v>
      </c>
      <c r="S41" s="63">
        <v>0</v>
      </c>
      <c r="T41" s="66">
        <v>24</v>
      </c>
      <c r="U41" s="66">
        <v>61100</v>
      </c>
      <c r="V41" s="64">
        <f t="shared" ref="V41:W41" si="27">B41+D41+F41+H41+J41+L41+N41+P41+R41+T41</f>
        <v>485</v>
      </c>
      <c r="W41" s="64">
        <f t="shared" si="27"/>
        <v>2416879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8" customHeight="1">
      <c r="A42" s="61" t="s">
        <v>44</v>
      </c>
      <c r="B42" s="63">
        <v>716</v>
      </c>
      <c r="C42" s="63">
        <v>3181709</v>
      </c>
      <c r="D42" s="66">
        <v>0</v>
      </c>
      <c r="E42" s="66">
        <v>0</v>
      </c>
      <c r="F42" s="63">
        <v>0</v>
      </c>
      <c r="G42" s="63">
        <v>0</v>
      </c>
      <c r="H42" s="66">
        <v>4</v>
      </c>
      <c r="I42" s="66">
        <v>14644</v>
      </c>
      <c r="J42" s="63">
        <v>9</v>
      </c>
      <c r="K42" s="63">
        <v>45460</v>
      </c>
      <c r="L42" s="66">
        <v>0</v>
      </c>
      <c r="M42" s="66">
        <v>0</v>
      </c>
      <c r="N42" s="63">
        <v>0</v>
      </c>
      <c r="O42" s="63">
        <v>0</v>
      </c>
      <c r="P42" s="66">
        <v>1</v>
      </c>
      <c r="Q42" s="66">
        <v>4505</v>
      </c>
      <c r="R42" s="63">
        <v>0</v>
      </c>
      <c r="S42" s="63">
        <v>0</v>
      </c>
      <c r="T42" s="66">
        <v>8</v>
      </c>
      <c r="U42" s="66">
        <v>20475</v>
      </c>
      <c r="V42" s="64">
        <f t="shared" ref="V42:W42" si="28">B42+D42+F42+H42+J42+L42+N42+P42+R42+T42</f>
        <v>738</v>
      </c>
      <c r="W42" s="64">
        <f t="shared" si="28"/>
        <v>3266793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8" customHeight="1">
      <c r="A43" s="61" t="s">
        <v>45</v>
      </c>
      <c r="B43" s="63">
        <v>296</v>
      </c>
      <c r="C43" s="63">
        <v>1526269</v>
      </c>
      <c r="D43" s="66">
        <v>0</v>
      </c>
      <c r="E43" s="66">
        <v>0</v>
      </c>
      <c r="F43" s="63">
        <v>0</v>
      </c>
      <c r="G43" s="63">
        <v>0</v>
      </c>
      <c r="H43" s="66">
        <v>0</v>
      </c>
      <c r="I43" s="66">
        <v>0</v>
      </c>
      <c r="J43" s="63">
        <v>2</v>
      </c>
      <c r="K43" s="63">
        <v>10662</v>
      </c>
      <c r="L43" s="66">
        <v>0</v>
      </c>
      <c r="M43" s="66">
        <v>0</v>
      </c>
      <c r="N43" s="63">
        <v>0</v>
      </c>
      <c r="O43" s="63">
        <v>0</v>
      </c>
      <c r="P43" s="66">
        <v>0</v>
      </c>
      <c r="Q43" s="66">
        <v>0</v>
      </c>
      <c r="R43" s="63">
        <v>0</v>
      </c>
      <c r="S43" s="63">
        <v>0</v>
      </c>
      <c r="T43" s="66">
        <v>3</v>
      </c>
      <c r="U43" s="66">
        <v>7800</v>
      </c>
      <c r="V43" s="64">
        <f t="shared" ref="V43:W43" si="29">B43+D43+F43+H43+J43+L43+N43+P43+R43+T43</f>
        <v>301</v>
      </c>
      <c r="W43" s="64">
        <f t="shared" si="29"/>
        <v>1544731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3.5" customHeight="1">
      <c r="A44" s="61" t="s">
        <v>46</v>
      </c>
      <c r="B44" s="63">
        <v>610</v>
      </c>
      <c r="C44" s="63">
        <v>2979839</v>
      </c>
      <c r="D44" s="66">
        <v>0</v>
      </c>
      <c r="E44" s="66">
        <v>0</v>
      </c>
      <c r="F44" s="63">
        <v>0</v>
      </c>
      <c r="G44" s="63">
        <v>0</v>
      </c>
      <c r="H44" s="66">
        <v>14</v>
      </c>
      <c r="I44" s="66">
        <v>79496</v>
      </c>
      <c r="J44" s="63">
        <v>7</v>
      </c>
      <c r="K44" s="63">
        <v>29617</v>
      </c>
      <c r="L44" s="66">
        <v>0</v>
      </c>
      <c r="M44" s="66">
        <v>0</v>
      </c>
      <c r="N44" s="63">
        <v>2</v>
      </c>
      <c r="O44" s="63">
        <v>10000</v>
      </c>
      <c r="P44" s="66">
        <v>2</v>
      </c>
      <c r="Q44" s="66">
        <v>18020</v>
      </c>
      <c r="R44" s="63">
        <v>0</v>
      </c>
      <c r="S44" s="63">
        <v>0</v>
      </c>
      <c r="T44" s="66">
        <v>20</v>
      </c>
      <c r="U44" s="66">
        <v>49400</v>
      </c>
      <c r="V44" s="64">
        <f t="shared" ref="V44:W44" si="30">B44+D44+F44+H44+J44+L44+N44+P44+R44+T44</f>
        <v>655</v>
      </c>
      <c r="W44" s="64">
        <f t="shared" si="30"/>
        <v>3166372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8" customHeight="1">
      <c r="A45" s="61" t="s">
        <v>47</v>
      </c>
      <c r="B45" s="63">
        <v>396</v>
      </c>
      <c r="C45" s="63">
        <v>1932851</v>
      </c>
      <c r="D45" s="66">
        <v>0</v>
      </c>
      <c r="E45" s="66">
        <v>0</v>
      </c>
      <c r="F45" s="63">
        <v>0</v>
      </c>
      <c r="G45" s="63">
        <v>0</v>
      </c>
      <c r="H45" s="66">
        <v>5</v>
      </c>
      <c r="I45" s="66">
        <v>28413</v>
      </c>
      <c r="J45" s="63">
        <v>1</v>
      </c>
      <c r="K45" s="63">
        <v>3554</v>
      </c>
      <c r="L45" s="66">
        <v>0</v>
      </c>
      <c r="M45" s="66">
        <v>0</v>
      </c>
      <c r="N45" s="63">
        <v>0</v>
      </c>
      <c r="O45" s="63">
        <v>0</v>
      </c>
      <c r="P45" s="66">
        <v>0</v>
      </c>
      <c r="Q45" s="66">
        <v>0</v>
      </c>
      <c r="R45" s="63">
        <v>0</v>
      </c>
      <c r="S45" s="63">
        <v>0</v>
      </c>
      <c r="T45" s="66">
        <v>23</v>
      </c>
      <c r="U45" s="66">
        <v>53625</v>
      </c>
      <c r="V45" s="64">
        <f t="shared" ref="V45:W45" si="31">B45+D45+F45+H45+J45+L45+N45+P45+R45+T45</f>
        <v>425</v>
      </c>
      <c r="W45" s="64">
        <f t="shared" si="31"/>
        <v>2018443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3.5" customHeight="1">
      <c r="A46" s="61" t="s">
        <v>48</v>
      </c>
      <c r="B46" s="63">
        <v>74</v>
      </c>
      <c r="C46" s="63">
        <v>294534</v>
      </c>
      <c r="D46" s="66">
        <v>0</v>
      </c>
      <c r="E46" s="66">
        <v>0</v>
      </c>
      <c r="F46" s="63">
        <v>0</v>
      </c>
      <c r="G46" s="63">
        <v>0</v>
      </c>
      <c r="H46" s="66">
        <v>0</v>
      </c>
      <c r="I46" s="66">
        <v>0</v>
      </c>
      <c r="J46" s="63">
        <v>3</v>
      </c>
      <c r="K46" s="63">
        <v>17474</v>
      </c>
      <c r="L46" s="66">
        <v>0</v>
      </c>
      <c r="M46" s="66">
        <v>0</v>
      </c>
      <c r="N46" s="63">
        <v>0</v>
      </c>
      <c r="O46" s="63">
        <v>0</v>
      </c>
      <c r="P46" s="66">
        <v>0</v>
      </c>
      <c r="Q46" s="66">
        <v>0</v>
      </c>
      <c r="R46" s="63">
        <v>0</v>
      </c>
      <c r="S46" s="63">
        <v>0</v>
      </c>
      <c r="T46" s="66">
        <v>2</v>
      </c>
      <c r="U46" s="66">
        <v>4550</v>
      </c>
      <c r="V46" s="64">
        <f t="shared" ref="V46:W46" si="32">B46+D46+F46+H46+J46+L46+N46+P46+R46+T46</f>
        <v>79</v>
      </c>
      <c r="W46" s="64">
        <f t="shared" si="32"/>
        <v>316558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8" customHeight="1">
      <c r="A47" s="61" t="s">
        <v>49</v>
      </c>
      <c r="B47" s="63">
        <v>472</v>
      </c>
      <c r="C47" s="63">
        <v>2071605</v>
      </c>
      <c r="D47" s="66">
        <v>0</v>
      </c>
      <c r="E47" s="66">
        <v>0</v>
      </c>
      <c r="F47" s="63">
        <v>0</v>
      </c>
      <c r="G47" s="63">
        <v>0</v>
      </c>
      <c r="H47" s="66">
        <v>1</v>
      </c>
      <c r="I47" s="66">
        <v>1723</v>
      </c>
      <c r="J47" s="63">
        <v>20</v>
      </c>
      <c r="K47" s="63">
        <v>112840</v>
      </c>
      <c r="L47" s="66">
        <v>0</v>
      </c>
      <c r="M47" s="66">
        <v>0</v>
      </c>
      <c r="N47" s="63">
        <v>0</v>
      </c>
      <c r="O47" s="63">
        <v>0</v>
      </c>
      <c r="P47" s="66">
        <v>0</v>
      </c>
      <c r="Q47" s="66">
        <v>0</v>
      </c>
      <c r="R47" s="63">
        <v>0</v>
      </c>
      <c r="S47" s="63">
        <v>0</v>
      </c>
      <c r="T47" s="66">
        <v>6</v>
      </c>
      <c r="U47" s="66">
        <v>14300</v>
      </c>
      <c r="V47" s="64">
        <f t="shared" ref="V47:W47" si="33">B47+D47+F47+H47+J47+L47+N47+P47+R47+T47</f>
        <v>499</v>
      </c>
      <c r="W47" s="64">
        <f t="shared" si="33"/>
        <v>2200468</v>
      </c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8" customHeight="1">
      <c r="A48" s="61" t="s">
        <v>50</v>
      </c>
      <c r="B48" s="63">
        <v>875</v>
      </c>
      <c r="C48" s="63">
        <v>3160065</v>
      </c>
      <c r="D48" s="66">
        <v>0</v>
      </c>
      <c r="E48" s="66">
        <v>0</v>
      </c>
      <c r="F48" s="63">
        <v>0</v>
      </c>
      <c r="G48" s="63">
        <v>0</v>
      </c>
      <c r="H48" s="66">
        <v>1</v>
      </c>
      <c r="I48" s="66">
        <v>8368</v>
      </c>
      <c r="J48" s="63">
        <v>37</v>
      </c>
      <c r="K48" s="63">
        <v>112852</v>
      </c>
      <c r="L48" s="66">
        <v>0</v>
      </c>
      <c r="M48" s="66">
        <v>0</v>
      </c>
      <c r="N48" s="63">
        <v>1</v>
      </c>
      <c r="O48" s="63">
        <v>2500</v>
      </c>
      <c r="P48" s="66">
        <v>1</v>
      </c>
      <c r="Q48" s="66">
        <v>4505</v>
      </c>
      <c r="R48" s="63">
        <v>0</v>
      </c>
      <c r="S48" s="63">
        <v>0</v>
      </c>
      <c r="T48" s="66">
        <v>5</v>
      </c>
      <c r="U48" s="66">
        <v>13000</v>
      </c>
      <c r="V48" s="64">
        <f t="shared" ref="V48:W48" si="34">B48+D48+F48+H48+J48+L48+N48+P48+R48+T48</f>
        <v>920</v>
      </c>
      <c r="W48" s="64">
        <f t="shared" si="34"/>
        <v>3301290</v>
      </c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3.5" customHeight="1">
      <c r="A49" s="61" t="s">
        <v>51</v>
      </c>
      <c r="B49" s="63">
        <v>442</v>
      </c>
      <c r="C49" s="63">
        <v>2353715</v>
      </c>
      <c r="D49" s="66">
        <v>0</v>
      </c>
      <c r="E49" s="66">
        <v>0</v>
      </c>
      <c r="F49" s="63">
        <v>0</v>
      </c>
      <c r="G49" s="63">
        <v>0</v>
      </c>
      <c r="H49" s="66">
        <v>3</v>
      </c>
      <c r="I49" s="66">
        <v>12177</v>
      </c>
      <c r="J49" s="63">
        <v>3</v>
      </c>
      <c r="K49" s="63">
        <v>14216</v>
      </c>
      <c r="L49" s="66">
        <v>1</v>
      </c>
      <c r="M49" s="66">
        <v>5000</v>
      </c>
      <c r="N49" s="63">
        <v>1</v>
      </c>
      <c r="O49" s="63">
        <v>5000</v>
      </c>
      <c r="P49" s="66">
        <v>1</v>
      </c>
      <c r="Q49" s="66">
        <v>9010</v>
      </c>
      <c r="R49" s="63">
        <v>0</v>
      </c>
      <c r="S49" s="63">
        <v>0</v>
      </c>
      <c r="T49" s="66">
        <v>9</v>
      </c>
      <c r="U49" s="66">
        <v>23400</v>
      </c>
      <c r="V49" s="64">
        <f t="shared" ref="V49:W49" si="35">B49+D49+F49+H49+J49+L49+N49+P49+R49+T49</f>
        <v>460</v>
      </c>
      <c r="W49" s="64">
        <f t="shared" si="35"/>
        <v>2422518</v>
      </c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8" customHeight="1">
      <c r="A50" s="67" t="s">
        <v>52</v>
      </c>
      <c r="B50" s="68">
        <v>416</v>
      </c>
      <c r="C50" s="68">
        <v>1751653</v>
      </c>
      <c r="D50" s="69">
        <v>0</v>
      </c>
      <c r="E50" s="66">
        <v>0</v>
      </c>
      <c r="F50" s="63">
        <v>0</v>
      </c>
      <c r="G50" s="63">
        <v>0</v>
      </c>
      <c r="H50" s="69">
        <v>7</v>
      </c>
      <c r="I50" s="69">
        <v>32472</v>
      </c>
      <c r="J50" s="68">
        <v>4</v>
      </c>
      <c r="K50" s="68">
        <v>19248</v>
      </c>
      <c r="L50" s="66">
        <v>0</v>
      </c>
      <c r="M50" s="66">
        <v>0</v>
      </c>
      <c r="N50" s="68">
        <v>0</v>
      </c>
      <c r="O50" s="68">
        <v>0</v>
      </c>
      <c r="P50" s="69">
        <v>0</v>
      </c>
      <c r="Q50" s="69">
        <v>0</v>
      </c>
      <c r="R50" s="63">
        <v>0</v>
      </c>
      <c r="S50" s="63">
        <v>0</v>
      </c>
      <c r="T50" s="69">
        <v>10</v>
      </c>
      <c r="U50" s="69">
        <v>25025</v>
      </c>
      <c r="V50" s="64">
        <f t="shared" ref="V50:W50" si="36">B50+D50+F50+H50+J50+L50+N50+P50+R50+T50</f>
        <v>437</v>
      </c>
      <c r="W50" s="64">
        <f t="shared" si="36"/>
        <v>1828398</v>
      </c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</row>
    <row r="51" spans="1:40" ht="18" customHeight="1">
      <c r="A51" s="71" t="s">
        <v>53</v>
      </c>
      <c r="B51" s="63">
        <f t="shared" ref="B51:U51" si="37">SUM(B21:B50)</f>
        <v>10619</v>
      </c>
      <c r="C51" s="63">
        <f t="shared" si="37"/>
        <v>48627621</v>
      </c>
      <c r="D51" s="66">
        <f t="shared" si="37"/>
        <v>0</v>
      </c>
      <c r="E51" s="66">
        <f t="shared" si="37"/>
        <v>0</v>
      </c>
      <c r="F51" s="63">
        <f t="shared" si="37"/>
        <v>0</v>
      </c>
      <c r="G51" s="63">
        <f t="shared" si="37"/>
        <v>0</v>
      </c>
      <c r="H51" s="66">
        <f t="shared" si="37"/>
        <v>114</v>
      </c>
      <c r="I51" s="66">
        <f t="shared" si="37"/>
        <v>583861</v>
      </c>
      <c r="J51" s="63">
        <f t="shared" si="37"/>
        <v>157</v>
      </c>
      <c r="K51" s="63">
        <f t="shared" si="37"/>
        <v>742906</v>
      </c>
      <c r="L51" s="66">
        <f t="shared" si="37"/>
        <v>1</v>
      </c>
      <c r="M51" s="66">
        <f t="shared" si="37"/>
        <v>5000</v>
      </c>
      <c r="N51" s="63">
        <f t="shared" si="37"/>
        <v>14</v>
      </c>
      <c r="O51" s="63">
        <f t="shared" si="37"/>
        <v>50838</v>
      </c>
      <c r="P51" s="66">
        <f t="shared" si="37"/>
        <v>15</v>
      </c>
      <c r="Q51" s="66">
        <f t="shared" si="37"/>
        <v>108628</v>
      </c>
      <c r="R51" s="63">
        <f t="shared" si="37"/>
        <v>0</v>
      </c>
      <c r="S51" s="63">
        <f t="shared" si="37"/>
        <v>0</v>
      </c>
      <c r="T51" s="66">
        <f t="shared" si="37"/>
        <v>250</v>
      </c>
      <c r="U51" s="66">
        <f t="shared" si="37"/>
        <v>636644</v>
      </c>
      <c r="V51" s="64">
        <f t="shared" ref="V51:W51" si="38">B51+D51+F51+H51+J51+L51+N51+P51+R51+T51</f>
        <v>11170</v>
      </c>
      <c r="W51" s="64">
        <f t="shared" si="38"/>
        <v>50755498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3.5" customHeight="1">
      <c r="A52" s="2"/>
      <c r="B52" s="84"/>
      <c r="C52" s="84"/>
      <c r="D52" s="85"/>
      <c r="E52" s="85"/>
      <c r="F52" s="84"/>
      <c r="G52" s="84"/>
      <c r="H52" s="85"/>
      <c r="I52" s="85"/>
      <c r="J52" s="84"/>
      <c r="K52" s="84"/>
      <c r="L52" s="85"/>
      <c r="M52" s="85"/>
      <c r="N52" s="86"/>
      <c r="O52" s="86"/>
      <c r="P52" s="123"/>
      <c r="Q52" s="124"/>
      <c r="R52" s="88"/>
      <c r="S52" s="88"/>
      <c r="T52" s="2"/>
      <c r="U52" s="2"/>
      <c r="V52" s="58"/>
      <c r="W52" s="58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36" customHeight="1">
      <c r="A53" s="59" t="s">
        <v>54</v>
      </c>
      <c r="B53" s="68"/>
      <c r="C53" s="68"/>
      <c r="D53" s="69"/>
      <c r="E53" s="69"/>
      <c r="F53" s="68"/>
      <c r="G53" s="68"/>
      <c r="H53" s="69"/>
      <c r="I53" s="69"/>
      <c r="J53" s="68"/>
      <c r="K53" s="68"/>
      <c r="L53" s="69"/>
      <c r="M53" s="69"/>
      <c r="N53" s="87"/>
      <c r="O53" s="87"/>
      <c r="P53" s="125"/>
      <c r="Q53" s="126"/>
      <c r="R53" s="60"/>
      <c r="S53" s="60"/>
      <c r="T53" s="61"/>
      <c r="U53" s="61"/>
      <c r="V53" s="65"/>
      <c r="W53" s="65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8" customHeight="1">
      <c r="A54" s="61" t="s">
        <v>104</v>
      </c>
      <c r="B54" s="63">
        <v>125</v>
      </c>
      <c r="C54" s="63">
        <v>247549</v>
      </c>
      <c r="D54" s="66">
        <v>0</v>
      </c>
      <c r="E54" s="66">
        <v>0</v>
      </c>
      <c r="F54" s="63">
        <v>0</v>
      </c>
      <c r="G54" s="63">
        <v>0</v>
      </c>
      <c r="H54" s="66">
        <v>0</v>
      </c>
      <c r="I54" s="66">
        <v>0</v>
      </c>
      <c r="J54" s="63">
        <v>4</v>
      </c>
      <c r="K54" s="63">
        <v>7525</v>
      </c>
      <c r="L54" s="66">
        <v>0</v>
      </c>
      <c r="M54" s="66">
        <v>0</v>
      </c>
      <c r="N54" s="63">
        <v>0</v>
      </c>
      <c r="O54" s="63">
        <v>0</v>
      </c>
      <c r="P54" s="66">
        <v>1</v>
      </c>
      <c r="Q54" s="66">
        <v>2253</v>
      </c>
      <c r="R54" s="63">
        <v>0</v>
      </c>
      <c r="S54" s="63">
        <v>0</v>
      </c>
      <c r="T54" s="66">
        <v>4</v>
      </c>
      <c r="U54" s="66">
        <v>4250</v>
      </c>
      <c r="V54" s="64">
        <f t="shared" ref="V54:W54" si="39">B54+D54+F54+H54+J54+L54+N54+P54+R54+T54</f>
        <v>134</v>
      </c>
      <c r="W54" s="64">
        <f t="shared" si="39"/>
        <v>261577</v>
      </c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8" customHeight="1">
      <c r="A55" s="61" t="s">
        <v>105</v>
      </c>
      <c r="B55" s="63">
        <v>232</v>
      </c>
      <c r="C55" s="63">
        <v>443202</v>
      </c>
      <c r="D55" s="66">
        <v>0</v>
      </c>
      <c r="E55" s="66">
        <v>0</v>
      </c>
      <c r="F55" s="63">
        <v>0</v>
      </c>
      <c r="G55" s="63">
        <v>0</v>
      </c>
      <c r="H55" s="66">
        <v>0</v>
      </c>
      <c r="I55" s="66">
        <v>0</v>
      </c>
      <c r="J55" s="63">
        <v>6</v>
      </c>
      <c r="K55" s="63">
        <v>25061</v>
      </c>
      <c r="L55" s="66">
        <v>0</v>
      </c>
      <c r="M55" s="66">
        <v>0</v>
      </c>
      <c r="N55" s="63">
        <v>1</v>
      </c>
      <c r="O55" s="63">
        <v>1894</v>
      </c>
      <c r="P55" s="66">
        <v>1</v>
      </c>
      <c r="Q55" s="66">
        <v>3413</v>
      </c>
      <c r="R55" s="63">
        <v>0</v>
      </c>
      <c r="S55" s="63">
        <v>0</v>
      </c>
      <c r="T55" s="66">
        <v>5</v>
      </c>
      <c r="U55" s="66">
        <v>10510</v>
      </c>
      <c r="V55" s="64">
        <f t="shared" ref="V55:W55" si="40">B55+D55+F55+H55+J55+L55+N55+P55+R55+T55</f>
        <v>245</v>
      </c>
      <c r="W55" s="64">
        <f t="shared" si="40"/>
        <v>484080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8" customHeight="1">
      <c r="A56" s="61" t="s">
        <v>106</v>
      </c>
      <c r="B56" s="63">
        <v>338</v>
      </c>
      <c r="C56" s="63">
        <v>659657</v>
      </c>
      <c r="D56" s="66">
        <v>0</v>
      </c>
      <c r="E56" s="66">
        <v>0</v>
      </c>
      <c r="F56" s="63">
        <v>0</v>
      </c>
      <c r="G56" s="63">
        <v>0</v>
      </c>
      <c r="H56" s="66">
        <v>0</v>
      </c>
      <c r="I56" s="66">
        <v>0</v>
      </c>
      <c r="J56" s="63">
        <v>51</v>
      </c>
      <c r="K56" s="63">
        <v>152645</v>
      </c>
      <c r="L56" s="66">
        <v>0</v>
      </c>
      <c r="M56" s="66">
        <v>0</v>
      </c>
      <c r="N56" s="63">
        <v>0</v>
      </c>
      <c r="O56" s="63">
        <v>0</v>
      </c>
      <c r="P56" s="66">
        <v>0</v>
      </c>
      <c r="Q56" s="66">
        <v>0</v>
      </c>
      <c r="R56" s="63">
        <v>0</v>
      </c>
      <c r="S56" s="63">
        <v>0</v>
      </c>
      <c r="T56" s="66">
        <v>1</v>
      </c>
      <c r="U56" s="66">
        <v>3900</v>
      </c>
      <c r="V56" s="64">
        <f t="shared" ref="V56:W56" si="41">B56+D56+F56+H56+J56+L56+N56+P56+R56+T56</f>
        <v>390</v>
      </c>
      <c r="W56" s="64">
        <f t="shared" si="41"/>
        <v>816202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8" customHeight="1">
      <c r="A57" s="61" t="s">
        <v>107</v>
      </c>
      <c r="B57" s="63">
        <v>47</v>
      </c>
      <c r="C57" s="63">
        <v>71848</v>
      </c>
      <c r="D57" s="66">
        <v>0</v>
      </c>
      <c r="E57" s="66">
        <v>0</v>
      </c>
      <c r="F57" s="63">
        <v>0</v>
      </c>
      <c r="G57" s="63">
        <v>0</v>
      </c>
      <c r="H57" s="66">
        <v>0</v>
      </c>
      <c r="I57" s="66">
        <v>0</v>
      </c>
      <c r="J57" s="63">
        <v>1</v>
      </c>
      <c r="K57" s="63">
        <v>1815</v>
      </c>
      <c r="L57" s="66">
        <v>0</v>
      </c>
      <c r="M57" s="66">
        <v>0</v>
      </c>
      <c r="N57" s="63">
        <v>2</v>
      </c>
      <c r="O57" s="63">
        <v>5016</v>
      </c>
      <c r="P57" s="66">
        <v>2</v>
      </c>
      <c r="Q57" s="66">
        <v>8260</v>
      </c>
      <c r="R57" s="63">
        <v>0</v>
      </c>
      <c r="S57" s="63">
        <v>0</v>
      </c>
      <c r="T57" s="66">
        <v>0</v>
      </c>
      <c r="U57" s="66">
        <v>0</v>
      </c>
      <c r="V57" s="64">
        <f t="shared" ref="V57:W57" si="42">B57+D57+F57+H57+J57+L57+N57+P57+R57+T57</f>
        <v>52</v>
      </c>
      <c r="W57" s="64">
        <f t="shared" si="42"/>
        <v>86939</v>
      </c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8" customHeight="1">
      <c r="A58" s="121" t="s">
        <v>108</v>
      </c>
      <c r="B58" s="63">
        <v>123</v>
      </c>
      <c r="C58" s="63">
        <v>218565</v>
      </c>
      <c r="D58" s="66">
        <v>0</v>
      </c>
      <c r="E58" s="66">
        <v>0</v>
      </c>
      <c r="F58" s="63">
        <v>0</v>
      </c>
      <c r="G58" s="63">
        <v>0</v>
      </c>
      <c r="H58" s="66">
        <v>0</v>
      </c>
      <c r="I58" s="66">
        <v>0</v>
      </c>
      <c r="J58" s="63">
        <v>2</v>
      </c>
      <c r="K58" s="63">
        <v>4700</v>
      </c>
      <c r="L58" s="66">
        <v>0</v>
      </c>
      <c r="M58" s="66">
        <v>0</v>
      </c>
      <c r="N58" s="63">
        <v>0</v>
      </c>
      <c r="O58" s="63">
        <v>0</v>
      </c>
      <c r="P58" s="66">
        <v>0</v>
      </c>
      <c r="Q58" s="66">
        <v>0</v>
      </c>
      <c r="R58" s="63">
        <v>0</v>
      </c>
      <c r="S58" s="63">
        <v>0</v>
      </c>
      <c r="T58" s="66">
        <v>1</v>
      </c>
      <c r="U58" s="66">
        <v>650</v>
      </c>
      <c r="V58" s="64">
        <f t="shared" ref="V58:W58" si="43">B58+D58+F58+H58+J58+L58+N58+P58+R58+T58</f>
        <v>126</v>
      </c>
      <c r="W58" s="64">
        <f t="shared" si="43"/>
        <v>223915</v>
      </c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3.5" customHeight="1">
      <c r="A59" s="67" t="s">
        <v>55</v>
      </c>
      <c r="B59" s="68">
        <v>121</v>
      </c>
      <c r="C59" s="68">
        <v>321502</v>
      </c>
      <c r="D59" s="69">
        <v>0</v>
      </c>
      <c r="E59" s="69">
        <v>0</v>
      </c>
      <c r="F59" s="63">
        <v>0</v>
      </c>
      <c r="G59" s="63">
        <v>0</v>
      </c>
      <c r="H59" s="69">
        <v>2</v>
      </c>
      <c r="I59" s="69">
        <v>8368</v>
      </c>
      <c r="J59" s="68">
        <v>23</v>
      </c>
      <c r="K59" s="68">
        <v>88767</v>
      </c>
      <c r="L59" s="66">
        <v>0</v>
      </c>
      <c r="M59" s="66">
        <v>0</v>
      </c>
      <c r="N59" s="68">
        <v>1</v>
      </c>
      <c r="O59" s="68">
        <v>5000</v>
      </c>
      <c r="P59" s="69">
        <v>1</v>
      </c>
      <c r="Q59" s="69">
        <v>9010</v>
      </c>
      <c r="R59" s="63">
        <v>0</v>
      </c>
      <c r="S59" s="63">
        <v>0</v>
      </c>
      <c r="T59" s="69">
        <v>1</v>
      </c>
      <c r="U59" s="69">
        <v>2600</v>
      </c>
      <c r="V59" s="64">
        <f t="shared" ref="V59:W59" si="44">B59+D59+F59+H59+J59+L59+N59+P59+R59+T59</f>
        <v>149</v>
      </c>
      <c r="W59" s="64">
        <f t="shared" si="44"/>
        <v>435247</v>
      </c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</row>
    <row r="60" spans="1:40" ht="18" customHeight="1">
      <c r="A60" s="71" t="s">
        <v>56</v>
      </c>
      <c r="B60" s="63">
        <f t="shared" ref="B60:U60" si="45">SUM(B54:B59)</f>
        <v>986</v>
      </c>
      <c r="C60" s="63">
        <f t="shared" si="45"/>
        <v>1962323</v>
      </c>
      <c r="D60" s="66">
        <f t="shared" si="45"/>
        <v>0</v>
      </c>
      <c r="E60" s="66">
        <f t="shared" si="45"/>
        <v>0</v>
      </c>
      <c r="F60" s="63">
        <f t="shared" si="45"/>
        <v>0</v>
      </c>
      <c r="G60" s="63">
        <f t="shared" si="45"/>
        <v>0</v>
      </c>
      <c r="H60" s="66">
        <f t="shared" si="45"/>
        <v>2</v>
      </c>
      <c r="I60" s="66">
        <f t="shared" si="45"/>
        <v>8368</v>
      </c>
      <c r="J60" s="63">
        <f t="shared" si="45"/>
        <v>87</v>
      </c>
      <c r="K60" s="63">
        <f t="shared" si="45"/>
        <v>280513</v>
      </c>
      <c r="L60" s="66">
        <f t="shared" si="45"/>
        <v>0</v>
      </c>
      <c r="M60" s="66">
        <f t="shared" si="45"/>
        <v>0</v>
      </c>
      <c r="N60" s="63">
        <f t="shared" si="45"/>
        <v>4</v>
      </c>
      <c r="O60" s="63">
        <f t="shared" si="45"/>
        <v>11910</v>
      </c>
      <c r="P60" s="66">
        <f t="shared" si="45"/>
        <v>5</v>
      </c>
      <c r="Q60" s="66">
        <f t="shared" si="45"/>
        <v>22936</v>
      </c>
      <c r="R60" s="63">
        <f t="shared" si="45"/>
        <v>0</v>
      </c>
      <c r="S60" s="63">
        <f t="shared" si="45"/>
        <v>0</v>
      </c>
      <c r="T60" s="66">
        <f t="shared" si="45"/>
        <v>12</v>
      </c>
      <c r="U60" s="66">
        <f t="shared" si="45"/>
        <v>21910</v>
      </c>
      <c r="V60" s="64">
        <f t="shared" ref="V60:W60" si="46">B60+D60+F60+H60+J60+L60+N60+P60+R60+T60</f>
        <v>1096</v>
      </c>
      <c r="W60" s="64">
        <f t="shared" si="46"/>
        <v>2307960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3.5" customHeight="1">
      <c r="A61" s="2"/>
      <c r="B61" s="84"/>
      <c r="C61" s="84"/>
      <c r="D61" s="85"/>
      <c r="E61" s="85"/>
      <c r="F61" s="84"/>
      <c r="G61" s="84"/>
      <c r="H61" s="85"/>
      <c r="I61" s="85"/>
      <c r="J61" s="84"/>
      <c r="K61" s="84"/>
      <c r="L61" s="85"/>
      <c r="M61" s="85"/>
      <c r="N61" s="88"/>
      <c r="O61" s="88"/>
      <c r="P61" s="77"/>
      <c r="Q61" s="111"/>
      <c r="R61" s="88"/>
      <c r="S61" s="88"/>
      <c r="T61" s="2"/>
      <c r="U61" s="2"/>
      <c r="V61" s="58"/>
      <c r="W61" s="58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27" customHeight="1">
      <c r="A62" s="72" t="s">
        <v>121</v>
      </c>
      <c r="B62" s="89">
        <f t="shared" ref="B62:U62" si="47">SUM(B51+B60)</f>
        <v>11605</v>
      </c>
      <c r="C62" s="89">
        <f t="shared" si="47"/>
        <v>50589944</v>
      </c>
      <c r="D62" s="74">
        <f t="shared" si="47"/>
        <v>0</v>
      </c>
      <c r="E62" s="74">
        <f t="shared" si="47"/>
        <v>0</v>
      </c>
      <c r="F62" s="89">
        <f t="shared" si="47"/>
        <v>0</v>
      </c>
      <c r="G62" s="89">
        <f t="shared" si="47"/>
        <v>0</v>
      </c>
      <c r="H62" s="74">
        <f t="shared" si="47"/>
        <v>116</v>
      </c>
      <c r="I62" s="74">
        <f t="shared" si="47"/>
        <v>592229</v>
      </c>
      <c r="J62" s="89">
        <f t="shared" si="47"/>
        <v>244</v>
      </c>
      <c r="K62" s="89">
        <f t="shared" si="47"/>
        <v>1023419</v>
      </c>
      <c r="L62" s="74">
        <f t="shared" si="47"/>
        <v>1</v>
      </c>
      <c r="M62" s="74">
        <f t="shared" si="47"/>
        <v>5000</v>
      </c>
      <c r="N62" s="89">
        <f t="shared" si="47"/>
        <v>18</v>
      </c>
      <c r="O62" s="89">
        <f t="shared" si="47"/>
        <v>62748</v>
      </c>
      <c r="P62" s="74">
        <f t="shared" si="47"/>
        <v>20</v>
      </c>
      <c r="Q62" s="74">
        <f t="shared" si="47"/>
        <v>131564</v>
      </c>
      <c r="R62" s="89">
        <f t="shared" si="47"/>
        <v>0</v>
      </c>
      <c r="S62" s="89">
        <f t="shared" si="47"/>
        <v>0</v>
      </c>
      <c r="T62" s="74">
        <f t="shared" si="47"/>
        <v>262</v>
      </c>
      <c r="U62" s="74">
        <f t="shared" si="47"/>
        <v>658554</v>
      </c>
      <c r="V62" s="64">
        <f t="shared" ref="V62:W62" si="48">B62+D62+F62+H62+J62+L62+N62+P62+R62+T62</f>
        <v>12266</v>
      </c>
      <c r="W62" s="64">
        <f t="shared" si="48"/>
        <v>53063458</v>
      </c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</row>
    <row r="63" spans="1:40" ht="13.5" customHeight="1">
      <c r="A63" s="90"/>
      <c r="B63" s="91"/>
      <c r="C63" s="76"/>
      <c r="D63" s="77"/>
      <c r="E63" s="77"/>
      <c r="F63" s="78"/>
      <c r="G63" s="78" t="s">
        <v>58</v>
      </c>
      <c r="H63" s="79"/>
      <c r="I63" s="79" t="s">
        <v>58</v>
      </c>
      <c r="J63" s="76"/>
      <c r="K63" s="80"/>
      <c r="L63" s="77"/>
      <c r="M63" s="77"/>
      <c r="N63" s="88"/>
      <c r="O63" s="88"/>
      <c r="P63" s="77"/>
      <c r="Q63" s="111"/>
      <c r="R63" s="88"/>
      <c r="S63" s="88"/>
      <c r="T63" s="2"/>
      <c r="U63" s="2"/>
      <c r="V63" s="58"/>
      <c r="W63" s="58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8" customHeight="1">
      <c r="A64" s="59" t="s">
        <v>59</v>
      </c>
      <c r="B64" s="92"/>
      <c r="C64" s="92"/>
      <c r="D64" s="93"/>
      <c r="E64" s="93"/>
      <c r="F64" s="92"/>
      <c r="G64" s="92"/>
      <c r="H64" s="94"/>
      <c r="I64" s="94"/>
      <c r="J64" s="95"/>
      <c r="K64" s="96"/>
      <c r="L64" s="93"/>
      <c r="M64" s="93"/>
      <c r="N64" s="60"/>
      <c r="O64" s="60"/>
      <c r="P64" s="71"/>
      <c r="Q64" s="122"/>
      <c r="R64" s="60"/>
      <c r="S64" s="60"/>
      <c r="T64" s="61"/>
      <c r="U64" s="61"/>
      <c r="V64" s="65"/>
      <c r="W64" s="65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27" customHeight="1">
      <c r="A65" s="61" t="s">
        <v>60</v>
      </c>
      <c r="B65" s="63">
        <v>0</v>
      </c>
      <c r="C65" s="63">
        <v>0</v>
      </c>
      <c r="D65" s="66">
        <v>619</v>
      </c>
      <c r="E65" s="66">
        <v>503680</v>
      </c>
      <c r="F65" s="63">
        <v>777</v>
      </c>
      <c r="G65" s="63">
        <v>854219</v>
      </c>
      <c r="H65" s="66">
        <v>35</v>
      </c>
      <c r="I65" s="66">
        <v>139514</v>
      </c>
      <c r="J65" s="63">
        <v>118</v>
      </c>
      <c r="K65" s="63">
        <v>305613</v>
      </c>
      <c r="L65" s="66">
        <v>0</v>
      </c>
      <c r="M65" s="66">
        <v>0</v>
      </c>
      <c r="N65" s="63">
        <v>33</v>
      </c>
      <c r="O65" s="63">
        <v>93126</v>
      </c>
      <c r="P65" s="66">
        <v>37</v>
      </c>
      <c r="Q65" s="66">
        <v>46858</v>
      </c>
      <c r="R65" s="63">
        <v>0</v>
      </c>
      <c r="S65" s="63">
        <v>0</v>
      </c>
      <c r="T65" s="66">
        <v>174</v>
      </c>
      <c r="U65" s="66">
        <v>298348</v>
      </c>
      <c r="V65" s="64">
        <f t="shared" ref="V65:W65" si="49">B65+D65+F65+H65+J65+L65+N65+P65+R65+T65</f>
        <v>1793</v>
      </c>
      <c r="W65" s="64">
        <f t="shared" si="49"/>
        <v>2241358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27" customHeight="1">
      <c r="A66" s="61" t="s">
        <v>61</v>
      </c>
      <c r="B66" s="63">
        <v>0</v>
      </c>
      <c r="C66" s="63">
        <v>0</v>
      </c>
      <c r="D66" s="66">
        <v>13</v>
      </c>
      <c r="E66" s="66">
        <v>11725</v>
      </c>
      <c r="F66" s="63">
        <v>55</v>
      </c>
      <c r="G66" s="63">
        <v>47225</v>
      </c>
      <c r="H66" s="66">
        <v>1</v>
      </c>
      <c r="I66" s="66">
        <v>1046</v>
      </c>
      <c r="J66" s="63">
        <v>6</v>
      </c>
      <c r="K66" s="63">
        <v>14613</v>
      </c>
      <c r="L66" s="66">
        <v>0</v>
      </c>
      <c r="M66" s="66">
        <v>0</v>
      </c>
      <c r="N66" s="63">
        <v>0</v>
      </c>
      <c r="O66" s="63">
        <v>0</v>
      </c>
      <c r="P66" s="66">
        <v>0</v>
      </c>
      <c r="Q66" s="66">
        <v>0</v>
      </c>
      <c r="R66" s="63">
        <v>0</v>
      </c>
      <c r="S66" s="63">
        <v>0</v>
      </c>
      <c r="T66" s="66">
        <v>17</v>
      </c>
      <c r="U66" s="66">
        <v>29250</v>
      </c>
      <c r="V66" s="64">
        <f t="shared" ref="V66:W66" si="50">B66+D66+F66+H66+J66+L66+N66+P66+R66+T66</f>
        <v>92</v>
      </c>
      <c r="W66" s="64">
        <f t="shared" si="50"/>
        <v>103859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36" customHeight="1">
      <c r="A67" s="61" t="s">
        <v>62</v>
      </c>
      <c r="B67" s="63">
        <v>0</v>
      </c>
      <c r="C67" s="63">
        <v>0</v>
      </c>
      <c r="D67" s="66">
        <v>31</v>
      </c>
      <c r="E67" s="66">
        <v>26214</v>
      </c>
      <c r="F67" s="63">
        <v>44</v>
      </c>
      <c r="G67" s="63">
        <v>35123</v>
      </c>
      <c r="H67" s="66">
        <v>3</v>
      </c>
      <c r="I67" s="66">
        <v>7167</v>
      </c>
      <c r="J67" s="63">
        <v>1</v>
      </c>
      <c r="K67" s="63">
        <v>3427</v>
      </c>
      <c r="L67" s="66">
        <v>0</v>
      </c>
      <c r="M67" s="66">
        <v>0</v>
      </c>
      <c r="N67" s="63">
        <v>3</v>
      </c>
      <c r="O67" s="63">
        <v>9375</v>
      </c>
      <c r="P67" s="66">
        <v>3</v>
      </c>
      <c r="Q67" s="66">
        <v>4635</v>
      </c>
      <c r="R67" s="63">
        <v>0</v>
      </c>
      <c r="S67" s="63">
        <v>0</v>
      </c>
      <c r="T67" s="66">
        <v>6</v>
      </c>
      <c r="U67" s="66">
        <v>12025</v>
      </c>
      <c r="V67" s="64">
        <f t="shared" ref="V67:W67" si="51">B67+D67+F67+H67+J67+L67+N67+P67+R67+T67</f>
        <v>91</v>
      </c>
      <c r="W67" s="64">
        <f t="shared" si="51"/>
        <v>97966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27" customHeight="1">
      <c r="A68" s="61" t="s">
        <v>63</v>
      </c>
      <c r="B68" s="63">
        <v>0</v>
      </c>
      <c r="C68" s="63">
        <v>0</v>
      </c>
      <c r="D68" s="66">
        <v>86</v>
      </c>
      <c r="E68" s="66">
        <v>67328</v>
      </c>
      <c r="F68" s="63">
        <v>261</v>
      </c>
      <c r="G68" s="63">
        <v>244854</v>
      </c>
      <c r="H68" s="66">
        <v>1</v>
      </c>
      <c r="I68" s="66">
        <v>4184</v>
      </c>
      <c r="J68" s="63">
        <v>7</v>
      </c>
      <c r="K68" s="63">
        <v>11973</v>
      </c>
      <c r="L68" s="66">
        <v>0</v>
      </c>
      <c r="M68" s="66">
        <v>0</v>
      </c>
      <c r="N68" s="63">
        <v>1</v>
      </c>
      <c r="O68" s="63">
        <v>5000</v>
      </c>
      <c r="P68" s="66">
        <v>2</v>
      </c>
      <c r="Q68" s="66">
        <v>3399</v>
      </c>
      <c r="R68" s="63">
        <v>0</v>
      </c>
      <c r="S68" s="63">
        <v>0</v>
      </c>
      <c r="T68" s="66">
        <v>42</v>
      </c>
      <c r="U68" s="66">
        <v>72150</v>
      </c>
      <c r="V68" s="64">
        <f t="shared" ref="V68:W68" si="52">B68+D68+F68+H68+J68+L68+N68+P68+R68+T68</f>
        <v>400</v>
      </c>
      <c r="W68" s="64">
        <f t="shared" si="52"/>
        <v>408888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27" customHeight="1">
      <c r="A69" s="61" t="s">
        <v>64</v>
      </c>
      <c r="B69" s="63">
        <v>0</v>
      </c>
      <c r="C69" s="63">
        <v>0</v>
      </c>
      <c r="D69" s="66">
        <v>210</v>
      </c>
      <c r="E69" s="66">
        <v>195698</v>
      </c>
      <c r="F69" s="63">
        <v>324</v>
      </c>
      <c r="G69" s="63">
        <v>383657</v>
      </c>
      <c r="H69" s="66">
        <v>47</v>
      </c>
      <c r="I69" s="66">
        <v>189469</v>
      </c>
      <c r="J69" s="63">
        <v>28</v>
      </c>
      <c r="K69" s="63">
        <v>97083</v>
      </c>
      <c r="L69" s="66">
        <v>0</v>
      </c>
      <c r="M69" s="66">
        <v>0</v>
      </c>
      <c r="N69" s="63">
        <v>9</v>
      </c>
      <c r="O69" s="63">
        <v>25572</v>
      </c>
      <c r="P69" s="66">
        <v>10</v>
      </c>
      <c r="Q69" s="66">
        <v>16995</v>
      </c>
      <c r="R69" s="63">
        <v>0</v>
      </c>
      <c r="S69" s="63">
        <v>0</v>
      </c>
      <c r="T69" s="66">
        <v>54</v>
      </c>
      <c r="U69" s="66">
        <v>99775</v>
      </c>
      <c r="V69" s="64">
        <f t="shared" ref="V69:W69" si="53">B69+D69+F69+H69+J69+L69+N69+P69+R69+T69</f>
        <v>682</v>
      </c>
      <c r="W69" s="64">
        <f t="shared" si="53"/>
        <v>1008249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27" customHeight="1">
      <c r="A70" s="61" t="s">
        <v>65</v>
      </c>
      <c r="B70" s="63">
        <v>0</v>
      </c>
      <c r="C70" s="63">
        <v>0</v>
      </c>
      <c r="D70" s="66">
        <v>204</v>
      </c>
      <c r="E70" s="66">
        <v>179538</v>
      </c>
      <c r="F70" s="63">
        <v>445</v>
      </c>
      <c r="G70" s="63">
        <v>608439</v>
      </c>
      <c r="H70" s="66">
        <v>29</v>
      </c>
      <c r="I70" s="66">
        <v>113231</v>
      </c>
      <c r="J70" s="63">
        <v>12</v>
      </c>
      <c r="K70" s="63">
        <v>44031</v>
      </c>
      <c r="L70" s="66">
        <v>0</v>
      </c>
      <c r="M70" s="66">
        <v>0</v>
      </c>
      <c r="N70" s="63">
        <v>3</v>
      </c>
      <c r="O70" s="63">
        <v>5000</v>
      </c>
      <c r="P70" s="66">
        <v>4</v>
      </c>
      <c r="Q70" s="66">
        <v>5768</v>
      </c>
      <c r="R70" s="63">
        <v>0</v>
      </c>
      <c r="S70" s="63">
        <v>0</v>
      </c>
      <c r="T70" s="66">
        <v>38</v>
      </c>
      <c r="U70" s="66">
        <v>69876</v>
      </c>
      <c r="V70" s="64">
        <f t="shared" ref="V70:W70" si="54">B70+D70+F70+H70+J70+L70+N70+P70+R70+T70</f>
        <v>735</v>
      </c>
      <c r="W70" s="64">
        <f t="shared" si="54"/>
        <v>1025883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36" customHeight="1">
      <c r="A71" s="61" t="s">
        <v>66</v>
      </c>
      <c r="B71" s="63">
        <v>0</v>
      </c>
      <c r="C71" s="63">
        <v>0</v>
      </c>
      <c r="D71" s="66">
        <v>213</v>
      </c>
      <c r="E71" s="66">
        <v>198031</v>
      </c>
      <c r="F71" s="63">
        <v>344</v>
      </c>
      <c r="G71" s="63">
        <v>366946</v>
      </c>
      <c r="H71" s="66">
        <v>24</v>
      </c>
      <c r="I71" s="66">
        <v>83357</v>
      </c>
      <c r="J71" s="63">
        <v>27</v>
      </c>
      <c r="K71" s="63">
        <v>85279</v>
      </c>
      <c r="L71" s="66">
        <v>0</v>
      </c>
      <c r="M71" s="66">
        <v>0</v>
      </c>
      <c r="N71" s="63">
        <v>13</v>
      </c>
      <c r="O71" s="63">
        <v>42881</v>
      </c>
      <c r="P71" s="66">
        <v>13</v>
      </c>
      <c r="Q71" s="66">
        <v>22627</v>
      </c>
      <c r="R71" s="63">
        <v>0</v>
      </c>
      <c r="S71" s="63">
        <v>0</v>
      </c>
      <c r="T71" s="66">
        <v>35</v>
      </c>
      <c r="U71" s="66">
        <v>74191</v>
      </c>
      <c r="V71" s="64">
        <f t="shared" ref="V71:W71" si="55">B71+D71+F71+H71+J71+L71+N71+P71+R71+T71</f>
        <v>669</v>
      </c>
      <c r="W71" s="64">
        <f t="shared" si="55"/>
        <v>873312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36" customHeight="1">
      <c r="A72" s="61" t="s">
        <v>67</v>
      </c>
      <c r="B72" s="63">
        <v>0</v>
      </c>
      <c r="C72" s="63">
        <v>0</v>
      </c>
      <c r="D72" s="66">
        <v>86</v>
      </c>
      <c r="E72" s="66">
        <v>83722</v>
      </c>
      <c r="F72" s="63">
        <v>86</v>
      </c>
      <c r="G72" s="63">
        <v>125279</v>
      </c>
      <c r="H72" s="66">
        <v>5</v>
      </c>
      <c r="I72" s="66">
        <v>18828</v>
      </c>
      <c r="J72" s="63">
        <v>9</v>
      </c>
      <c r="K72" s="63">
        <v>31013</v>
      </c>
      <c r="L72" s="66">
        <v>0</v>
      </c>
      <c r="M72" s="66">
        <v>0</v>
      </c>
      <c r="N72" s="63">
        <v>3</v>
      </c>
      <c r="O72" s="63">
        <v>10000</v>
      </c>
      <c r="P72" s="66">
        <v>3</v>
      </c>
      <c r="Q72" s="66">
        <v>4944</v>
      </c>
      <c r="R72" s="63">
        <v>0</v>
      </c>
      <c r="S72" s="63">
        <v>0</v>
      </c>
      <c r="T72" s="66">
        <v>0</v>
      </c>
      <c r="U72" s="66">
        <v>0</v>
      </c>
      <c r="V72" s="64">
        <f t="shared" ref="V72:W72" si="56">B72+D72+F72+H72+J72+L72+N72+P72+R72+T72</f>
        <v>192</v>
      </c>
      <c r="W72" s="64">
        <f t="shared" si="56"/>
        <v>273786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27" customHeight="1">
      <c r="A73" s="61" t="s">
        <v>68</v>
      </c>
      <c r="B73" s="63">
        <v>0</v>
      </c>
      <c r="C73" s="63">
        <v>0</v>
      </c>
      <c r="D73" s="66">
        <v>27</v>
      </c>
      <c r="E73" s="66">
        <v>26063</v>
      </c>
      <c r="F73" s="63">
        <v>22</v>
      </c>
      <c r="G73" s="63">
        <v>31529</v>
      </c>
      <c r="H73" s="66">
        <v>11</v>
      </c>
      <c r="I73" s="66">
        <v>49462</v>
      </c>
      <c r="J73" s="63">
        <v>4</v>
      </c>
      <c r="K73" s="63">
        <v>16625</v>
      </c>
      <c r="L73" s="66">
        <v>0</v>
      </c>
      <c r="M73" s="66">
        <v>0</v>
      </c>
      <c r="N73" s="63">
        <v>0</v>
      </c>
      <c r="O73" s="63">
        <v>0</v>
      </c>
      <c r="P73" s="66">
        <v>0</v>
      </c>
      <c r="Q73" s="66">
        <v>0</v>
      </c>
      <c r="R73" s="63">
        <v>0</v>
      </c>
      <c r="S73" s="63">
        <v>0</v>
      </c>
      <c r="T73" s="66">
        <v>4</v>
      </c>
      <c r="U73" s="66">
        <v>6500</v>
      </c>
      <c r="V73" s="64">
        <f t="shared" ref="V73:W73" si="57">B73+D73+F73+H73+J73+L73+N73+P73+R73+T73</f>
        <v>68</v>
      </c>
      <c r="W73" s="64">
        <f t="shared" si="57"/>
        <v>130179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36" customHeight="1">
      <c r="A74" s="61" t="s">
        <v>69</v>
      </c>
      <c r="B74" s="63">
        <v>0</v>
      </c>
      <c r="C74" s="63">
        <v>0</v>
      </c>
      <c r="D74" s="66">
        <v>48</v>
      </c>
      <c r="E74" s="66">
        <v>36850</v>
      </c>
      <c r="F74" s="63">
        <v>108</v>
      </c>
      <c r="G74" s="63">
        <v>112678</v>
      </c>
      <c r="H74" s="66">
        <v>7</v>
      </c>
      <c r="I74" s="66">
        <v>26150</v>
      </c>
      <c r="J74" s="63">
        <v>3</v>
      </c>
      <c r="K74" s="63">
        <v>11839</v>
      </c>
      <c r="L74" s="66">
        <v>0</v>
      </c>
      <c r="M74" s="66">
        <v>0</v>
      </c>
      <c r="N74" s="63">
        <v>3</v>
      </c>
      <c r="O74" s="63">
        <v>9375</v>
      </c>
      <c r="P74" s="66">
        <v>4</v>
      </c>
      <c r="Q74" s="66">
        <v>7107</v>
      </c>
      <c r="R74" s="63">
        <v>0</v>
      </c>
      <c r="S74" s="63">
        <v>0</v>
      </c>
      <c r="T74" s="66">
        <v>36</v>
      </c>
      <c r="U74" s="66">
        <v>60125</v>
      </c>
      <c r="V74" s="64">
        <f t="shared" ref="V74:W74" si="58">B74+D74+F74+H74+J74+L74+N74+P74+R74+T74</f>
        <v>209</v>
      </c>
      <c r="W74" s="64">
        <f t="shared" si="58"/>
        <v>264124</v>
      </c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36" customHeight="1">
      <c r="A75" s="61" t="s">
        <v>70</v>
      </c>
      <c r="B75" s="63">
        <v>0</v>
      </c>
      <c r="C75" s="63">
        <v>0</v>
      </c>
      <c r="D75" s="66">
        <v>102</v>
      </c>
      <c r="E75" s="66">
        <v>91376</v>
      </c>
      <c r="F75" s="63">
        <v>236</v>
      </c>
      <c r="G75" s="63">
        <v>254614</v>
      </c>
      <c r="H75" s="66">
        <v>10</v>
      </c>
      <c r="I75" s="66">
        <v>37656</v>
      </c>
      <c r="J75" s="63">
        <v>22</v>
      </c>
      <c r="K75" s="63">
        <v>75360</v>
      </c>
      <c r="L75" s="66">
        <v>0</v>
      </c>
      <c r="M75" s="66">
        <v>0</v>
      </c>
      <c r="N75" s="63">
        <v>5</v>
      </c>
      <c r="O75" s="63">
        <v>18333</v>
      </c>
      <c r="P75" s="66">
        <v>6</v>
      </c>
      <c r="Q75" s="66">
        <v>11124</v>
      </c>
      <c r="R75" s="63">
        <v>0</v>
      </c>
      <c r="S75" s="63">
        <v>0</v>
      </c>
      <c r="T75" s="66">
        <v>36</v>
      </c>
      <c r="U75" s="66">
        <v>56817</v>
      </c>
      <c r="V75" s="64">
        <f t="shared" ref="V75:W75" si="59">B75+D75+F75+H75+J75+L75+N75+P75+R75+T75</f>
        <v>417</v>
      </c>
      <c r="W75" s="64">
        <f t="shared" si="59"/>
        <v>545280</v>
      </c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36" customHeight="1">
      <c r="A76" s="61" t="s">
        <v>71</v>
      </c>
      <c r="B76" s="63">
        <v>0</v>
      </c>
      <c r="C76" s="63">
        <v>0</v>
      </c>
      <c r="D76" s="66">
        <v>483</v>
      </c>
      <c r="E76" s="66">
        <v>415021</v>
      </c>
      <c r="F76" s="63">
        <v>716</v>
      </c>
      <c r="G76" s="63">
        <v>802327</v>
      </c>
      <c r="H76" s="66">
        <v>23</v>
      </c>
      <c r="I76" s="66">
        <v>100193</v>
      </c>
      <c r="J76" s="63">
        <v>84</v>
      </c>
      <c r="K76" s="63">
        <v>220155</v>
      </c>
      <c r="L76" s="66">
        <v>0</v>
      </c>
      <c r="M76" s="66">
        <v>0</v>
      </c>
      <c r="N76" s="63">
        <v>20</v>
      </c>
      <c r="O76" s="63">
        <v>72447</v>
      </c>
      <c r="P76" s="66">
        <v>20</v>
      </c>
      <c r="Q76" s="66">
        <v>31012</v>
      </c>
      <c r="R76" s="63">
        <v>0</v>
      </c>
      <c r="S76" s="63">
        <v>0</v>
      </c>
      <c r="T76" s="66">
        <v>61</v>
      </c>
      <c r="U76" s="66">
        <v>109442</v>
      </c>
      <c r="V76" s="64">
        <f t="shared" ref="V76:W76" si="60">B76+D76+F76+H76+J76+L76+N76+P76+R76+T76</f>
        <v>1407</v>
      </c>
      <c r="W76" s="64">
        <f t="shared" si="60"/>
        <v>1750597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36" customHeight="1">
      <c r="A77" s="61" t="s">
        <v>72</v>
      </c>
      <c r="B77" s="63">
        <v>0</v>
      </c>
      <c r="C77" s="63">
        <v>0</v>
      </c>
      <c r="D77" s="66">
        <v>74</v>
      </c>
      <c r="E77" s="66">
        <v>64836</v>
      </c>
      <c r="F77" s="63">
        <v>143</v>
      </c>
      <c r="G77" s="63">
        <v>158948</v>
      </c>
      <c r="H77" s="66">
        <v>4</v>
      </c>
      <c r="I77" s="66">
        <v>19117</v>
      </c>
      <c r="J77" s="63">
        <v>9</v>
      </c>
      <c r="K77" s="63">
        <v>23786</v>
      </c>
      <c r="L77" s="66">
        <v>0</v>
      </c>
      <c r="M77" s="66">
        <v>0</v>
      </c>
      <c r="N77" s="63">
        <v>5</v>
      </c>
      <c r="O77" s="63">
        <v>18750</v>
      </c>
      <c r="P77" s="66">
        <v>5</v>
      </c>
      <c r="Q77" s="66">
        <v>9270</v>
      </c>
      <c r="R77" s="63">
        <v>0</v>
      </c>
      <c r="S77" s="63">
        <v>0</v>
      </c>
      <c r="T77" s="66">
        <v>3</v>
      </c>
      <c r="U77" s="66">
        <v>6175</v>
      </c>
      <c r="V77" s="64">
        <f t="shared" ref="V77:W77" si="61">B77+D77+F77+H77+J77+L77+N77+P77+R77+T77</f>
        <v>243</v>
      </c>
      <c r="W77" s="64">
        <f t="shared" si="61"/>
        <v>300882</v>
      </c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27" customHeight="1">
      <c r="A78" s="61" t="s">
        <v>73</v>
      </c>
      <c r="B78" s="63">
        <v>0</v>
      </c>
      <c r="C78" s="63">
        <v>0</v>
      </c>
      <c r="D78" s="66">
        <v>72</v>
      </c>
      <c r="E78" s="66">
        <v>58251</v>
      </c>
      <c r="F78" s="63">
        <v>92</v>
      </c>
      <c r="G78" s="63">
        <v>86052</v>
      </c>
      <c r="H78" s="66">
        <v>0</v>
      </c>
      <c r="I78" s="66">
        <v>0</v>
      </c>
      <c r="J78" s="63">
        <v>3</v>
      </c>
      <c r="K78" s="63">
        <v>6880</v>
      </c>
      <c r="L78" s="66">
        <v>0</v>
      </c>
      <c r="M78" s="66">
        <v>0</v>
      </c>
      <c r="N78" s="63">
        <v>0</v>
      </c>
      <c r="O78" s="63">
        <v>0</v>
      </c>
      <c r="P78" s="66">
        <v>1</v>
      </c>
      <c r="Q78" s="66">
        <v>1236</v>
      </c>
      <c r="R78" s="63">
        <v>0</v>
      </c>
      <c r="S78" s="63">
        <v>0</v>
      </c>
      <c r="T78" s="66">
        <v>3</v>
      </c>
      <c r="U78" s="66">
        <v>7475</v>
      </c>
      <c r="V78" s="64">
        <f t="shared" ref="V78:W78" si="62">B78+D78+F78+H78+J78+L78+N78+P78+R78+T78</f>
        <v>171</v>
      </c>
      <c r="W78" s="64">
        <f t="shared" si="62"/>
        <v>159894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27" customHeight="1">
      <c r="A79" s="61" t="s">
        <v>74</v>
      </c>
      <c r="B79" s="63">
        <v>0</v>
      </c>
      <c r="C79" s="63">
        <v>0</v>
      </c>
      <c r="D79" s="66">
        <v>65</v>
      </c>
      <c r="E79" s="66">
        <v>54447</v>
      </c>
      <c r="F79" s="63">
        <v>118</v>
      </c>
      <c r="G79" s="63">
        <v>131438</v>
      </c>
      <c r="H79" s="66">
        <v>0</v>
      </c>
      <c r="I79" s="66">
        <v>0</v>
      </c>
      <c r="J79" s="63">
        <v>6</v>
      </c>
      <c r="K79" s="63">
        <v>18680</v>
      </c>
      <c r="L79" s="66">
        <v>0</v>
      </c>
      <c r="M79" s="66">
        <v>0</v>
      </c>
      <c r="N79" s="63">
        <v>6</v>
      </c>
      <c r="O79" s="63">
        <v>13750</v>
      </c>
      <c r="P79" s="66">
        <v>8</v>
      </c>
      <c r="Q79" s="66">
        <v>8652</v>
      </c>
      <c r="R79" s="63">
        <v>0</v>
      </c>
      <c r="S79" s="63">
        <v>0</v>
      </c>
      <c r="T79" s="66">
        <v>1</v>
      </c>
      <c r="U79" s="66">
        <v>1950</v>
      </c>
      <c r="V79" s="64">
        <f t="shared" ref="V79:W79" si="63">B79+D79+F79+H79+J79+L79+N79+P79+R79+T79</f>
        <v>204</v>
      </c>
      <c r="W79" s="64">
        <f t="shared" si="63"/>
        <v>228917</v>
      </c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27" customHeight="1">
      <c r="A80" s="61" t="s">
        <v>75</v>
      </c>
      <c r="B80" s="63">
        <v>0</v>
      </c>
      <c r="C80" s="63">
        <v>0</v>
      </c>
      <c r="D80" s="66">
        <v>71</v>
      </c>
      <c r="E80" s="66">
        <v>67738</v>
      </c>
      <c r="F80" s="63">
        <v>161</v>
      </c>
      <c r="G80" s="63">
        <v>233066</v>
      </c>
      <c r="H80" s="66">
        <v>2</v>
      </c>
      <c r="I80" s="66">
        <v>11506</v>
      </c>
      <c r="J80" s="63">
        <v>11</v>
      </c>
      <c r="K80" s="63">
        <v>42087</v>
      </c>
      <c r="L80" s="66">
        <v>0</v>
      </c>
      <c r="M80" s="66">
        <v>0</v>
      </c>
      <c r="N80" s="63">
        <v>1</v>
      </c>
      <c r="O80" s="63">
        <v>1875</v>
      </c>
      <c r="P80" s="66">
        <v>1</v>
      </c>
      <c r="Q80" s="66">
        <v>927</v>
      </c>
      <c r="R80" s="63">
        <v>0</v>
      </c>
      <c r="S80" s="63">
        <v>0</v>
      </c>
      <c r="T80" s="66">
        <v>0</v>
      </c>
      <c r="U80" s="66">
        <v>0</v>
      </c>
      <c r="V80" s="64">
        <f t="shared" ref="V80:W80" si="64">B80+D80+F80+H80+J80+L80+N80+P80+R80+T80</f>
        <v>247</v>
      </c>
      <c r="W80" s="64">
        <f t="shared" si="64"/>
        <v>357199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36" customHeight="1">
      <c r="A81" s="61" t="s">
        <v>76</v>
      </c>
      <c r="B81" s="63">
        <v>0</v>
      </c>
      <c r="C81" s="63">
        <v>0</v>
      </c>
      <c r="D81" s="66">
        <v>66</v>
      </c>
      <c r="E81" s="66">
        <v>60447</v>
      </c>
      <c r="F81" s="63">
        <v>157</v>
      </c>
      <c r="G81" s="63">
        <v>150364</v>
      </c>
      <c r="H81" s="66">
        <v>4</v>
      </c>
      <c r="I81" s="66">
        <v>16213</v>
      </c>
      <c r="J81" s="63">
        <v>13</v>
      </c>
      <c r="K81" s="63">
        <v>41975</v>
      </c>
      <c r="L81" s="66">
        <v>0</v>
      </c>
      <c r="M81" s="66">
        <v>0</v>
      </c>
      <c r="N81" s="63">
        <v>1</v>
      </c>
      <c r="O81" s="63">
        <v>1250</v>
      </c>
      <c r="P81" s="66">
        <v>2</v>
      </c>
      <c r="Q81" s="66">
        <v>1854</v>
      </c>
      <c r="R81" s="63">
        <v>0</v>
      </c>
      <c r="S81" s="63">
        <v>0</v>
      </c>
      <c r="T81" s="66">
        <v>17</v>
      </c>
      <c r="U81" s="66">
        <v>23725</v>
      </c>
      <c r="V81" s="64">
        <f t="shared" ref="V81:W81" si="65">B81+D81+F81+H81+J81+L81+N81+P81+R81+T81</f>
        <v>260</v>
      </c>
      <c r="W81" s="64">
        <f t="shared" si="65"/>
        <v>295828</v>
      </c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27" customHeight="1">
      <c r="A82" s="61" t="s">
        <v>77</v>
      </c>
      <c r="B82" s="63">
        <v>0</v>
      </c>
      <c r="C82" s="63">
        <v>0</v>
      </c>
      <c r="D82" s="66">
        <v>66</v>
      </c>
      <c r="E82" s="66">
        <v>60050</v>
      </c>
      <c r="F82" s="63">
        <v>120</v>
      </c>
      <c r="G82" s="63">
        <v>149095</v>
      </c>
      <c r="H82" s="66">
        <v>34</v>
      </c>
      <c r="I82" s="66">
        <v>131899</v>
      </c>
      <c r="J82" s="63">
        <v>4</v>
      </c>
      <c r="K82" s="63">
        <v>13777</v>
      </c>
      <c r="L82" s="66">
        <v>0</v>
      </c>
      <c r="M82" s="66">
        <v>0</v>
      </c>
      <c r="N82" s="63">
        <v>2</v>
      </c>
      <c r="O82" s="63">
        <v>8611</v>
      </c>
      <c r="P82" s="66">
        <v>1</v>
      </c>
      <c r="Q82" s="66">
        <v>2472</v>
      </c>
      <c r="R82" s="63">
        <v>0</v>
      </c>
      <c r="S82" s="63">
        <v>0</v>
      </c>
      <c r="T82" s="66">
        <v>1</v>
      </c>
      <c r="U82" s="66">
        <v>2600</v>
      </c>
      <c r="V82" s="64">
        <f t="shared" ref="V82:W82" si="66">B82+D82+F82+H82+J82+L82+N82+P82+R82+T82</f>
        <v>228</v>
      </c>
      <c r="W82" s="64">
        <f t="shared" si="66"/>
        <v>368504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36" customHeight="1">
      <c r="A83" s="67" t="s">
        <v>78</v>
      </c>
      <c r="B83" s="68">
        <v>0</v>
      </c>
      <c r="C83" s="68">
        <v>0</v>
      </c>
      <c r="D83" s="69">
        <v>138</v>
      </c>
      <c r="E83" s="69">
        <v>119176</v>
      </c>
      <c r="F83" s="68">
        <v>206</v>
      </c>
      <c r="G83" s="68">
        <v>202533</v>
      </c>
      <c r="H83" s="69">
        <v>41</v>
      </c>
      <c r="I83" s="69">
        <v>161782</v>
      </c>
      <c r="J83" s="68">
        <v>64</v>
      </c>
      <c r="K83" s="68">
        <v>132197</v>
      </c>
      <c r="L83" s="66">
        <v>0</v>
      </c>
      <c r="M83" s="66">
        <v>0</v>
      </c>
      <c r="N83" s="68">
        <v>13</v>
      </c>
      <c r="O83" s="68">
        <v>43125</v>
      </c>
      <c r="P83" s="69">
        <v>13</v>
      </c>
      <c r="Q83" s="69">
        <v>20820</v>
      </c>
      <c r="R83" s="63">
        <v>0</v>
      </c>
      <c r="S83" s="63">
        <v>0</v>
      </c>
      <c r="T83" s="69">
        <v>64</v>
      </c>
      <c r="U83" s="69">
        <v>125775</v>
      </c>
      <c r="V83" s="64">
        <f t="shared" ref="V83:W83" si="67">B83+D83+F83+H83+J83+L83+N83+P83+R83+T83</f>
        <v>539</v>
      </c>
      <c r="W83" s="64">
        <f t="shared" si="67"/>
        <v>805408</v>
      </c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</row>
    <row r="84" spans="1:40" ht="13.5" customHeight="1">
      <c r="A84" s="61"/>
      <c r="B84" s="68"/>
      <c r="C84" s="68"/>
      <c r="D84" s="69"/>
      <c r="E84" s="69"/>
      <c r="F84" s="68"/>
      <c r="G84" s="68"/>
      <c r="H84" s="69"/>
      <c r="I84" s="69"/>
      <c r="J84" s="68"/>
      <c r="K84" s="68"/>
      <c r="L84" s="66"/>
      <c r="M84" s="61"/>
      <c r="N84" s="64"/>
      <c r="O84" s="64"/>
      <c r="P84" s="66"/>
      <c r="Q84" s="122"/>
      <c r="R84" s="60"/>
      <c r="S84" s="60"/>
      <c r="T84" s="61"/>
      <c r="U84" s="61"/>
      <c r="V84" s="65"/>
      <c r="W84" s="65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8" customHeight="1">
      <c r="A85" s="72" t="s">
        <v>122</v>
      </c>
      <c r="B85" s="73">
        <v>0</v>
      </c>
      <c r="C85" s="73">
        <v>0</v>
      </c>
      <c r="D85" s="74">
        <f t="shared" ref="D85:K85" si="68">SUM(D65:D83)</f>
        <v>2674</v>
      </c>
      <c r="E85" s="74">
        <f t="shared" si="68"/>
        <v>2320191</v>
      </c>
      <c r="F85" s="73">
        <f t="shared" si="68"/>
        <v>4415</v>
      </c>
      <c r="G85" s="73">
        <f t="shared" si="68"/>
        <v>4978386</v>
      </c>
      <c r="H85" s="74">
        <f t="shared" si="68"/>
        <v>281</v>
      </c>
      <c r="I85" s="74">
        <f t="shared" si="68"/>
        <v>1110774</v>
      </c>
      <c r="J85" s="73">
        <f t="shared" si="68"/>
        <v>431</v>
      </c>
      <c r="K85" s="73">
        <f t="shared" si="68"/>
        <v>1196393</v>
      </c>
      <c r="L85" s="74">
        <v>0</v>
      </c>
      <c r="M85" s="74">
        <v>0</v>
      </c>
      <c r="N85" s="73">
        <f t="shared" ref="N85:Q85" si="69">SUM(N65:N83)</f>
        <v>121</v>
      </c>
      <c r="O85" s="73">
        <f t="shared" si="69"/>
        <v>378470</v>
      </c>
      <c r="P85" s="74">
        <f t="shared" si="69"/>
        <v>133</v>
      </c>
      <c r="Q85" s="74">
        <f t="shared" si="69"/>
        <v>199700</v>
      </c>
      <c r="R85" s="73">
        <v>0</v>
      </c>
      <c r="S85" s="73">
        <v>0</v>
      </c>
      <c r="T85" s="74">
        <f t="shared" ref="T85:U85" si="70">SUM(T65:T83)</f>
        <v>592</v>
      </c>
      <c r="U85" s="74">
        <f t="shared" si="70"/>
        <v>1056199</v>
      </c>
      <c r="V85" s="64">
        <f t="shared" ref="V85:W85" si="71">B85+D85+F85+H85+J85+L85+N85+P85+R85+T85</f>
        <v>8647</v>
      </c>
      <c r="W85" s="64">
        <f t="shared" si="71"/>
        <v>11240113</v>
      </c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</row>
    <row r="86" spans="1:40" ht="14.25" customHeight="1">
      <c r="A86" s="54"/>
      <c r="B86" s="97"/>
      <c r="C86" s="97"/>
      <c r="D86" s="98"/>
      <c r="E86" s="98"/>
      <c r="F86" s="97"/>
      <c r="G86" s="97"/>
      <c r="H86" s="98"/>
      <c r="I86" s="98"/>
      <c r="J86" s="97"/>
      <c r="K86" s="97"/>
      <c r="L86" s="98"/>
      <c r="M86" s="98"/>
      <c r="N86" s="99"/>
      <c r="O86" s="97"/>
      <c r="P86" s="98"/>
      <c r="Q86" s="127"/>
      <c r="R86" s="97"/>
      <c r="S86" s="128"/>
      <c r="T86" s="98"/>
      <c r="U86" s="100"/>
      <c r="V86" s="129"/>
      <c r="W86" s="129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</row>
    <row r="87" spans="1:40" ht="18" customHeight="1">
      <c r="A87" s="59" t="s">
        <v>80</v>
      </c>
      <c r="B87" s="73"/>
      <c r="C87" s="73"/>
      <c r="D87" s="74"/>
      <c r="E87" s="74"/>
      <c r="F87" s="73"/>
      <c r="G87" s="73"/>
      <c r="H87" s="74"/>
      <c r="I87" s="74"/>
      <c r="J87" s="73"/>
      <c r="K87" s="73"/>
      <c r="L87" s="74"/>
      <c r="M87" s="74"/>
      <c r="N87" s="89"/>
      <c r="O87" s="73"/>
      <c r="P87" s="74"/>
      <c r="Q87" s="130"/>
      <c r="R87" s="73"/>
      <c r="S87" s="131"/>
      <c r="T87" s="74"/>
      <c r="U87" s="101"/>
      <c r="V87" s="65"/>
      <c r="W87" s="65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27" customHeight="1">
      <c r="A88" s="61" t="s">
        <v>81</v>
      </c>
      <c r="B88" s="63">
        <v>0</v>
      </c>
      <c r="C88" s="63">
        <v>0</v>
      </c>
      <c r="D88" s="66">
        <v>0</v>
      </c>
      <c r="E88" s="66">
        <v>0</v>
      </c>
      <c r="F88" s="63">
        <v>0</v>
      </c>
      <c r="G88" s="63">
        <v>0</v>
      </c>
      <c r="H88" s="66">
        <v>0</v>
      </c>
      <c r="I88" s="66">
        <v>0</v>
      </c>
      <c r="J88" s="63">
        <v>0</v>
      </c>
      <c r="K88" s="63">
        <v>0</v>
      </c>
      <c r="L88" s="66">
        <v>0</v>
      </c>
      <c r="M88" s="66">
        <v>0</v>
      </c>
      <c r="N88" s="63">
        <v>6</v>
      </c>
      <c r="O88" s="63">
        <v>21875</v>
      </c>
      <c r="P88" s="66">
        <v>0</v>
      </c>
      <c r="Q88" s="66">
        <v>0</v>
      </c>
      <c r="R88" s="63">
        <v>0</v>
      </c>
      <c r="S88" s="63">
        <v>0</v>
      </c>
      <c r="T88" s="66">
        <v>233</v>
      </c>
      <c r="U88" s="66">
        <v>527235</v>
      </c>
      <c r="V88" s="64">
        <f t="shared" ref="V88:W88" si="72">B88+D88+F88+H88+J88+L88+N88+P88+R88+T88</f>
        <v>239</v>
      </c>
      <c r="W88" s="64">
        <f t="shared" si="72"/>
        <v>549110</v>
      </c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</row>
    <row r="89" spans="1:40" ht="27" customHeight="1">
      <c r="A89" s="67" t="s">
        <v>82</v>
      </c>
      <c r="B89" s="68">
        <v>0</v>
      </c>
      <c r="C89" s="68">
        <v>0</v>
      </c>
      <c r="D89" s="69">
        <v>0</v>
      </c>
      <c r="E89" s="69">
        <v>0</v>
      </c>
      <c r="F89" s="68">
        <v>0</v>
      </c>
      <c r="G89" s="68">
        <v>0</v>
      </c>
      <c r="H89" s="69">
        <v>0</v>
      </c>
      <c r="I89" s="69">
        <v>0</v>
      </c>
      <c r="J89" s="68">
        <v>0</v>
      </c>
      <c r="K89" s="68">
        <v>0</v>
      </c>
      <c r="L89" s="69">
        <v>0</v>
      </c>
      <c r="M89" s="69">
        <v>0</v>
      </c>
      <c r="N89" s="68">
        <v>1</v>
      </c>
      <c r="O89" s="68">
        <v>5000</v>
      </c>
      <c r="P89" s="69">
        <v>0</v>
      </c>
      <c r="Q89" s="69">
        <v>0</v>
      </c>
      <c r="R89" s="68">
        <v>86</v>
      </c>
      <c r="S89" s="68">
        <v>36938</v>
      </c>
      <c r="T89" s="69">
        <v>14</v>
      </c>
      <c r="U89" s="69">
        <v>30913</v>
      </c>
      <c r="V89" s="64">
        <f t="shared" ref="V89:W89" si="73">B89+D89+F89+H89+J89+L89+N89+P89+R89+T89</f>
        <v>101</v>
      </c>
      <c r="W89" s="64">
        <f t="shared" si="73"/>
        <v>72851</v>
      </c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</row>
    <row r="90" spans="1:40" ht="14.25" customHeight="1">
      <c r="A90" s="61"/>
      <c r="B90" s="63"/>
      <c r="C90" s="63"/>
      <c r="D90" s="66"/>
      <c r="E90" s="66"/>
      <c r="F90" s="63"/>
      <c r="G90" s="63"/>
      <c r="H90" s="66"/>
      <c r="I90" s="66"/>
      <c r="J90" s="63"/>
      <c r="K90" s="63"/>
      <c r="L90" s="66"/>
      <c r="M90" s="66"/>
      <c r="N90" s="64"/>
      <c r="O90" s="64"/>
      <c r="P90" s="66"/>
      <c r="Q90" s="66"/>
      <c r="R90" s="60"/>
      <c r="S90" s="64"/>
      <c r="T90" s="61"/>
      <c r="U90" s="103"/>
      <c r="V90" s="132"/>
      <c r="W90" s="132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</row>
    <row r="91" spans="1:40" ht="14.25" customHeight="1">
      <c r="A91" s="72" t="s">
        <v>123</v>
      </c>
      <c r="B91" s="73">
        <f t="shared" ref="B91:R91" si="74">SUM(B88+B89)</f>
        <v>0</v>
      </c>
      <c r="C91" s="73">
        <f t="shared" si="74"/>
        <v>0</v>
      </c>
      <c r="D91" s="74">
        <f t="shared" si="74"/>
        <v>0</v>
      </c>
      <c r="E91" s="74">
        <f t="shared" si="74"/>
        <v>0</v>
      </c>
      <c r="F91" s="73">
        <f t="shared" si="74"/>
        <v>0</v>
      </c>
      <c r="G91" s="73">
        <f t="shared" si="74"/>
        <v>0</v>
      </c>
      <c r="H91" s="74">
        <f t="shared" si="74"/>
        <v>0</v>
      </c>
      <c r="I91" s="74">
        <f t="shared" si="74"/>
        <v>0</v>
      </c>
      <c r="J91" s="73">
        <f t="shared" si="74"/>
        <v>0</v>
      </c>
      <c r="K91" s="73">
        <f t="shared" si="74"/>
        <v>0</v>
      </c>
      <c r="L91" s="74">
        <f t="shared" si="74"/>
        <v>0</v>
      </c>
      <c r="M91" s="74">
        <f t="shared" si="74"/>
        <v>0</v>
      </c>
      <c r="N91" s="73">
        <f t="shared" si="74"/>
        <v>7</v>
      </c>
      <c r="O91" s="73">
        <f t="shared" si="74"/>
        <v>26875</v>
      </c>
      <c r="P91" s="74">
        <f t="shared" si="74"/>
        <v>0</v>
      </c>
      <c r="Q91" s="74">
        <f t="shared" si="74"/>
        <v>0</v>
      </c>
      <c r="R91" s="73">
        <f t="shared" si="74"/>
        <v>86</v>
      </c>
      <c r="S91" s="73">
        <v>36938</v>
      </c>
      <c r="T91" s="74">
        <f t="shared" ref="T91:U91" si="75">SUM(T88+T89)</f>
        <v>247</v>
      </c>
      <c r="U91" s="74">
        <f t="shared" si="75"/>
        <v>558148</v>
      </c>
      <c r="V91" s="64">
        <f t="shared" ref="V91:W91" si="76">B91+D91+F91+H91+J91+L91+N91+P91+R91+T91</f>
        <v>340</v>
      </c>
      <c r="W91" s="64">
        <f t="shared" si="76"/>
        <v>621961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</row>
    <row r="92" spans="1:40" ht="13.5" customHeight="1">
      <c r="A92" s="2"/>
      <c r="B92" s="81"/>
      <c r="C92" s="81"/>
      <c r="D92" s="104"/>
      <c r="E92" s="104"/>
      <c r="F92" s="81"/>
      <c r="G92" s="81"/>
      <c r="H92" s="104"/>
      <c r="I92" s="104"/>
      <c r="J92" s="81"/>
      <c r="K92" s="81"/>
      <c r="L92" s="104"/>
      <c r="M92" s="104"/>
      <c r="N92" s="81"/>
      <c r="O92" s="81"/>
      <c r="P92" s="104"/>
      <c r="Q92" s="111"/>
      <c r="R92" s="88"/>
      <c r="S92" s="88"/>
      <c r="T92" s="2"/>
      <c r="U92" s="2"/>
      <c r="V92" s="58"/>
      <c r="W92" s="58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8" customHeight="1">
      <c r="A93" s="72" t="s">
        <v>84</v>
      </c>
      <c r="B93" s="105">
        <f t="shared" ref="B93:U93" si="77">SUM(B18+B62+B85+B91)</f>
        <v>11605</v>
      </c>
      <c r="C93" s="105">
        <f t="shared" si="77"/>
        <v>50589944</v>
      </c>
      <c r="D93" s="106">
        <f t="shared" si="77"/>
        <v>2674</v>
      </c>
      <c r="E93" s="106">
        <f t="shared" si="77"/>
        <v>2320191</v>
      </c>
      <c r="F93" s="105">
        <f t="shared" si="77"/>
        <v>4415</v>
      </c>
      <c r="G93" s="105">
        <f t="shared" si="77"/>
        <v>4978386</v>
      </c>
      <c r="H93" s="106">
        <f t="shared" si="77"/>
        <v>726</v>
      </c>
      <c r="I93" s="106">
        <f t="shared" si="77"/>
        <v>3250352</v>
      </c>
      <c r="J93" s="105">
        <f t="shared" si="77"/>
        <v>1127</v>
      </c>
      <c r="K93" s="105">
        <f t="shared" si="77"/>
        <v>4815534</v>
      </c>
      <c r="L93" s="106">
        <f t="shared" si="77"/>
        <v>4</v>
      </c>
      <c r="M93" s="106">
        <f t="shared" si="77"/>
        <v>10000</v>
      </c>
      <c r="N93" s="105">
        <f t="shared" si="77"/>
        <v>166</v>
      </c>
      <c r="O93" s="105">
        <f t="shared" si="77"/>
        <v>555229</v>
      </c>
      <c r="P93" s="106">
        <f t="shared" si="77"/>
        <v>174</v>
      </c>
      <c r="Q93" s="106">
        <f t="shared" si="77"/>
        <v>401024</v>
      </c>
      <c r="R93" s="105">
        <f t="shared" si="77"/>
        <v>86</v>
      </c>
      <c r="S93" s="105">
        <f t="shared" si="77"/>
        <v>36938</v>
      </c>
      <c r="T93" s="106">
        <f t="shared" si="77"/>
        <v>1720</v>
      </c>
      <c r="U93" s="106">
        <f t="shared" si="77"/>
        <v>3893877</v>
      </c>
      <c r="V93" s="64">
        <f t="shared" ref="V93:W93" si="78">B93+D93+F93+H93+J93+L93+N93+P93+R93+T93</f>
        <v>22697</v>
      </c>
      <c r="W93" s="64">
        <f t="shared" si="78"/>
        <v>70851475</v>
      </c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3.5" customHeight="1">
      <c r="A94" s="72" t="s">
        <v>85</v>
      </c>
      <c r="B94" s="64"/>
      <c r="C94" s="89">
        <f>SUM(C93/B93)</f>
        <v>4359.3230504093062</v>
      </c>
      <c r="D94" s="103"/>
      <c r="E94" s="107">
        <f>SUM(E93/D93)</f>
        <v>867.68548990276736</v>
      </c>
      <c r="F94" s="89"/>
      <c r="G94" s="89">
        <f>SUM(G93/F93)</f>
        <v>1127.6072480181201</v>
      </c>
      <c r="H94" s="107"/>
      <c r="I94" s="107">
        <f>SUM(I93/H93)</f>
        <v>4477.0688705234161</v>
      </c>
      <c r="J94" s="64"/>
      <c r="K94" s="89">
        <f>SUM(K93/J93)</f>
        <v>4272.8784383318543</v>
      </c>
      <c r="L94" s="103"/>
      <c r="M94" s="107">
        <f>SUM(M93/L93)</f>
        <v>2500</v>
      </c>
      <c r="N94" s="64"/>
      <c r="O94" s="89">
        <f>SUM(O93/N93)</f>
        <v>3344.7530120481929</v>
      </c>
      <c r="P94" s="103"/>
      <c r="Q94" s="101">
        <f>SUM(Q93/P93)</f>
        <v>2304.7356321839079</v>
      </c>
      <c r="R94" s="64"/>
      <c r="S94" s="89">
        <f>SUM(S93/R93)</f>
        <v>429.51162790697674</v>
      </c>
      <c r="T94" s="103"/>
      <c r="U94" s="107">
        <f>SUM(U93/T93)</f>
        <v>2263.881976744186</v>
      </c>
      <c r="V94" s="65"/>
      <c r="W94" s="65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3.5" customHeight="1">
      <c r="A95" s="108"/>
      <c r="B95" s="109"/>
      <c r="C95" s="110"/>
      <c r="D95" s="111"/>
      <c r="E95" s="112"/>
      <c r="F95" s="112"/>
      <c r="G95" s="112"/>
      <c r="H95" s="112"/>
      <c r="I95" s="112"/>
      <c r="J95" s="79"/>
      <c r="K95" s="98"/>
      <c r="L95" s="113"/>
      <c r="M95" s="113"/>
      <c r="N95" s="2"/>
      <c r="O95" s="111"/>
      <c r="P95" s="2"/>
      <c r="Q95" s="2"/>
      <c r="R95" s="2"/>
      <c r="S95" s="133"/>
      <c r="T95" s="2"/>
      <c r="U95" s="11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27" customHeight="1">
      <c r="A96" s="59" t="s">
        <v>86</v>
      </c>
      <c r="B96" s="56" t="s">
        <v>15</v>
      </c>
      <c r="C96" s="56" t="s">
        <v>16</v>
      </c>
      <c r="D96" s="56" t="s">
        <v>87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36" customHeight="1">
      <c r="A97" s="114" t="s">
        <v>88</v>
      </c>
      <c r="B97" s="66">
        <v>106</v>
      </c>
      <c r="C97" s="66">
        <v>519758</v>
      </c>
      <c r="D97" s="115">
        <v>4903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63" customHeight="1">
      <c r="A98" s="114" t="s">
        <v>112</v>
      </c>
      <c r="B98" s="66">
        <v>26</v>
      </c>
      <c r="C98" s="66">
        <v>77282</v>
      </c>
      <c r="D98" s="115">
        <v>2972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54" customHeight="1">
      <c r="A99" s="114" t="s">
        <v>90</v>
      </c>
      <c r="B99" s="66">
        <v>15</v>
      </c>
      <c r="C99" s="66">
        <v>556092</v>
      </c>
      <c r="D99" s="115">
        <v>37073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36" customHeight="1">
      <c r="A100" s="114" t="s">
        <v>113</v>
      </c>
      <c r="B100" s="66">
        <v>12</v>
      </c>
      <c r="C100" s="66">
        <v>31406</v>
      </c>
      <c r="D100" s="115">
        <v>2617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36" customHeight="1">
      <c r="A101" s="114" t="s">
        <v>91</v>
      </c>
      <c r="B101" s="66">
        <v>10</v>
      </c>
      <c r="C101" s="66">
        <v>1774641</v>
      </c>
      <c r="D101" s="115">
        <v>177464</v>
      </c>
      <c r="E101" s="116"/>
      <c r="F101" s="116"/>
      <c r="G101" s="11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36" customHeight="1">
      <c r="A102" s="114" t="s">
        <v>124</v>
      </c>
      <c r="B102" s="66">
        <v>9</v>
      </c>
      <c r="C102" s="66">
        <v>180000</v>
      </c>
      <c r="D102" s="115">
        <v>20000</v>
      </c>
      <c r="E102" s="116"/>
      <c r="F102" s="116"/>
      <c r="G102" s="11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8" customHeight="1">
      <c r="A103" s="114" t="s">
        <v>92</v>
      </c>
      <c r="B103" s="66">
        <v>160</v>
      </c>
      <c r="C103" s="66">
        <v>640000</v>
      </c>
      <c r="D103" s="115">
        <v>4000</v>
      </c>
      <c r="E103" s="116"/>
      <c r="F103" s="116"/>
      <c r="G103" s="11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3.5" customHeight="1">
      <c r="A104" s="54"/>
      <c r="B104" s="117"/>
      <c r="C104" s="117"/>
      <c r="D104" s="118"/>
      <c r="E104" s="116"/>
      <c r="F104" s="116"/>
      <c r="G104" s="11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3.5" customHeight="1">
      <c r="A105" s="317" t="s">
        <v>125</v>
      </c>
      <c r="B105" s="298"/>
      <c r="C105" s="298"/>
      <c r="D105" s="298"/>
      <c r="E105" s="116"/>
      <c r="F105" s="116"/>
      <c r="G105" s="11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3.5" customHeight="1">
      <c r="A106" s="119"/>
      <c r="B106" s="119"/>
      <c r="C106" s="119"/>
      <c r="D106" s="119"/>
      <c r="E106" s="116"/>
      <c r="F106" s="116"/>
      <c r="G106" s="11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3.5" customHeight="1">
      <c r="A107" s="314" t="s">
        <v>126</v>
      </c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8"/>
      <c r="O107" s="298"/>
      <c r="P107" s="298"/>
      <c r="Q107" s="298"/>
      <c r="R107" s="298"/>
      <c r="S107" s="298"/>
      <c r="T107" s="298"/>
      <c r="U107" s="298"/>
      <c r="V107" s="298"/>
      <c r="W107" s="298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3.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3.5" customHeight="1">
      <c r="A110" s="12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3.5" customHeight="1">
      <c r="A111" s="12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3.5" customHeight="1">
      <c r="A112" s="12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3.5" customHeight="1">
      <c r="A113" s="12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3.5" customHeight="1">
      <c r="A114" s="12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3.5" customHeight="1">
      <c r="A115" s="12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3.5" customHeight="1">
      <c r="A116" s="12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3.5" customHeight="1">
      <c r="A117" s="12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3.5" customHeight="1">
      <c r="A118" s="12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3.5" customHeight="1">
      <c r="A119" s="12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3.5" customHeight="1">
      <c r="A120" s="12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3.5" customHeight="1">
      <c r="A121" s="12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3.5" customHeight="1">
      <c r="A122" s="12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3.5" customHeight="1">
      <c r="A123" s="12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3.5" customHeight="1">
      <c r="A124" s="12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3.5" customHeight="1">
      <c r="A125" s="12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3.5" customHeight="1">
      <c r="A126" s="12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3.5" customHeight="1">
      <c r="A127" s="12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3.5" customHeight="1">
      <c r="A128" s="12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3.5" customHeight="1">
      <c r="A129" s="12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3.5" customHeight="1">
      <c r="A130" s="12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3.5" customHeight="1">
      <c r="A131" s="12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3.5" customHeight="1">
      <c r="A132" s="12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3.5" customHeight="1">
      <c r="A133" s="12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3.5" customHeight="1">
      <c r="A134" s="12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3.5" customHeight="1">
      <c r="A135" s="12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3.5" customHeight="1">
      <c r="A136" s="12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3.5" customHeight="1">
      <c r="A137" s="12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3.5" customHeight="1">
      <c r="A138" s="12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3.5" customHeight="1">
      <c r="A139" s="12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3.5" customHeight="1">
      <c r="A140" s="12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3.5" customHeight="1">
      <c r="A141" s="12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3.5" customHeight="1">
      <c r="A142" s="12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3.5" customHeight="1">
      <c r="A143" s="12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3.5" customHeight="1">
      <c r="A144" s="12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3.5" customHeight="1">
      <c r="A145" s="12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3.5" customHeight="1">
      <c r="A146" s="12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3.5" customHeight="1">
      <c r="A147" s="12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3.5" customHeight="1">
      <c r="A148" s="12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3.5" customHeight="1">
      <c r="A149" s="12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3.5" customHeight="1">
      <c r="A150" s="12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3.5" customHeight="1">
      <c r="A151" s="12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3.5" customHeight="1">
      <c r="A152" s="12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3.5" customHeight="1">
      <c r="A153" s="12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3.5" customHeight="1">
      <c r="A154" s="12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3.5" customHeight="1">
      <c r="A155" s="12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3.5" customHeight="1">
      <c r="A156" s="12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3.5" customHeight="1">
      <c r="A157" s="12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3.5" customHeight="1">
      <c r="A158" s="12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3.5" customHeight="1">
      <c r="A159" s="12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3.5" customHeight="1">
      <c r="A160" s="12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3.5" customHeight="1">
      <c r="A161" s="12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3.5" customHeight="1">
      <c r="A162" s="12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3.5" customHeight="1">
      <c r="A163" s="12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3.5" customHeight="1">
      <c r="A164" s="12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3.5" customHeight="1">
      <c r="A165" s="12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3.5" customHeight="1">
      <c r="A166" s="12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3.5" customHeight="1">
      <c r="A167" s="12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3.5" customHeight="1">
      <c r="A168" s="12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3.5" customHeight="1">
      <c r="A169" s="12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3.5" customHeight="1">
      <c r="A170" s="12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3.5" customHeight="1">
      <c r="A171" s="12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3.5" customHeight="1">
      <c r="A172" s="12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3.5" customHeight="1">
      <c r="A173" s="12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3.5" customHeight="1">
      <c r="A174" s="12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3.5" customHeight="1">
      <c r="A175" s="12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3.5" customHeight="1">
      <c r="A176" s="12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3.5" customHeight="1">
      <c r="A177" s="12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3.5" customHeight="1">
      <c r="A178" s="12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3.5" customHeight="1">
      <c r="A179" s="12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3.5" customHeight="1">
      <c r="A180" s="12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3.5" customHeight="1">
      <c r="A181" s="12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3.5" customHeight="1">
      <c r="A182" s="12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3.5" customHeight="1">
      <c r="A183" s="12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3.5" customHeight="1">
      <c r="A184" s="12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3.5" customHeight="1">
      <c r="A185" s="12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3.5" customHeight="1">
      <c r="A186" s="12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3.5" customHeight="1">
      <c r="A187" s="12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3.5" customHeight="1">
      <c r="A188" s="12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3.5" customHeight="1">
      <c r="A189" s="12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3.5" customHeight="1">
      <c r="A190" s="12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3.5" customHeight="1">
      <c r="A191" s="12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3.5" customHeight="1">
      <c r="A192" s="12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3.5" customHeight="1">
      <c r="A193" s="12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3.5" customHeight="1">
      <c r="A194" s="12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3.5" customHeight="1">
      <c r="A195" s="12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3.5" customHeight="1">
      <c r="A196" s="12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3.5" customHeight="1">
      <c r="A197" s="12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3.5" customHeight="1">
      <c r="A198" s="12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3.5" customHeight="1">
      <c r="A199" s="12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3.5" customHeight="1">
      <c r="A200" s="12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3.5" customHeight="1">
      <c r="A201" s="12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3.5" customHeight="1">
      <c r="A202" s="12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3.5" customHeight="1">
      <c r="A203" s="12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3.5" customHeight="1">
      <c r="A204" s="12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3.5" customHeight="1">
      <c r="A205" s="12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3.5" customHeight="1">
      <c r="A206" s="12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3.5" customHeight="1">
      <c r="A207" s="12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3.5" customHeight="1">
      <c r="A208" s="12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3.5" customHeight="1">
      <c r="A209" s="12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3.5" customHeight="1">
      <c r="A210" s="12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3.5" customHeight="1">
      <c r="A211" s="12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3.5" customHeight="1">
      <c r="A212" s="12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3.5" customHeight="1">
      <c r="A213" s="12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3.5" customHeight="1">
      <c r="A214" s="12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3.5" customHeight="1">
      <c r="A215" s="12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3.5" customHeight="1">
      <c r="A216" s="12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3.5" customHeight="1">
      <c r="A217" s="12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3.5" customHeight="1">
      <c r="A218" s="12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3.5" customHeight="1">
      <c r="A219" s="12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3.5" customHeight="1">
      <c r="A220" s="12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3.5" customHeight="1">
      <c r="A221" s="12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3.5" customHeight="1">
      <c r="A222" s="12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3.5" customHeight="1">
      <c r="A223" s="12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3.5" customHeight="1">
      <c r="A224" s="12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3.5" customHeight="1">
      <c r="A225" s="12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3.5" customHeight="1">
      <c r="A226" s="12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3.5" customHeight="1">
      <c r="A227" s="12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3.5" customHeight="1">
      <c r="A228" s="12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3.5" customHeight="1">
      <c r="A229" s="12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3.5" customHeight="1">
      <c r="A230" s="12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3.5" customHeight="1">
      <c r="A231" s="12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3.5" customHeight="1">
      <c r="A232" s="12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3.5" customHeight="1">
      <c r="A233" s="12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3.5" customHeight="1">
      <c r="A234" s="12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3.5" customHeight="1">
      <c r="A235" s="12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3.5" customHeight="1">
      <c r="A236" s="12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3.5" customHeight="1">
      <c r="A237" s="12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3.5" customHeight="1">
      <c r="A238" s="12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3.5" customHeight="1">
      <c r="A239" s="12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3.5" customHeight="1">
      <c r="A240" s="12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3.5" customHeight="1">
      <c r="A241" s="12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3.5" customHeight="1">
      <c r="A242" s="12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3.5" customHeight="1">
      <c r="A243" s="12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3.5" customHeight="1">
      <c r="A244" s="12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3.5" customHeight="1">
      <c r="A245" s="12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3.5" customHeight="1">
      <c r="A246" s="12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3.5" customHeight="1">
      <c r="A247" s="12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3.5" customHeight="1">
      <c r="A248" s="12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3.5" customHeight="1">
      <c r="A249" s="12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3.5" customHeight="1">
      <c r="A250" s="12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3.5" customHeight="1">
      <c r="A251" s="12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3.5" customHeight="1">
      <c r="A252" s="12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3.5" customHeight="1">
      <c r="A253" s="12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3.5" customHeight="1">
      <c r="A254" s="12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3.5" customHeight="1">
      <c r="A255" s="12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3.5" customHeight="1">
      <c r="A256" s="12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3.5" customHeight="1">
      <c r="A257" s="12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3.5" customHeight="1">
      <c r="A258" s="12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3.5" customHeight="1">
      <c r="A259" s="12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3.5" customHeight="1">
      <c r="A260" s="12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3.5" customHeight="1">
      <c r="A261" s="12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3.5" customHeight="1">
      <c r="A262" s="12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3.5" customHeight="1">
      <c r="A263" s="12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3.5" customHeight="1">
      <c r="A264" s="12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3.5" customHeight="1">
      <c r="A265" s="12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3.5" customHeight="1">
      <c r="A266" s="12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3.5" customHeight="1">
      <c r="A267" s="12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3.5" customHeight="1">
      <c r="A268" s="12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3.5" customHeight="1">
      <c r="A269" s="12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3.5" customHeight="1">
      <c r="A270" s="12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3.5" customHeight="1">
      <c r="A271" s="12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3.5" customHeight="1">
      <c r="A272" s="12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3.5" customHeight="1">
      <c r="A273" s="12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3.5" customHeight="1">
      <c r="A274" s="12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3.5" customHeight="1">
      <c r="A275" s="12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3.5" customHeight="1">
      <c r="A276" s="12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3.5" customHeight="1">
      <c r="A277" s="12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3.5" customHeight="1">
      <c r="A278" s="12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3.5" customHeight="1">
      <c r="A279" s="12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3.5" customHeight="1">
      <c r="A280" s="12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3.5" customHeight="1">
      <c r="A281" s="12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3.5" customHeight="1">
      <c r="A282" s="12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3.5" customHeight="1">
      <c r="A283" s="12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3.5" customHeight="1">
      <c r="A284" s="12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3.5" customHeight="1">
      <c r="A285" s="12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3.5" customHeight="1">
      <c r="A286" s="12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3.5" customHeight="1">
      <c r="A287" s="12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3.5" customHeight="1">
      <c r="A288" s="12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3.5" customHeight="1">
      <c r="A289" s="12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3.5" customHeight="1">
      <c r="A290" s="12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3.5" customHeight="1">
      <c r="A291" s="12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3.5" customHeight="1">
      <c r="A292" s="12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3.5" customHeight="1">
      <c r="A293" s="12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3.5" customHeight="1">
      <c r="A294" s="12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3.5" customHeight="1">
      <c r="A295" s="12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3.5" customHeight="1">
      <c r="A296" s="12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3.5" customHeight="1">
      <c r="A297" s="12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3.5" customHeight="1">
      <c r="A298" s="12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3.5" customHeight="1">
      <c r="A299" s="12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3.5" customHeight="1">
      <c r="A300" s="12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3.5" customHeight="1">
      <c r="A301" s="12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3.5" customHeight="1">
      <c r="A302" s="12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3.5" customHeight="1">
      <c r="A303" s="12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3.5" customHeight="1">
      <c r="A304" s="12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3.5" customHeight="1">
      <c r="A305" s="12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3.5" customHeight="1">
      <c r="A306" s="12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3.5" customHeight="1">
      <c r="A307" s="12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3.5" customHeight="1">
      <c r="A308" s="12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3.5" customHeight="1">
      <c r="A309" s="12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3.5" customHeight="1">
      <c r="A310" s="12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3.5" customHeight="1">
      <c r="A311" s="12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3.5" customHeight="1">
      <c r="A312" s="12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3.5" customHeight="1">
      <c r="A313" s="12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3.5" customHeight="1">
      <c r="A314" s="12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3.5" customHeight="1">
      <c r="A315" s="12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3.5" customHeight="1">
      <c r="A316" s="12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3.5" customHeight="1">
      <c r="A317" s="12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3.5" customHeight="1">
      <c r="A318" s="12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3.5" customHeight="1">
      <c r="A319" s="12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3.5" customHeight="1">
      <c r="A320" s="12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3.5" customHeight="1">
      <c r="A321" s="12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3.5" customHeight="1">
      <c r="A322" s="12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3.5" customHeight="1">
      <c r="A323" s="12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3.5" customHeight="1">
      <c r="A324" s="12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3.5" customHeight="1">
      <c r="A325" s="12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3.5" customHeight="1">
      <c r="A326" s="12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3.5" customHeight="1">
      <c r="A327" s="12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3.5" customHeight="1">
      <c r="A328" s="12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3.5" customHeight="1">
      <c r="A329" s="12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3.5" customHeight="1">
      <c r="A330" s="12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3.5" customHeight="1">
      <c r="A331" s="12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3.5" customHeight="1">
      <c r="A332" s="12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3.5" customHeight="1">
      <c r="A333" s="12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3.5" customHeight="1">
      <c r="A334" s="12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3.5" customHeight="1">
      <c r="A335" s="12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3.5" customHeight="1">
      <c r="A336" s="12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3.5" customHeight="1">
      <c r="A337" s="12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3.5" customHeight="1">
      <c r="A338" s="12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3.5" customHeight="1">
      <c r="A339" s="12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3.5" customHeight="1">
      <c r="A340" s="12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3.5" customHeight="1">
      <c r="A341" s="12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3.5" customHeight="1">
      <c r="A342" s="12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3.5" customHeight="1">
      <c r="A343" s="12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3.5" customHeight="1">
      <c r="A344" s="12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3.5" customHeight="1">
      <c r="A345" s="12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3.5" customHeight="1">
      <c r="A346" s="12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3.5" customHeight="1">
      <c r="A347" s="12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3.5" customHeight="1">
      <c r="A348" s="12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3.5" customHeight="1">
      <c r="A349" s="12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3.5" customHeight="1">
      <c r="A350" s="12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3.5" customHeight="1">
      <c r="A351" s="12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3.5" customHeight="1">
      <c r="A352" s="12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3.5" customHeight="1">
      <c r="A353" s="12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3.5" customHeight="1">
      <c r="A354" s="12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3.5" customHeight="1">
      <c r="A355" s="12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3.5" customHeight="1">
      <c r="A356" s="12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3.5" customHeight="1">
      <c r="A357" s="12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3.5" customHeight="1">
      <c r="A358" s="12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3.5" customHeight="1">
      <c r="A359" s="12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3.5" customHeight="1">
      <c r="A360" s="12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3.5" customHeight="1">
      <c r="A361" s="12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3.5" customHeight="1">
      <c r="A362" s="12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3.5" customHeight="1">
      <c r="A363" s="12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3.5" customHeight="1">
      <c r="A364" s="12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3.5" customHeight="1">
      <c r="A365" s="12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3.5" customHeight="1">
      <c r="A366" s="12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3.5" customHeight="1">
      <c r="A367" s="12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3.5" customHeight="1">
      <c r="A368" s="12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3.5" customHeight="1">
      <c r="A369" s="12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3.5" customHeight="1">
      <c r="A370" s="12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3.5" customHeight="1">
      <c r="A371" s="12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3.5" customHeight="1">
      <c r="A372" s="12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3.5" customHeight="1">
      <c r="A373" s="12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3.5" customHeight="1">
      <c r="A374" s="12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3.5" customHeight="1">
      <c r="A375" s="12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3.5" customHeight="1">
      <c r="A376" s="12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3.5" customHeight="1">
      <c r="A377" s="12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3.5" customHeight="1">
      <c r="A378" s="12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3.5" customHeight="1">
      <c r="A379" s="12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3.5" customHeight="1">
      <c r="A380" s="12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3.5" customHeight="1">
      <c r="A381" s="12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3.5" customHeight="1">
      <c r="A382" s="12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3.5" customHeight="1">
      <c r="A383" s="12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3.5" customHeight="1">
      <c r="A384" s="12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3.5" customHeight="1">
      <c r="A385" s="12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3.5" customHeight="1">
      <c r="A386" s="12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3.5" customHeight="1">
      <c r="A387" s="12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3.5" customHeight="1">
      <c r="A388" s="12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3.5" customHeight="1">
      <c r="A389" s="12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3.5" customHeight="1">
      <c r="A390" s="12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3.5" customHeight="1">
      <c r="A391" s="12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3.5" customHeight="1">
      <c r="A392" s="12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3.5" customHeight="1">
      <c r="A393" s="12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3.5" customHeight="1">
      <c r="A394" s="12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3.5" customHeight="1">
      <c r="A395" s="12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3.5" customHeight="1">
      <c r="A396" s="12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3.5" customHeight="1">
      <c r="A397" s="12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3.5" customHeight="1">
      <c r="A398" s="12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3.5" customHeight="1">
      <c r="A399" s="12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3.5" customHeight="1">
      <c r="A400" s="12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3.5" customHeight="1">
      <c r="A401" s="12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3.5" customHeight="1">
      <c r="A402" s="12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3.5" customHeight="1">
      <c r="A403" s="12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3.5" customHeight="1">
      <c r="A404" s="12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3.5" customHeight="1">
      <c r="A405" s="12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3.5" customHeight="1">
      <c r="A406" s="12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3.5" customHeight="1">
      <c r="A407" s="12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3.5" customHeight="1">
      <c r="A408" s="12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3.5" customHeight="1">
      <c r="A409" s="12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3.5" customHeight="1">
      <c r="A410" s="12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3.5" customHeight="1">
      <c r="A411" s="12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3.5" customHeight="1">
      <c r="A412" s="12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3.5" customHeight="1">
      <c r="A413" s="12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3.5" customHeight="1">
      <c r="A414" s="12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3.5" customHeight="1">
      <c r="A415" s="12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3.5" customHeight="1">
      <c r="A416" s="12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3.5" customHeight="1">
      <c r="A417" s="12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3.5" customHeight="1">
      <c r="A418" s="12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3.5" customHeight="1">
      <c r="A419" s="12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3.5" customHeight="1">
      <c r="A420" s="12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3.5" customHeight="1">
      <c r="A421" s="12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3.5" customHeight="1">
      <c r="A422" s="12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3.5" customHeight="1">
      <c r="A423" s="12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3.5" customHeight="1">
      <c r="A424" s="12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3.5" customHeight="1">
      <c r="A425" s="12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3.5" customHeight="1">
      <c r="A426" s="12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3.5" customHeight="1">
      <c r="A427" s="12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3.5" customHeight="1">
      <c r="A428" s="12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3.5" customHeight="1">
      <c r="A429" s="12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3.5" customHeight="1">
      <c r="A430" s="12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3.5" customHeight="1">
      <c r="A431" s="12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3.5" customHeight="1">
      <c r="A432" s="12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3.5" customHeight="1">
      <c r="A433" s="12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3.5" customHeight="1">
      <c r="A434" s="12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3.5" customHeight="1">
      <c r="A435" s="12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3.5" customHeight="1">
      <c r="A436" s="12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3.5" customHeight="1">
      <c r="A437" s="12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3.5" customHeight="1">
      <c r="A438" s="12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3.5" customHeight="1">
      <c r="A439" s="12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3.5" customHeight="1">
      <c r="A440" s="12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3.5" customHeight="1">
      <c r="A441" s="12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3.5" customHeight="1">
      <c r="A442" s="12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3.5" customHeight="1">
      <c r="A443" s="12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3.5" customHeight="1">
      <c r="A444" s="12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3.5" customHeight="1">
      <c r="A445" s="12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3.5" customHeight="1">
      <c r="A446" s="12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3.5" customHeight="1">
      <c r="A447" s="12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3.5" customHeight="1">
      <c r="A448" s="12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3.5" customHeight="1">
      <c r="A449" s="12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3.5" customHeight="1">
      <c r="A450" s="12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3.5" customHeight="1">
      <c r="A451" s="12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3.5" customHeight="1">
      <c r="A452" s="12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3.5" customHeight="1">
      <c r="A453" s="12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3.5" customHeight="1">
      <c r="A454" s="12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3.5" customHeight="1">
      <c r="A455" s="12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3.5" customHeight="1">
      <c r="A456" s="12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3.5" customHeight="1">
      <c r="A457" s="12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3.5" customHeight="1">
      <c r="A458" s="12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3.5" customHeight="1">
      <c r="A459" s="12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3.5" customHeight="1">
      <c r="A460" s="12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3.5" customHeight="1">
      <c r="A461" s="12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3.5" customHeight="1">
      <c r="A462" s="12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3.5" customHeight="1">
      <c r="A463" s="12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3.5" customHeight="1">
      <c r="A464" s="12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3.5" customHeight="1">
      <c r="A465" s="12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3.5" customHeight="1">
      <c r="A466" s="12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3.5" customHeight="1">
      <c r="A467" s="12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3.5" customHeight="1">
      <c r="A468" s="12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3.5" customHeight="1">
      <c r="A469" s="12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3.5" customHeight="1">
      <c r="A470" s="12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3.5" customHeight="1">
      <c r="A471" s="12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3.5" customHeight="1">
      <c r="A472" s="12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3.5" customHeight="1">
      <c r="A473" s="12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3.5" customHeight="1">
      <c r="A474" s="12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3.5" customHeight="1">
      <c r="A475" s="12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3.5" customHeight="1">
      <c r="A476" s="12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3.5" customHeight="1">
      <c r="A477" s="12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3.5" customHeight="1">
      <c r="A478" s="12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3.5" customHeight="1">
      <c r="A479" s="12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3.5" customHeight="1">
      <c r="A480" s="12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3.5" customHeight="1">
      <c r="A481" s="12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3.5" customHeight="1">
      <c r="A482" s="12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3.5" customHeight="1">
      <c r="A483" s="12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3.5" customHeight="1">
      <c r="A484" s="12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3.5" customHeight="1">
      <c r="A485" s="12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3.5" customHeight="1">
      <c r="A486" s="12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3.5" customHeight="1">
      <c r="A487" s="12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3.5" customHeight="1">
      <c r="A488" s="12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3.5" customHeight="1">
      <c r="A489" s="12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3.5" customHeight="1">
      <c r="A490" s="12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3.5" customHeight="1">
      <c r="A491" s="12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3.5" customHeight="1">
      <c r="A492" s="12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3.5" customHeight="1">
      <c r="A493" s="12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3.5" customHeight="1">
      <c r="A494" s="12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3.5" customHeight="1">
      <c r="A495" s="12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3.5" customHeight="1">
      <c r="A496" s="12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3.5" customHeight="1">
      <c r="A497" s="12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3.5" customHeight="1">
      <c r="A498" s="12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3.5" customHeight="1">
      <c r="A499" s="12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3.5" customHeight="1">
      <c r="A500" s="12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3.5" customHeight="1">
      <c r="A501" s="12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3.5" customHeight="1">
      <c r="A502" s="12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3.5" customHeight="1">
      <c r="A503" s="12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3.5" customHeight="1">
      <c r="A504" s="12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3.5" customHeight="1">
      <c r="A505" s="12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3.5" customHeight="1">
      <c r="A506" s="12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3.5" customHeight="1">
      <c r="A507" s="12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3.5" customHeight="1">
      <c r="A508" s="12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3.5" customHeight="1">
      <c r="A509" s="12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3.5" customHeight="1">
      <c r="A510" s="12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3.5" customHeight="1">
      <c r="A511" s="12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3.5" customHeight="1">
      <c r="A512" s="12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3.5" customHeight="1">
      <c r="A513" s="12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3.5" customHeight="1">
      <c r="A514" s="12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3.5" customHeight="1">
      <c r="A515" s="12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3.5" customHeight="1">
      <c r="A516" s="12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3.5" customHeight="1">
      <c r="A517" s="12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3.5" customHeight="1">
      <c r="A518" s="12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3.5" customHeight="1">
      <c r="A519" s="12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3.5" customHeight="1">
      <c r="A520" s="12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3.5" customHeight="1">
      <c r="A521" s="12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3.5" customHeight="1">
      <c r="A522" s="12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3.5" customHeight="1">
      <c r="A523" s="12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3.5" customHeight="1">
      <c r="A524" s="12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3.5" customHeight="1">
      <c r="A525" s="12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3.5" customHeight="1">
      <c r="A526" s="12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3.5" customHeight="1">
      <c r="A527" s="12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3.5" customHeight="1">
      <c r="A528" s="12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3.5" customHeight="1">
      <c r="A529" s="12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3.5" customHeight="1">
      <c r="A530" s="12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3.5" customHeight="1">
      <c r="A531" s="12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3.5" customHeight="1">
      <c r="A532" s="12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3.5" customHeight="1">
      <c r="A533" s="12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3.5" customHeight="1">
      <c r="A534" s="12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3.5" customHeight="1">
      <c r="A535" s="12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3.5" customHeight="1">
      <c r="A536" s="12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3.5" customHeight="1">
      <c r="A537" s="12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3.5" customHeight="1">
      <c r="A538" s="12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3.5" customHeight="1">
      <c r="A539" s="12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3.5" customHeight="1">
      <c r="A540" s="12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3.5" customHeight="1">
      <c r="A541" s="12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3.5" customHeight="1">
      <c r="A542" s="12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3.5" customHeight="1">
      <c r="A543" s="12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3.5" customHeight="1">
      <c r="A544" s="12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3.5" customHeight="1">
      <c r="A545" s="12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3.5" customHeight="1">
      <c r="A546" s="12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3.5" customHeight="1">
      <c r="A547" s="12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3.5" customHeight="1">
      <c r="A548" s="12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3.5" customHeight="1">
      <c r="A549" s="12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3.5" customHeight="1">
      <c r="A550" s="12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3.5" customHeight="1">
      <c r="A551" s="12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3.5" customHeight="1">
      <c r="A552" s="12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3.5" customHeight="1">
      <c r="A553" s="12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3.5" customHeight="1">
      <c r="A554" s="12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3.5" customHeight="1">
      <c r="A555" s="12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3.5" customHeight="1">
      <c r="A556" s="12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3.5" customHeight="1">
      <c r="A557" s="12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3.5" customHeight="1">
      <c r="A558" s="12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3.5" customHeight="1">
      <c r="A559" s="12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3.5" customHeight="1">
      <c r="A560" s="12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3.5" customHeight="1">
      <c r="A561" s="12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3.5" customHeight="1">
      <c r="A562" s="12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3.5" customHeight="1">
      <c r="A563" s="12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3.5" customHeight="1">
      <c r="A564" s="12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3.5" customHeight="1">
      <c r="A565" s="12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3.5" customHeight="1">
      <c r="A566" s="12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3.5" customHeight="1">
      <c r="A567" s="12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3.5" customHeight="1">
      <c r="A568" s="12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3.5" customHeight="1">
      <c r="A569" s="12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3.5" customHeight="1">
      <c r="A570" s="12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3.5" customHeight="1">
      <c r="A571" s="12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3.5" customHeight="1">
      <c r="A572" s="12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3.5" customHeight="1">
      <c r="A573" s="12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3.5" customHeight="1">
      <c r="A574" s="12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3.5" customHeight="1">
      <c r="A575" s="12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3.5" customHeight="1">
      <c r="A576" s="12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3.5" customHeight="1">
      <c r="A577" s="12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3.5" customHeight="1">
      <c r="A578" s="12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3.5" customHeight="1">
      <c r="A579" s="12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3.5" customHeight="1">
      <c r="A580" s="12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3.5" customHeight="1">
      <c r="A581" s="12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3.5" customHeight="1">
      <c r="A582" s="12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3.5" customHeight="1">
      <c r="A583" s="12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3.5" customHeight="1">
      <c r="A584" s="12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3.5" customHeight="1">
      <c r="A585" s="12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3.5" customHeight="1">
      <c r="A586" s="12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3.5" customHeight="1">
      <c r="A587" s="12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3.5" customHeight="1">
      <c r="A588" s="12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3.5" customHeight="1">
      <c r="A589" s="12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3.5" customHeight="1">
      <c r="A590" s="12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3.5" customHeight="1">
      <c r="A591" s="12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3.5" customHeight="1">
      <c r="A592" s="12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3.5" customHeight="1">
      <c r="A593" s="12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3.5" customHeight="1">
      <c r="A594" s="12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3.5" customHeight="1">
      <c r="A595" s="12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3.5" customHeight="1">
      <c r="A596" s="12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3.5" customHeight="1">
      <c r="A597" s="12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3.5" customHeight="1">
      <c r="A598" s="12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3.5" customHeight="1">
      <c r="A599" s="12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3.5" customHeight="1">
      <c r="A600" s="12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3.5" customHeight="1">
      <c r="A601" s="12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3.5" customHeight="1">
      <c r="A602" s="12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3.5" customHeight="1">
      <c r="A603" s="12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3.5" customHeight="1">
      <c r="A604" s="12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3.5" customHeight="1">
      <c r="A605" s="12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3.5" customHeight="1">
      <c r="A606" s="12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3.5" customHeight="1">
      <c r="A607" s="12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3.5" customHeight="1">
      <c r="A608" s="12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3.5" customHeight="1">
      <c r="A609" s="12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3.5" customHeight="1">
      <c r="A610" s="12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3.5" customHeight="1">
      <c r="A611" s="12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3.5" customHeight="1">
      <c r="A612" s="12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3.5" customHeight="1">
      <c r="A613" s="12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3.5" customHeight="1">
      <c r="A614" s="12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3.5" customHeight="1">
      <c r="A615" s="12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3.5" customHeight="1">
      <c r="A616" s="12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3.5" customHeight="1">
      <c r="A617" s="12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3.5" customHeight="1">
      <c r="A618" s="12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3.5" customHeight="1">
      <c r="A619" s="12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3.5" customHeight="1">
      <c r="A620" s="12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3.5" customHeight="1">
      <c r="A621" s="12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3.5" customHeight="1">
      <c r="A622" s="12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3.5" customHeight="1">
      <c r="A623" s="12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3.5" customHeight="1">
      <c r="A624" s="12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3.5" customHeight="1">
      <c r="A625" s="12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3.5" customHeight="1">
      <c r="A626" s="12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3.5" customHeight="1">
      <c r="A627" s="12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3.5" customHeight="1">
      <c r="A628" s="12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3.5" customHeight="1">
      <c r="A629" s="12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3.5" customHeight="1">
      <c r="A630" s="12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3.5" customHeight="1">
      <c r="A631" s="12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3.5" customHeight="1">
      <c r="A632" s="12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3.5" customHeight="1">
      <c r="A633" s="12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3.5" customHeight="1">
      <c r="A634" s="12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3.5" customHeight="1">
      <c r="A635" s="12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3.5" customHeight="1">
      <c r="A636" s="12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3.5" customHeight="1">
      <c r="A637" s="12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3.5" customHeight="1">
      <c r="A638" s="12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3.5" customHeight="1">
      <c r="A639" s="12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3.5" customHeight="1">
      <c r="A640" s="12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3.5" customHeight="1">
      <c r="A641" s="12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3.5" customHeight="1">
      <c r="A642" s="12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3.5" customHeight="1">
      <c r="A643" s="12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3.5" customHeight="1">
      <c r="A644" s="12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3.5" customHeight="1">
      <c r="A645" s="12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3.5" customHeight="1">
      <c r="A646" s="12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3.5" customHeight="1">
      <c r="A647" s="12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3.5" customHeight="1">
      <c r="A648" s="12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3.5" customHeight="1">
      <c r="A649" s="12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3.5" customHeight="1">
      <c r="A650" s="12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3.5" customHeight="1">
      <c r="A651" s="12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3.5" customHeight="1">
      <c r="A652" s="12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3.5" customHeight="1">
      <c r="A653" s="12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3.5" customHeight="1">
      <c r="A654" s="12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3.5" customHeight="1">
      <c r="A655" s="12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3.5" customHeight="1">
      <c r="A656" s="12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3.5" customHeight="1">
      <c r="A657" s="12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3.5" customHeight="1">
      <c r="A658" s="12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3.5" customHeight="1">
      <c r="A659" s="12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3.5" customHeight="1">
      <c r="A660" s="12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3.5" customHeight="1">
      <c r="A661" s="12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3.5" customHeight="1">
      <c r="A662" s="12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3.5" customHeight="1">
      <c r="A663" s="12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3.5" customHeight="1">
      <c r="A664" s="12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3.5" customHeight="1">
      <c r="A665" s="12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3.5" customHeight="1">
      <c r="A666" s="12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3.5" customHeight="1">
      <c r="A667" s="12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3.5" customHeight="1">
      <c r="A668" s="12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3.5" customHeight="1">
      <c r="A669" s="12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3.5" customHeight="1">
      <c r="A670" s="12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3.5" customHeight="1">
      <c r="A671" s="12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3.5" customHeight="1">
      <c r="A672" s="12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3.5" customHeight="1">
      <c r="A673" s="12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3.5" customHeight="1">
      <c r="A674" s="12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3.5" customHeight="1">
      <c r="A675" s="12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3.5" customHeight="1">
      <c r="A676" s="12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3.5" customHeight="1">
      <c r="A677" s="12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3.5" customHeight="1">
      <c r="A678" s="12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3.5" customHeight="1">
      <c r="A679" s="12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3.5" customHeight="1">
      <c r="A680" s="12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3.5" customHeight="1">
      <c r="A681" s="12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3.5" customHeight="1">
      <c r="A682" s="12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3.5" customHeight="1">
      <c r="A683" s="12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3.5" customHeight="1">
      <c r="A684" s="12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3.5" customHeight="1">
      <c r="A685" s="12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3.5" customHeight="1">
      <c r="A686" s="12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3.5" customHeight="1">
      <c r="A687" s="12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3.5" customHeight="1">
      <c r="A688" s="12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3.5" customHeight="1">
      <c r="A689" s="12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3.5" customHeight="1">
      <c r="A690" s="12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3.5" customHeight="1">
      <c r="A691" s="12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3.5" customHeight="1">
      <c r="A692" s="12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3.5" customHeight="1">
      <c r="A693" s="12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3.5" customHeight="1">
      <c r="A694" s="12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3.5" customHeight="1">
      <c r="A695" s="12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3.5" customHeight="1">
      <c r="A696" s="12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3.5" customHeight="1">
      <c r="A697" s="12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3.5" customHeight="1">
      <c r="A698" s="12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3.5" customHeight="1">
      <c r="A699" s="12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3.5" customHeight="1">
      <c r="A700" s="12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3.5" customHeight="1">
      <c r="A701" s="12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3.5" customHeight="1">
      <c r="A702" s="12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3.5" customHeight="1">
      <c r="A703" s="12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3.5" customHeight="1">
      <c r="A704" s="12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3.5" customHeight="1">
      <c r="A705" s="12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3.5" customHeight="1">
      <c r="A706" s="12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3.5" customHeight="1">
      <c r="A707" s="12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3.5" customHeight="1">
      <c r="A708" s="12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3.5" customHeight="1">
      <c r="A709" s="12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3.5" customHeight="1">
      <c r="A710" s="12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3.5" customHeight="1">
      <c r="A711" s="12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3.5" customHeight="1">
      <c r="A712" s="12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3.5" customHeight="1">
      <c r="A713" s="12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3.5" customHeight="1">
      <c r="A714" s="12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3.5" customHeight="1">
      <c r="A715" s="12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3.5" customHeight="1">
      <c r="A716" s="12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3.5" customHeight="1">
      <c r="A717" s="12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3.5" customHeight="1">
      <c r="A718" s="12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3.5" customHeight="1">
      <c r="A719" s="12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3.5" customHeight="1">
      <c r="A720" s="12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3.5" customHeight="1">
      <c r="A721" s="12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3.5" customHeight="1">
      <c r="A722" s="12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3.5" customHeight="1">
      <c r="A723" s="12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3.5" customHeight="1">
      <c r="A724" s="12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3.5" customHeight="1">
      <c r="A725" s="12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3.5" customHeight="1">
      <c r="A726" s="12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3.5" customHeight="1">
      <c r="A727" s="12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3.5" customHeight="1">
      <c r="A728" s="12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3.5" customHeight="1">
      <c r="A729" s="12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3.5" customHeight="1">
      <c r="A730" s="12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3.5" customHeight="1">
      <c r="A731" s="12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3.5" customHeight="1">
      <c r="A732" s="12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3.5" customHeight="1">
      <c r="A733" s="12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3.5" customHeight="1">
      <c r="A734" s="12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3.5" customHeight="1">
      <c r="A735" s="12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3.5" customHeight="1">
      <c r="A736" s="12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3.5" customHeight="1">
      <c r="A737" s="12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3.5" customHeight="1">
      <c r="A738" s="12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3.5" customHeight="1">
      <c r="A739" s="12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3.5" customHeight="1">
      <c r="A740" s="12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3.5" customHeight="1">
      <c r="A741" s="12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3.5" customHeight="1">
      <c r="A742" s="12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3.5" customHeight="1">
      <c r="A743" s="12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3.5" customHeight="1">
      <c r="A744" s="12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3.5" customHeight="1">
      <c r="A745" s="12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3.5" customHeight="1">
      <c r="A746" s="12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3.5" customHeight="1">
      <c r="A747" s="12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3.5" customHeight="1">
      <c r="A748" s="12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3.5" customHeight="1">
      <c r="A749" s="12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3.5" customHeight="1">
      <c r="A750" s="12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3.5" customHeight="1">
      <c r="A751" s="12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3.5" customHeight="1">
      <c r="A752" s="12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3.5" customHeight="1">
      <c r="A753" s="12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3.5" customHeight="1">
      <c r="A754" s="12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3.5" customHeight="1">
      <c r="A755" s="12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3.5" customHeight="1">
      <c r="A756" s="12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3.5" customHeight="1">
      <c r="A757" s="12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3.5" customHeight="1">
      <c r="A758" s="12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3.5" customHeight="1">
      <c r="A759" s="12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3.5" customHeight="1">
      <c r="A760" s="12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3.5" customHeight="1">
      <c r="A761" s="12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3.5" customHeight="1">
      <c r="A762" s="12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3.5" customHeight="1">
      <c r="A763" s="12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3.5" customHeight="1">
      <c r="A764" s="12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3.5" customHeight="1">
      <c r="A765" s="12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3.5" customHeight="1">
      <c r="A766" s="12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3.5" customHeight="1">
      <c r="A767" s="12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3.5" customHeight="1">
      <c r="A768" s="12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3.5" customHeight="1">
      <c r="A769" s="12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3.5" customHeight="1">
      <c r="A770" s="12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3.5" customHeight="1">
      <c r="A771" s="12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3.5" customHeight="1">
      <c r="A772" s="12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3.5" customHeight="1">
      <c r="A773" s="12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3.5" customHeight="1">
      <c r="A774" s="12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3.5" customHeight="1">
      <c r="A775" s="12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3.5" customHeight="1">
      <c r="A776" s="12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3.5" customHeight="1">
      <c r="A777" s="12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3.5" customHeight="1">
      <c r="A778" s="12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3.5" customHeight="1">
      <c r="A779" s="12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3.5" customHeight="1">
      <c r="A780" s="12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3.5" customHeight="1">
      <c r="A781" s="12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3.5" customHeight="1">
      <c r="A782" s="12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3.5" customHeight="1">
      <c r="A783" s="12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3.5" customHeight="1">
      <c r="A784" s="12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3.5" customHeight="1">
      <c r="A785" s="12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3.5" customHeight="1">
      <c r="A786" s="12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3.5" customHeight="1">
      <c r="A787" s="12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3.5" customHeight="1">
      <c r="A788" s="12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3.5" customHeight="1">
      <c r="A789" s="12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3.5" customHeight="1">
      <c r="A790" s="12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3.5" customHeight="1">
      <c r="A791" s="12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3.5" customHeight="1">
      <c r="A792" s="12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3.5" customHeight="1">
      <c r="A793" s="12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3.5" customHeight="1">
      <c r="A794" s="12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3.5" customHeight="1">
      <c r="A795" s="12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3.5" customHeight="1">
      <c r="A796" s="12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3.5" customHeight="1">
      <c r="A797" s="12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3.5" customHeight="1">
      <c r="A798" s="12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3.5" customHeight="1">
      <c r="A799" s="12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3.5" customHeight="1">
      <c r="A800" s="12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3.5" customHeight="1">
      <c r="A801" s="12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3.5" customHeight="1">
      <c r="A802" s="12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3.5" customHeight="1">
      <c r="A803" s="12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3.5" customHeight="1">
      <c r="A804" s="12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3.5" customHeight="1">
      <c r="A805" s="12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3.5" customHeight="1">
      <c r="A806" s="12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3.5" customHeight="1">
      <c r="A807" s="12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3.5" customHeight="1">
      <c r="A808" s="12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3.5" customHeight="1">
      <c r="A809" s="12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3.5" customHeight="1">
      <c r="A810" s="12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3.5" customHeight="1">
      <c r="A811" s="12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3.5" customHeight="1">
      <c r="A812" s="12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3.5" customHeight="1">
      <c r="A813" s="12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3.5" customHeight="1">
      <c r="A814" s="12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3.5" customHeight="1">
      <c r="A815" s="12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3.5" customHeight="1">
      <c r="A816" s="12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3.5" customHeight="1">
      <c r="A817" s="12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3.5" customHeight="1">
      <c r="A818" s="12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3.5" customHeight="1">
      <c r="A819" s="12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3.5" customHeight="1">
      <c r="A820" s="12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3.5" customHeight="1">
      <c r="A821" s="12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3.5" customHeight="1">
      <c r="A822" s="12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3.5" customHeight="1">
      <c r="A823" s="12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3.5" customHeight="1">
      <c r="A824" s="12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3.5" customHeight="1">
      <c r="A825" s="12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3.5" customHeight="1">
      <c r="A826" s="12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3.5" customHeight="1">
      <c r="A827" s="12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3.5" customHeight="1">
      <c r="A828" s="12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3.5" customHeight="1">
      <c r="A829" s="12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3.5" customHeight="1">
      <c r="A830" s="12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3.5" customHeight="1">
      <c r="A831" s="12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3.5" customHeight="1">
      <c r="A832" s="12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3.5" customHeight="1">
      <c r="A833" s="12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3.5" customHeight="1">
      <c r="A834" s="12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3.5" customHeight="1">
      <c r="A835" s="12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3.5" customHeight="1">
      <c r="A836" s="12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3.5" customHeight="1">
      <c r="A837" s="12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3.5" customHeight="1">
      <c r="A838" s="12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3.5" customHeight="1">
      <c r="A839" s="12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3.5" customHeight="1">
      <c r="A840" s="12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3.5" customHeight="1">
      <c r="A841" s="12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3.5" customHeight="1">
      <c r="A842" s="12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3.5" customHeight="1">
      <c r="A843" s="12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3.5" customHeight="1">
      <c r="A844" s="12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3.5" customHeight="1">
      <c r="A845" s="12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3.5" customHeight="1">
      <c r="A846" s="12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3.5" customHeight="1">
      <c r="A847" s="12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3.5" customHeight="1">
      <c r="A848" s="12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3.5" customHeight="1">
      <c r="A849" s="12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3.5" customHeight="1">
      <c r="A850" s="12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3.5" customHeight="1">
      <c r="A851" s="12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3.5" customHeight="1">
      <c r="A852" s="12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3.5" customHeight="1">
      <c r="A853" s="12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3.5" customHeight="1">
      <c r="A854" s="12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3.5" customHeight="1">
      <c r="A855" s="12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3.5" customHeight="1">
      <c r="A856" s="12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3.5" customHeight="1">
      <c r="A857" s="12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3.5" customHeight="1">
      <c r="A858" s="12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3.5" customHeight="1">
      <c r="A859" s="12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3.5" customHeight="1">
      <c r="A860" s="12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3.5" customHeight="1">
      <c r="A861" s="12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3.5" customHeight="1">
      <c r="A862" s="12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3.5" customHeight="1">
      <c r="A863" s="12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3.5" customHeight="1">
      <c r="A864" s="12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3.5" customHeight="1">
      <c r="A865" s="12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3.5" customHeight="1">
      <c r="A866" s="12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3.5" customHeight="1">
      <c r="A867" s="12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3.5" customHeight="1">
      <c r="A868" s="12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3.5" customHeight="1">
      <c r="A869" s="12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3.5" customHeight="1">
      <c r="A870" s="12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3.5" customHeight="1">
      <c r="A871" s="12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3.5" customHeight="1">
      <c r="A872" s="12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3.5" customHeight="1">
      <c r="A873" s="12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3.5" customHeight="1">
      <c r="A874" s="12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3.5" customHeight="1">
      <c r="A875" s="12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3.5" customHeight="1">
      <c r="A876" s="12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3.5" customHeight="1">
      <c r="A877" s="12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3.5" customHeight="1">
      <c r="A878" s="12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3.5" customHeight="1">
      <c r="A879" s="12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3.5" customHeight="1">
      <c r="A880" s="12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3.5" customHeight="1">
      <c r="A881" s="12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3.5" customHeight="1">
      <c r="A882" s="12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3.5" customHeight="1">
      <c r="A883" s="12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3.5" customHeight="1">
      <c r="A884" s="12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3.5" customHeight="1">
      <c r="A885" s="12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3.5" customHeight="1">
      <c r="A886" s="12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3.5" customHeight="1">
      <c r="A887" s="12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3.5" customHeight="1">
      <c r="A888" s="12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3.5" customHeight="1">
      <c r="A889" s="12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3.5" customHeight="1">
      <c r="A890" s="12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3.5" customHeight="1">
      <c r="A891" s="12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3.5" customHeight="1">
      <c r="A892" s="12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3.5" customHeight="1">
      <c r="A893" s="12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3.5" customHeight="1">
      <c r="A894" s="12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3.5" customHeight="1">
      <c r="A895" s="12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3.5" customHeight="1">
      <c r="A896" s="12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3.5" customHeight="1">
      <c r="A897" s="12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3.5" customHeight="1">
      <c r="A898" s="12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3.5" customHeight="1">
      <c r="A899" s="12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3.5" customHeight="1">
      <c r="A900" s="12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3.5" customHeight="1">
      <c r="A901" s="12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3.5" customHeight="1">
      <c r="A902" s="12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3.5" customHeight="1">
      <c r="A903" s="12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3.5" customHeight="1">
      <c r="A904" s="12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3.5" customHeight="1">
      <c r="A905" s="12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3.5" customHeight="1">
      <c r="A906" s="12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3.5" customHeight="1">
      <c r="A907" s="12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3.5" customHeight="1">
      <c r="A908" s="12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3.5" customHeight="1">
      <c r="A909" s="12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3.5" customHeight="1">
      <c r="A910" s="12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3.5" customHeight="1">
      <c r="A911" s="12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3.5" customHeight="1">
      <c r="A912" s="12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3.5" customHeight="1">
      <c r="A913" s="12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3.5" customHeight="1">
      <c r="A914" s="12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3.5" customHeight="1">
      <c r="A915" s="12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3.5" customHeight="1">
      <c r="A916" s="12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3.5" customHeight="1">
      <c r="A917" s="12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3.5" customHeight="1">
      <c r="A918" s="12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3.5" customHeight="1">
      <c r="A919" s="12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3.5" customHeight="1">
      <c r="A920" s="12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3.5" customHeight="1">
      <c r="A921" s="12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3.5" customHeight="1">
      <c r="A922" s="12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3.5" customHeight="1">
      <c r="A923" s="12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3.5" customHeight="1">
      <c r="A924" s="12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3.5" customHeight="1">
      <c r="A925" s="12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3.5" customHeight="1">
      <c r="A926" s="12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3.5" customHeight="1">
      <c r="A927" s="12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3.5" customHeight="1">
      <c r="A928" s="12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3.5" customHeight="1">
      <c r="A929" s="12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3.5" customHeight="1">
      <c r="A930" s="12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3.5" customHeight="1">
      <c r="A931" s="12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3.5" customHeight="1">
      <c r="A932" s="12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3.5" customHeight="1">
      <c r="A933" s="12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3.5" customHeight="1">
      <c r="A934" s="12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3.5" customHeight="1">
      <c r="A935" s="12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3.5" customHeight="1">
      <c r="A936" s="12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3.5" customHeight="1">
      <c r="A937" s="12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3.5" customHeight="1">
      <c r="A938" s="12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3.5" customHeight="1">
      <c r="A939" s="12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3.5" customHeight="1">
      <c r="A940" s="12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3.5" customHeight="1">
      <c r="A941" s="12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3.5" customHeight="1">
      <c r="A942" s="12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3.5" customHeight="1">
      <c r="A943" s="12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3.5" customHeight="1">
      <c r="A944" s="12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3.5" customHeight="1">
      <c r="A945" s="12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3.5" customHeight="1">
      <c r="A946" s="12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3.5" customHeight="1">
      <c r="A947" s="12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3.5" customHeight="1">
      <c r="A948" s="12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3.5" customHeight="1">
      <c r="A949" s="12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3.5" customHeight="1">
      <c r="A950" s="12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3.5" customHeight="1">
      <c r="A951" s="12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3.5" customHeight="1">
      <c r="A952" s="12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3.5" customHeight="1">
      <c r="A953" s="12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3.5" customHeight="1">
      <c r="A954" s="12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3.5" customHeight="1">
      <c r="A955" s="12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3.5" customHeight="1">
      <c r="A956" s="12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3.5" customHeight="1">
      <c r="A957" s="12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3.5" customHeight="1">
      <c r="A958" s="12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3.5" customHeight="1">
      <c r="A959" s="12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3.5" customHeight="1">
      <c r="A960" s="12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3.5" customHeight="1">
      <c r="A961" s="12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3.5" customHeight="1">
      <c r="A962" s="12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3.5" customHeight="1">
      <c r="A963" s="12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3.5" customHeight="1">
      <c r="A964" s="12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3.5" customHeight="1">
      <c r="A965" s="12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3.5" customHeight="1">
      <c r="A966" s="12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3.5" customHeight="1">
      <c r="A967" s="12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3.5" customHeight="1">
      <c r="A968" s="12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3.5" customHeight="1">
      <c r="A969" s="12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1:40" ht="13.5" customHeight="1">
      <c r="A970" s="12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1:40" ht="13.5" customHeight="1">
      <c r="A971" s="12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1:40" ht="13.5" customHeight="1">
      <c r="A972" s="12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1:40" ht="13.5" customHeight="1">
      <c r="A973" s="12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1:40" ht="13.5" customHeight="1">
      <c r="A974" s="12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1:40" ht="13.5" customHeight="1">
      <c r="A975" s="12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1:40" ht="13.5" customHeight="1">
      <c r="A976" s="12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1:40" ht="13.5" customHeight="1">
      <c r="A977" s="12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1:40" ht="13.5" customHeight="1">
      <c r="A978" s="12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1:40" ht="13.5" customHeight="1">
      <c r="A979" s="12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1:40" ht="13.5" customHeight="1">
      <c r="A980" s="12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1:40" ht="13.5" customHeight="1">
      <c r="A981" s="12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1:40" ht="13.5" customHeight="1">
      <c r="A982" s="12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1:40" ht="13.5" customHeight="1">
      <c r="A983" s="12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1:40" ht="13.5" customHeight="1">
      <c r="A984" s="12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1:40" ht="13.5" customHeight="1">
      <c r="A985" s="12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1:40" ht="13.5" customHeight="1">
      <c r="A986" s="12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1:40" ht="13.5" customHeight="1">
      <c r="A987" s="12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1:40" ht="13.5" customHeight="1">
      <c r="A988" s="12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1:40" ht="13.5" customHeight="1">
      <c r="A989" s="12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1:40" ht="13.5" customHeight="1">
      <c r="A990" s="12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1:40" ht="13.5" customHeight="1">
      <c r="A991" s="12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1:40" ht="13.5" customHeight="1">
      <c r="A992" s="12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1:40" ht="13.5" customHeight="1">
      <c r="A993" s="12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1:40" ht="13.5" customHeight="1">
      <c r="A994" s="12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1:40" ht="13.5" customHeight="1">
      <c r="A995" s="12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1:40" ht="13.5" customHeight="1">
      <c r="A996" s="12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1:40" ht="13.5" customHeight="1">
      <c r="A997" s="12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1:40" ht="13.5" customHeight="1">
      <c r="A998" s="12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1:40" ht="13.5" customHeight="1">
      <c r="A999" s="12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1:40" ht="13.5" customHeight="1">
      <c r="A1000" s="12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</sheetData>
  <mergeCells count="18">
    <mergeCell ref="B2:U2"/>
    <mergeCell ref="B3:U3"/>
    <mergeCell ref="B4:S4"/>
    <mergeCell ref="B5:U5"/>
    <mergeCell ref="B6:U6"/>
    <mergeCell ref="F8:G10"/>
    <mergeCell ref="H8:I10"/>
    <mergeCell ref="A105:D105"/>
    <mergeCell ref="A107:W107"/>
    <mergeCell ref="J8:K10"/>
    <mergeCell ref="L8:M10"/>
    <mergeCell ref="N8:O10"/>
    <mergeCell ref="P8:Q10"/>
    <mergeCell ref="R8:S10"/>
    <mergeCell ref="T8:U10"/>
    <mergeCell ref="V8:W10"/>
    <mergeCell ref="B8:C10"/>
    <mergeCell ref="D8:E10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2024-25</vt:lpstr>
      <vt:lpstr>2023-24</vt:lpstr>
      <vt:lpstr>2022-23</vt:lpstr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Lynn, Tristan [ICSAC]</dc:creator>
  <cp:lastModifiedBy>Morris, Trish</cp:lastModifiedBy>
  <dcterms:created xsi:type="dcterms:W3CDTF">2021-09-16T15:50:49Z</dcterms:created>
  <dcterms:modified xsi:type="dcterms:W3CDTF">2025-10-08T12:47:21Z</dcterms:modified>
</cp:coreProperties>
</file>