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2024-25 Financial Aid Guide\"/>
    </mc:Choice>
  </mc:AlternateContent>
  <bookViews>
    <workbookView xWindow="0" yWindow="0" windowWidth="20535" windowHeight="8670"/>
  </bookViews>
  <sheets>
    <sheet name="2023-24" sheetId="11" r:id="rId1"/>
    <sheet name="2022-23" sheetId="7" r:id="rId2"/>
    <sheet name="2021-22" sheetId="10" r:id="rId3"/>
    <sheet name="2020-21" sheetId="8" r:id="rId4"/>
    <sheet name="2019-20" sheetId="1" r:id="rId5"/>
    <sheet name="2018-19" sheetId="2" r:id="rId6"/>
    <sheet name="2017-18" sheetId="3" r:id="rId7"/>
    <sheet name="2016-17" sheetId="4" r:id="rId8"/>
    <sheet name="2015-16" sheetId="5" r:id="rId9"/>
    <sheet name="2014-15" sheetId="6" r:id="rId10"/>
  </sheets>
  <calcPr calcId="191029"/>
</workbook>
</file>

<file path=xl/calcChain.xml><?xml version="1.0" encoding="utf-8"?>
<calcChain xmlns="http://schemas.openxmlformats.org/spreadsheetml/2006/main">
  <c r="Y80" i="11" l="1"/>
  <c r="X80" i="11"/>
  <c r="Y79" i="11"/>
  <c r="X7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Y59" i="11"/>
  <c r="X59" i="11"/>
  <c r="Y53" i="11"/>
  <c r="X53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20" i="11"/>
  <c r="Y14" i="11"/>
  <c r="Y15" i="11"/>
  <c r="Y13" i="11"/>
  <c r="X15" i="11"/>
  <c r="X14" i="11"/>
  <c r="X13" i="11"/>
  <c r="K50" i="11"/>
  <c r="W82" i="11" l="1"/>
  <c r="V82" i="11"/>
  <c r="W76" i="11"/>
  <c r="V76" i="11"/>
  <c r="W54" i="11"/>
  <c r="V54" i="11"/>
  <c r="W50" i="11"/>
  <c r="V50" i="11"/>
  <c r="W17" i="11"/>
  <c r="V17" i="11"/>
  <c r="D93" i="11"/>
  <c r="D92" i="11"/>
  <c r="D91" i="11"/>
  <c r="D90" i="11"/>
  <c r="D89" i="11"/>
  <c r="D88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B82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U50" i="11"/>
  <c r="T50" i="11"/>
  <c r="S50" i="11"/>
  <c r="R50" i="11"/>
  <c r="Q50" i="11"/>
  <c r="Q56" i="11" s="1"/>
  <c r="P50" i="11"/>
  <c r="O50" i="11"/>
  <c r="N50" i="11"/>
  <c r="M50" i="11"/>
  <c r="L50" i="11"/>
  <c r="J50" i="11"/>
  <c r="I50" i="11"/>
  <c r="H50" i="11"/>
  <c r="G50" i="11"/>
  <c r="F50" i="11"/>
  <c r="E50" i="11"/>
  <c r="D50" i="11"/>
  <c r="C50" i="11"/>
  <c r="B50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I56" i="11" l="1"/>
  <c r="X76" i="11"/>
  <c r="X54" i="11"/>
  <c r="Y76" i="11"/>
  <c r="Y54" i="11"/>
  <c r="X82" i="11"/>
  <c r="M56" i="11"/>
  <c r="M84" i="11" s="1"/>
  <c r="Y82" i="11"/>
  <c r="E56" i="11"/>
  <c r="E84" i="11" s="1"/>
  <c r="X17" i="11"/>
  <c r="Y17" i="11"/>
  <c r="U56" i="11"/>
  <c r="U84" i="11" s="1"/>
  <c r="L56" i="11"/>
  <c r="L84" i="11" s="1"/>
  <c r="D56" i="11"/>
  <c r="D84" i="11" s="1"/>
  <c r="E85" i="11" s="1"/>
  <c r="T56" i="11"/>
  <c r="T84" i="11" s="1"/>
  <c r="B56" i="11"/>
  <c r="B84" i="11" s="1"/>
  <c r="J56" i="11"/>
  <c r="J84" i="11" s="1"/>
  <c r="R56" i="11"/>
  <c r="R84" i="11" s="1"/>
  <c r="I84" i="11"/>
  <c r="Q84" i="11"/>
  <c r="C56" i="11"/>
  <c r="C84" i="11" s="1"/>
  <c r="K56" i="11"/>
  <c r="K84" i="11" s="1"/>
  <c r="S56" i="11"/>
  <c r="S84" i="11" s="1"/>
  <c r="F56" i="11"/>
  <c r="F84" i="11" s="1"/>
  <c r="N56" i="11"/>
  <c r="N84" i="11" s="1"/>
  <c r="G56" i="11"/>
  <c r="G84" i="11" s="1"/>
  <c r="O56" i="11"/>
  <c r="H56" i="11"/>
  <c r="H84" i="11" s="1"/>
  <c r="P56" i="11"/>
  <c r="P84" i="11" s="1"/>
  <c r="V56" i="11"/>
  <c r="W56" i="11"/>
  <c r="X50" i="11"/>
  <c r="Y50" i="11"/>
  <c r="T84" i="7"/>
  <c r="W84" i="11" l="1"/>
  <c r="Y56" i="11"/>
  <c r="V84" i="11"/>
  <c r="X84" i="11" s="1"/>
  <c r="X56" i="11"/>
  <c r="U85" i="11"/>
  <c r="M85" i="11"/>
  <c r="G85" i="11"/>
  <c r="S85" i="11"/>
  <c r="I85" i="11"/>
  <c r="Q85" i="11"/>
  <c r="K85" i="11"/>
  <c r="O84" i="11"/>
  <c r="W85" i="11"/>
  <c r="C85" i="11"/>
  <c r="D92" i="7"/>
  <c r="Y84" i="11" l="1"/>
  <c r="O85" i="11"/>
  <c r="D96" i="10"/>
  <c r="D94" i="10"/>
  <c r="D93" i="10"/>
  <c r="D92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W84" i="10"/>
  <c r="V84" i="10"/>
  <c r="W83" i="10"/>
  <c r="V83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W78" i="10"/>
  <c r="V78" i="10"/>
  <c r="W77" i="10"/>
  <c r="V77" i="10"/>
  <c r="W76" i="10"/>
  <c r="V76" i="10"/>
  <c r="W75" i="10"/>
  <c r="V75" i="10"/>
  <c r="W74" i="10"/>
  <c r="V74" i="10"/>
  <c r="W73" i="10"/>
  <c r="V73" i="10"/>
  <c r="W72" i="10"/>
  <c r="V72" i="10"/>
  <c r="W71" i="10"/>
  <c r="V71" i="10"/>
  <c r="W70" i="10"/>
  <c r="V70" i="10"/>
  <c r="W69" i="10"/>
  <c r="V69" i="10"/>
  <c r="W68" i="10"/>
  <c r="V68" i="10"/>
  <c r="W67" i="10"/>
  <c r="V67" i="10"/>
  <c r="W66" i="10"/>
  <c r="V66" i="10"/>
  <c r="W65" i="10"/>
  <c r="V65" i="10"/>
  <c r="W64" i="10"/>
  <c r="V64" i="10"/>
  <c r="W63" i="10"/>
  <c r="V63" i="10"/>
  <c r="W62" i="10"/>
  <c r="V62" i="10"/>
  <c r="W61" i="10"/>
  <c r="V61" i="10"/>
  <c r="W60" i="10"/>
  <c r="V60" i="10"/>
  <c r="P57" i="10"/>
  <c r="N57" i="10"/>
  <c r="M57" i="10"/>
  <c r="J57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W54" i="10"/>
  <c r="V54" i="10"/>
  <c r="U51" i="10"/>
  <c r="U57" i="10" s="1"/>
  <c r="T51" i="10"/>
  <c r="T57" i="10" s="1"/>
  <c r="S51" i="10"/>
  <c r="R51" i="10"/>
  <c r="Q51" i="10"/>
  <c r="Q57" i="10" s="1"/>
  <c r="P51" i="10"/>
  <c r="O51" i="10"/>
  <c r="O57" i="10" s="1"/>
  <c r="N51" i="10"/>
  <c r="M51" i="10"/>
  <c r="L51" i="10"/>
  <c r="L57" i="10" s="1"/>
  <c r="K51" i="10"/>
  <c r="K57" i="10" s="1"/>
  <c r="J51" i="10"/>
  <c r="I51" i="10"/>
  <c r="I57" i="10" s="1"/>
  <c r="H51" i="10"/>
  <c r="H57" i="10" s="1"/>
  <c r="G51" i="10"/>
  <c r="G57" i="10" s="1"/>
  <c r="G88" i="10" s="1"/>
  <c r="F51" i="10"/>
  <c r="F57" i="10" s="1"/>
  <c r="F88" i="10" s="1"/>
  <c r="E51" i="10"/>
  <c r="E57" i="10" s="1"/>
  <c r="E88" i="10" s="1"/>
  <c r="D51" i="10"/>
  <c r="C51" i="10"/>
  <c r="B51" i="10"/>
  <c r="B57" i="10" s="1"/>
  <c r="W50" i="10"/>
  <c r="V50" i="10"/>
  <c r="W49" i="10"/>
  <c r="V49" i="10"/>
  <c r="W48" i="10"/>
  <c r="V48" i="10"/>
  <c r="W47" i="10"/>
  <c r="V47" i="10"/>
  <c r="W46" i="10"/>
  <c r="V46" i="10"/>
  <c r="W45" i="10"/>
  <c r="V45" i="10"/>
  <c r="W44" i="10"/>
  <c r="V44" i="10"/>
  <c r="W43" i="10"/>
  <c r="V43" i="10"/>
  <c r="W42" i="10"/>
  <c r="V42" i="10"/>
  <c r="W41" i="10"/>
  <c r="V41" i="10"/>
  <c r="W40" i="10"/>
  <c r="V40" i="10"/>
  <c r="W39" i="10"/>
  <c r="V39" i="10"/>
  <c r="W38" i="10"/>
  <c r="V38" i="10"/>
  <c r="W37" i="10"/>
  <c r="V37" i="10"/>
  <c r="W36" i="10"/>
  <c r="V36" i="10"/>
  <c r="W35" i="10"/>
  <c r="V35" i="10"/>
  <c r="W34" i="10"/>
  <c r="V34" i="10"/>
  <c r="W33" i="10"/>
  <c r="V33" i="10"/>
  <c r="W32" i="10"/>
  <c r="V32" i="10"/>
  <c r="W31" i="10"/>
  <c r="V31" i="10"/>
  <c r="W30" i="10"/>
  <c r="V30" i="10"/>
  <c r="W29" i="10"/>
  <c r="V29" i="10"/>
  <c r="W28" i="10"/>
  <c r="V28" i="10"/>
  <c r="W27" i="10"/>
  <c r="V27" i="10"/>
  <c r="W26" i="10"/>
  <c r="V26" i="10"/>
  <c r="W25" i="10"/>
  <c r="V25" i="10"/>
  <c r="W24" i="10"/>
  <c r="V24" i="10"/>
  <c r="W23" i="10"/>
  <c r="V23" i="10"/>
  <c r="W22" i="10"/>
  <c r="V22" i="10"/>
  <c r="W21" i="10"/>
  <c r="V21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V18" i="10" s="1"/>
  <c r="W16" i="10"/>
  <c r="V16" i="10"/>
  <c r="W15" i="10"/>
  <c r="V15" i="10"/>
  <c r="W14" i="10"/>
  <c r="V14" i="10"/>
  <c r="T88" i="10" l="1"/>
  <c r="R57" i="10"/>
  <c r="B88" i="10"/>
  <c r="C57" i="10"/>
  <c r="D57" i="10"/>
  <c r="J88" i="10"/>
  <c r="V80" i="10"/>
  <c r="W80" i="10"/>
  <c r="K88" i="10"/>
  <c r="K89" i="10" s="1"/>
  <c r="M88" i="10"/>
  <c r="N88" i="10"/>
  <c r="O88" i="10"/>
  <c r="O89" i="10" s="1"/>
  <c r="V86" i="10"/>
  <c r="P88" i="10"/>
  <c r="Q88" i="10"/>
  <c r="Q89" i="10" s="1"/>
  <c r="R88" i="10"/>
  <c r="U88" i="10"/>
  <c r="U89" i="10" s="1"/>
  <c r="W55" i="10"/>
  <c r="V55" i="10"/>
  <c r="H88" i="10"/>
  <c r="W18" i="10"/>
  <c r="L88" i="10"/>
  <c r="S57" i="10"/>
  <c r="W86" i="10"/>
  <c r="C88" i="10"/>
  <c r="D88" i="10"/>
  <c r="V57" i="10"/>
  <c r="E89" i="10"/>
  <c r="G89" i="10"/>
  <c r="W51" i="10"/>
  <c r="I88" i="10"/>
  <c r="V51" i="10"/>
  <c r="W57" i="10" l="1"/>
  <c r="S88" i="10"/>
  <c r="S89" i="10" s="1"/>
  <c r="I89" i="10"/>
  <c r="V88" i="10"/>
  <c r="M89" i="10"/>
  <c r="C89" i="10"/>
  <c r="W88" i="10"/>
  <c r="D94" i="7" l="1"/>
  <c r="W76" i="7" l="1"/>
  <c r="W82" i="7"/>
  <c r="W81" i="7"/>
  <c r="W15" i="7"/>
  <c r="D96" i="8" l="1"/>
  <c r="D94" i="8"/>
  <c r="D93" i="8"/>
  <c r="D92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W84" i="8"/>
  <c r="V84" i="8"/>
  <c r="W83" i="8"/>
  <c r="V83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W78" i="8"/>
  <c r="V78" i="8"/>
  <c r="W77" i="8"/>
  <c r="V77" i="8"/>
  <c r="W76" i="8"/>
  <c r="V76" i="8"/>
  <c r="W75" i="8"/>
  <c r="V75" i="8"/>
  <c r="W74" i="8"/>
  <c r="V74" i="8"/>
  <c r="W73" i="8"/>
  <c r="V73" i="8"/>
  <c r="W72" i="8"/>
  <c r="V72" i="8"/>
  <c r="W71" i="8"/>
  <c r="V71" i="8"/>
  <c r="W70" i="8"/>
  <c r="V70" i="8"/>
  <c r="W69" i="8"/>
  <c r="V69" i="8"/>
  <c r="W68" i="8"/>
  <c r="V68" i="8"/>
  <c r="W67" i="8"/>
  <c r="V67" i="8"/>
  <c r="W66" i="8"/>
  <c r="V66" i="8"/>
  <c r="W65" i="8"/>
  <c r="V65" i="8"/>
  <c r="W64" i="8"/>
  <c r="V64" i="8"/>
  <c r="W63" i="8"/>
  <c r="V63" i="8"/>
  <c r="W62" i="8"/>
  <c r="V62" i="8"/>
  <c r="W61" i="8"/>
  <c r="V61" i="8"/>
  <c r="W60" i="8"/>
  <c r="V60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W54" i="8"/>
  <c r="V54" i="8"/>
  <c r="U51" i="8"/>
  <c r="T51" i="8"/>
  <c r="T57" i="8" s="1"/>
  <c r="S51" i="8"/>
  <c r="S57" i="8" s="1"/>
  <c r="R51" i="8"/>
  <c r="R57" i="8" s="1"/>
  <c r="Q51" i="8"/>
  <c r="Q57" i="8" s="1"/>
  <c r="P51" i="8"/>
  <c r="P57" i="8" s="1"/>
  <c r="O51" i="8"/>
  <c r="O57" i="8" s="1"/>
  <c r="N51" i="8"/>
  <c r="M51" i="8"/>
  <c r="L51" i="8"/>
  <c r="L57" i="8" s="1"/>
  <c r="K51" i="8"/>
  <c r="K57" i="8" s="1"/>
  <c r="J51" i="8"/>
  <c r="J57" i="8" s="1"/>
  <c r="I51" i="8"/>
  <c r="I57" i="8" s="1"/>
  <c r="H51" i="8"/>
  <c r="H57" i="8" s="1"/>
  <c r="G51" i="8"/>
  <c r="G57" i="8" s="1"/>
  <c r="F51" i="8"/>
  <c r="F57" i="8" s="1"/>
  <c r="E51" i="8"/>
  <c r="E57" i="8" s="1"/>
  <c r="D51" i="8"/>
  <c r="D57" i="8" s="1"/>
  <c r="D88" i="8" s="1"/>
  <c r="C51" i="8"/>
  <c r="C57" i="8" s="1"/>
  <c r="C88" i="8" s="1"/>
  <c r="B51" i="8"/>
  <c r="B57" i="8" s="1"/>
  <c r="W50" i="8"/>
  <c r="V50" i="8"/>
  <c r="W49" i="8"/>
  <c r="V49" i="8"/>
  <c r="W48" i="8"/>
  <c r="V48" i="8"/>
  <c r="W47" i="8"/>
  <c r="V47" i="8"/>
  <c r="W46" i="8"/>
  <c r="V46" i="8"/>
  <c r="W45" i="8"/>
  <c r="V45" i="8"/>
  <c r="W44" i="8"/>
  <c r="V44" i="8"/>
  <c r="W43" i="8"/>
  <c r="V43" i="8"/>
  <c r="W42" i="8"/>
  <c r="V42" i="8"/>
  <c r="W41" i="8"/>
  <c r="V41" i="8"/>
  <c r="W40" i="8"/>
  <c r="V40" i="8"/>
  <c r="W39" i="8"/>
  <c r="V39" i="8"/>
  <c r="W38" i="8"/>
  <c r="V38" i="8"/>
  <c r="W37" i="8"/>
  <c r="V37" i="8"/>
  <c r="W36" i="8"/>
  <c r="V36" i="8"/>
  <c r="W35" i="8"/>
  <c r="V35" i="8"/>
  <c r="W34" i="8"/>
  <c r="V34" i="8"/>
  <c r="W33" i="8"/>
  <c r="V33" i="8"/>
  <c r="W32" i="8"/>
  <c r="V32" i="8"/>
  <c r="W31" i="8"/>
  <c r="V31" i="8"/>
  <c r="W30" i="8"/>
  <c r="V30" i="8"/>
  <c r="W29" i="8"/>
  <c r="V29" i="8"/>
  <c r="W28" i="8"/>
  <c r="V28" i="8"/>
  <c r="W27" i="8"/>
  <c r="V27" i="8"/>
  <c r="W26" i="8"/>
  <c r="V26" i="8"/>
  <c r="W25" i="8"/>
  <c r="V25" i="8"/>
  <c r="W24" i="8"/>
  <c r="V24" i="8"/>
  <c r="W23" i="8"/>
  <c r="V23" i="8"/>
  <c r="W22" i="8"/>
  <c r="V22" i="8"/>
  <c r="W21" i="8"/>
  <c r="V21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W16" i="8"/>
  <c r="V16" i="8"/>
  <c r="W15" i="8"/>
  <c r="V15" i="8"/>
  <c r="W14" i="8"/>
  <c r="V14" i="8"/>
  <c r="G88" i="8" l="1"/>
  <c r="V18" i="8"/>
  <c r="M57" i="8"/>
  <c r="N57" i="8"/>
  <c r="W55" i="8"/>
  <c r="V55" i="8"/>
  <c r="L88" i="8"/>
  <c r="M88" i="8"/>
  <c r="M89" i="8" s="1"/>
  <c r="Q88" i="8"/>
  <c r="Q89" i="8" s="1"/>
  <c r="R88" i="8"/>
  <c r="W80" i="8"/>
  <c r="S88" i="8"/>
  <c r="S89" i="8" s="1"/>
  <c r="I88" i="8"/>
  <c r="J88" i="8"/>
  <c r="N88" i="8"/>
  <c r="V80" i="8"/>
  <c r="T88" i="8"/>
  <c r="W86" i="8"/>
  <c r="U57" i="8"/>
  <c r="U88" i="8" s="1"/>
  <c r="U89" i="8" s="1"/>
  <c r="V86" i="8"/>
  <c r="F88" i="8"/>
  <c r="G89" i="8" s="1"/>
  <c r="K88" i="8"/>
  <c r="O88" i="8"/>
  <c r="P88" i="8"/>
  <c r="V57" i="8"/>
  <c r="E88" i="8"/>
  <c r="E89" i="8" s="1"/>
  <c r="W51" i="8"/>
  <c r="B88" i="8"/>
  <c r="C89" i="8" s="1"/>
  <c r="W18" i="8"/>
  <c r="V51" i="8"/>
  <c r="H88" i="8"/>
  <c r="I89" i="8" l="1"/>
  <c r="O89" i="8"/>
  <c r="K89" i="8"/>
  <c r="W57" i="8"/>
  <c r="V88" i="8"/>
  <c r="W88" i="8"/>
  <c r="D90" i="7" l="1"/>
  <c r="L51" i="7" l="1"/>
  <c r="V14" i="7" l="1"/>
  <c r="W14" i="7"/>
  <c r="V15" i="7"/>
  <c r="V16" i="7"/>
  <c r="W16" i="7"/>
  <c r="D95" i="7"/>
  <c r="D93" i="7"/>
  <c r="D91" i="7"/>
  <c r="U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V82" i="7"/>
  <c r="V81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V76" i="7"/>
  <c r="W75" i="7"/>
  <c r="V75" i="7"/>
  <c r="W74" i="7"/>
  <c r="V74" i="7"/>
  <c r="W73" i="7"/>
  <c r="V73" i="7"/>
  <c r="W72" i="7"/>
  <c r="V72" i="7"/>
  <c r="W71" i="7"/>
  <c r="V71" i="7"/>
  <c r="W70" i="7"/>
  <c r="V70" i="7"/>
  <c r="W69" i="7"/>
  <c r="V69" i="7"/>
  <c r="W68" i="7"/>
  <c r="V68" i="7"/>
  <c r="W67" i="7"/>
  <c r="V67" i="7"/>
  <c r="W66" i="7"/>
  <c r="V66" i="7"/>
  <c r="W65" i="7"/>
  <c r="V65" i="7"/>
  <c r="W64" i="7"/>
  <c r="V64" i="7"/>
  <c r="W63" i="7"/>
  <c r="V63" i="7"/>
  <c r="W62" i="7"/>
  <c r="V62" i="7"/>
  <c r="W61" i="7"/>
  <c r="V61" i="7"/>
  <c r="W60" i="7"/>
  <c r="V60" i="7"/>
  <c r="U55" i="7"/>
  <c r="T55" i="7"/>
  <c r="S55" i="7"/>
  <c r="R55" i="7"/>
  <c r="Q55" i="7"/>
  <c r="P55" i="7"/>
  <c r="O55" i="7"/>
  <c r="N55" i="7"/>
  <c r="M55" i="7"/>
  <c r="L55" i="7"/>
  <c r="L57" i="7" s="1"/>
  <c r="K55" i="7"/>
  <c r="J55" i="7"/>
  <c r="I55" i="7"/>
  <c r="H55" i="7"/>
  <c r="G55" i="7"/>
  <c r="F55" i="7"/>
  <c r="E55" i="7"/>
  <c r="D55" i="7"/>
  <c r="C55" i="7"/>
  <c r="B55" i="7"/>
  <c r="W54" i="7"/>
  <c r="V54" i="7"/>
  <c r="U51" i="7"/>
  <c r="T51" i="7"/>
  <c r="S51" i="7"/>
  <c r="R51" i="7"/>
  <c r="Q51" i="7"/>
  <c r="P51" i="7"/>
  <c r="O51" i="7"/>
  <c r="N51" i="7"/>
  <c r="M51" i="7"/>
  <c r="K51" i="7"/>
  <c r="J51" i="7"/>
  <c r="I51" i="7"/>
  <c r="H51" i="7"/>
  <c r="G51" i="7"/>
  <c r="F51" i="7"/>
  <c r="E51" i="7"/>
  <c r="D51" i="7"/>
  <c r="C51" i="7"/>
  <c r="B51" i="7"/>
  <c r="W50" i="7"/>
  <c r="V50" i="7"/>
  <c r="W49" i="7"/>
  <c r="V49" i="7"/>
  <c r="W48" i="7"/>
  <c r="V48" i="7"/>
  <c r="W47" i="7"/>
  <c r="V47" i="7"/>
  <c r="W46" i="7"/>
  <c r="V46" i="7"/>
  <c r="W45" i="7"/>
  <c r="V45" i="7"/>
  <c r="W44" i="7"/>
  <c r="V44" i="7"/>
  <c r="W43" i="7"/>
  <c r="V43" i="7"/>
  <c r="W42" i="7"/>
  <c r="V42" i="7"/>
  <c r="W41" i="7"/>
  <c r="V41" i="7"/>
  <c r="W40" i="7"/>
  <c r="V40" i="7"/>
  <c r="W39" i="7"/>
  <c r="V39" i="7"/>
  <c r="W38" i="7"/>
  <c r="V38" i="7"/>
  <c r="W37" i="7"/>
  <c r="V37" i="7"/>
  <c r="W36" i="7"/>
  <c r="V36" i="7"/>
  <c r="W35" i="7"/>
  <c r="V35" i="7"/>
  <c r="W34" i="7"/>
  <c r="V34" i="7"/>
  <c r="W33" i="7"/>
  <c r="V33" i="7"/>
  <c r="W32" i="7"/>
  <c r="V32" i="7"/>
  <c r="W31" i="7"/>
  <c r="V31" i="7"/>
  <c r="W30" i="7"/>
  <c r="V30" i="7"/>
  <c r="W29" i="7"/>
  <c r="V29" i="7"/>
  <c r="W28" i="7"/>
  <c r="V28" i="7"/>
  <c r="W27" i="7"/>
  <c r="V27" i="7"/>
  <c r="W26" i="7"/>
  <c r="V26" i="7"/>
  <c r="W25" i="7"/>
  <c r="V25" i="7"/>
  <c r="W24" i="7"/>
  <c r="V24" i="7"/>
  <c r="W23" i="7"/>
  <c r="V23" i="7"/>
  <c r="W22" i="7"/>
  <c r="V22" i="7"/>
  <c r="W21" i="7"/>
  <c r="V21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U94" i="6"/>
  <c r="W92" i="6"/>
  <c r="V92" i="6"/>
  <c r="T92" i="6"/>
  <c r="T94" i="6" s="1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W86" i="6"/>
  <c r="V86" i="6"/>
  <c r="S86" i="6"/>
  <c r="R86" i="6"/>
  <c r="Q86" i="6"/>
  <c r="P86" i="6"/>
  <c r="M86" i="6"/>
  <c r="L86" i="6"/>
  <c r="K86" i="6"/>
  <c r="J86" i="6"/>
  <c r="I86" i="6"/>
  <c r="H86" i="6"/>
  <c r="G86" i="6"/>
  <c r="F86" i="6"/>
  <c r="E86" i="6"/>
  <c r="D86" i="6"/>
  <c r="S63" i="6"/>
  <c r="J63" i="6"/>
  <c r="G63" i="6"/>
  <c r="W61" i="6"/>
  <c r="V61" i="6"/>
  <c r="U61" i="6"/>
  <c r="T61" i="6"/>
  <c r="S61" i="6"/>
  <c r="R61" i="6"/>
  <c r="Q61" i="6"/>
  <c r="P61" i="6"/>
  <c r="O61" i="6"/>
  <c r="N61" i="6"/>
  <c r="N63" i="6" s="1"/>
  <c r="M61" i="6"/>
  <c r="L61" i="6"/>
  <c r="K61" i="6"/>
  <c r="J61" i="6"/>
  <c r="I61" i="6"/>
  <c r="H61" i="6"/>
  <c r="G61" i="6"/>
  <c r="F61" i="6"/>
  <c r="F63" i="6" s="1"/>
  <c r="F94" i="6" s="1"/>
  <c r="E61" i="6"/>
  <c r="E63" i="6" s="1"/>
  <c r="E94" i="6" s="1"/>
  <c r="D61" i="6"/>
  <c r="D63" i="6" s="1"/>
  <c r="D94" i="6" s="1"/>
  <c r="C61" i="6"/>
  <c r="B61" i="6"/>
  <c r="B63" i="6" s="1"/>
  <c r="B94" i="6" s="1"/>
  <c r="W52" i="6"/>
  <c r="V52" i="6"/>
  <c r="S52" i="6"/>
  <c r="R52" i="6"/>
  <c r="Q52" i="6"/>
  <c r="P52" i="6"/>
  <c r="P63" i="6" s="1"/>
  <c r="O52" i="6"/>
  <c r="N52" i="6"/>
  <c r="M52" i="6"/>
  <c r="M63" i="6" s="1"/>
  <c r="M94" i="6" s="1"/>
  <c r="L52" i="6"/>
  <c r="K52" i="6"/>
  <c r="J52" i="6"/>
  <c r="I52" i="6"/>
  <c r="I63" i="6" s="1"/>
  <c r="H52" i="6"/>
  <c r="H63" i="6" s="1"/>
  <c r="C52" i="6"/>
  <c r="B52" i="6"/>
  <c r="W18" i="6"/>
  <c r="V18" i="6"/>
  <c r="S18" i="6"/>
  <c r="R18" i="6"/>
  <c r="Q18" i="6"/>
  <c r="P18" i="6"/>
  <c r="O18" i="6"/>
  <c r="N18" i="6"/>
  <c r="M18" i="6"/>
  <c r="L18" i="6"/>
  <c r="K18" i="6"/>
  <c r="J18" i="6"/>
  <c r="I18" i="6"/>
  <c r="H18" i="6"/>
  <c r="S94" i="5"/>
  <c r="U92" i="5"/>
  <c r="T92" i="5"/>
  <c r="R92" i="5"/>
  <c r="R94" i="5" s="1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U86" i="5"/>
  <c r="T86" i="5"/>
  <c r="Q86" i="5"/>
  <c r="P86" i="5"/>
  <c r="O86" i="5"/>
  <c r="N86" i="5"/>
  <c r="K86" i="5"/>
  <c r="J86" i="5"/>
  <c r="I86" i="5"/>
  <c r="H86" i="5"/>
  <c r="G86" i="5"/>
  <c r="F86" i="5"/>
  <c r="E86" i="5"/>
  <c r="D86" i="5"/>
  <c r="U63" i="5"/>
  <c r="T63" i="5"/>
  <c r="T94" i="5" s="1"/>
  <c r="Q63" i="5"/>
  <c r="P63" i="5"/>
  <c r="O63" i="5"/>
  <c r="N63" i="5"/>
  <c r="K63" i="5"/>
  <c r="J63" i="5"/>
  <c r="I63" i="5"/>
  <c r="H63" i="5"/>
  <c r="E63" i="5"/>
  <c r="E94" i="5" s="1"/>
  <c r="D63" i="5"/>
  <c r="C63" i="5"/>
  <c r="B63" i="5"/>
  <c r="U18" i="5"/>
  <c r="T18" i="5"/>
  <c r="Q18" i="5"/>
  <c r="P18" i="5"/>
  <c r="O18" i="5"/>
  <c r="N18" i="5"/>
  <c r="M18" i="5"/>
  <c r="M94" i="5" s="1"/>
  <c r="L18" i="5"/>
  <c r="K18" i="5"/>
  <c r="J18" i="5"/>
  <c r="I18" i="5"/>
  <c r="H18" i="5"/>
  <c r="U91" i="4"/>
  <c r="T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W89" i="4"/>
  <c r="V89" i="4"/>
  <c r="W88" i="4"/>
  <c r="V88" i="4"/>
  <c r="U85" i="4"/>
  <c r="T85" i="4"/>
  <c r="Q85" i="4"/>
  <c r="P85" i="4"/>
  <c r="O85" i="4"/>
  <c r="N85" i="4"/>
  <c r="K85" i="4"/>
  <c r="J85" i="4"/>
  <c r="I85" i="4"/>
  <c r="H85" i="4"/>
  <c r="G85" i="4"/>
  <c r="F85" i="4"/>
  <c r="E85" i="4"/>
  <c r="D85" i="4"/>
  <c r="V85" i="4" s="1"/>
  <c r="W83" i="4"/>
  <c r="V83" i="4"/>
  <c r="W82" i="4"/>
  <c r="V82" i="4"/>
  <c r="W81" i="4"/>
  <c r="V81" i="4"/>
  <c r="W80" i="4"/>
  <c r="V80" i="4"/>
  <c r="W79" i="4"/>
  <c r="V79" i="4"/>
  <c r="W78" i="4"/>
  <c r="V78" i="4"/>
  <c r="W77" i="4"/>
  <c r="V77" i="4"/>
  <c r="W76" i="4"/>
  <c r="V76" i="4"/>
  <c r="W75" i="4"/>
  <c r="V75" i="4"/>
  <c r="W74" i="4"/>
  <c r="V74" i="4"/>
  <c r="W73" i="4"/>
  <c r="V73" i="4"/>
  <c r="W72" i="4"/>
  <c r="V72" i="4"/>
  <c r="W71" i="4"/>
  <c r="V71" i="4"/>
  <c r="W70" i="4"/>
  <c r="V70" i="4"/>
  <c r="W69" i="4"/>
  <c r="V69" i="4"/>
  <c r="W68" i="4"/>
  <c r="V68" i="4"/>
  <c r="W67" i="4"/>
  <c r="V67" i="4"/>
  <c r="W66" i="4"/>
  <c r="V66" i="4"/>
  <c r="W65" i="4"/>
  <c r="V65" i="4"/>
  <c r="H62" i="4"/>
  <c r="E62" i="4"/>
  <c r="E93" i="4" s="1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W59" i="4"/>
  <c r="V59" i="4"/>
  <c r="W58" i="4"/>
  <c r="V58" i="4"/>
  <c r="W57" i="4"/>
  <c r="V57" i="4"/>
  <c r="W56" i="4"/>
  <c r="V56" i="4"/>
  <c r="W55" i="4"/>
  <c r="V55" i="4"/>
  <c r="W54" i="4"/>
  <c r="V54" i="4"/>
  <c r="U51" i="4"/>
  <c r="T51" i="4"/>
  <c r="S51" i="4"/>
  <c r="R51" i="4"/>
  <c r="R62" i="4" s="1"/>
  <c r="Q51" i="4"/>
  <c r="Q62" i="4" s="1"/>
  <c r="P51" i="4"/>
  <c r="P62" i="4" s="1"/>
  <c r="O51" i="4"/>
  <c r="O62" i="4" s="1"/>
  <c r="N51" i="4"/>
  <c r="N62" i="4" s="1"/>
  <c r="M51" i="4"/>
  <c r="M62" i="4" s="1"/>
  <c r="L51" i="4"/>
  <c r="K51" i="4"/>
  <c r="J51" i="4"/>
  <c r="I51" i="4"/>
  <c r="H51" i="4"/>
  <c r="G51" i="4"/>
  <c r="F51" i="4"/>
  <c r="E51" i="4"/>
  <c r="D51" i="4"/>
  <c r="C51" i="4"/>
  <c r="B51" i="4"/>
  <c r="W50" i="4"/>
  <c r="V50" i="4"/>
  <c r="W49" i="4"/>
  <c r="V49" i="4"/>
  <c r="W48" i="4"/>
  <c r="V48" i="4"/>
  <c r="W47" i="4"/>
  <c r="V47" i="4"/>
  <c r="W46" i="4"/>
  <c r="V46" i="4"/>
  <c r="W45" i="4"/>
  <c r="V45" i="4"/>
  <c r="W44" i="4"/>
  <c r="V44" i="4"/>
  <c r="W43" i="4"/>
  <c r="V43" i="4"/>
  <c r="W42" i="4"/>
  <c r="V42" i="4"/>
  <c r="W41" i="4"/>
  <c r="V41" i="4"/>
  <c r="W40" i="4"/>
  <c r="V40" i="4"/>
  <c r="W39" i="4"/>
  <c r="V39" i="4"/>
  <c r="W38" i="4"/>
  <c r="V38" i="4"/>
  <c r="W37" i="4"/>
  <c r="V37" i="4"/>
  <c r="W36" i="4"/>
  <c r="V36" i="4"/>
  <c r="W35" i="4"/>
  <c r="V35" i="4"/>
  <c r="W34" i="4"/>
  <c r="V34" i="4"/>
  <c r="W33" i="4"/>
  <c r="V33" i="4"/>
  <c r="W32" i="4"/>
  <c r="V32" i="4"/>
  <c r="W31" i="4"/>
  <c r="V31" i="4"/>
  <c r="W30" i="4"/>
  <c r="V30" i="4"/>
  <c r="W29" i="4"/>
  <c r="V29" i="4"/>
  <c r="W28" i="4"/>
  <c r="V28" i="4"/>
  <c r="W27" i="4"/>
  <c r="V27" i="4"/>
  <c r="W26" i="4"/>
  <c r="V26" i="4"/>
  <c r="W25" i="4"/>
  <c r="V25" i="4"/>
  <c r="W24" i="4"/>
  <c r="V24" i="4"/>
  <c r="W23" i="4"/>
  <c r="V23" i="4"/>
  <c r="W22" i="4"/>
  <c r="V22" i="4"/>
  <c r="W21" i="4"/>
  <c r="V21" i="4"/>
  <c r="U18" i="4"/>
  <c r="T18" i="4"/>
  <c r="Q18" i="4"/>
  <c r="P18" i="4"/>
  <c r="O18" i="4"/>
  <c r="N18" i="4"/>
  <c r="M18" i="4"/>
  <c r="L18" i="4"/>
  <c r="K18" i="4"/>
  <c r="J18" i="4"/>
  <c r="I18" i="4"/>
  <c r="H18" i="4"/>
  <c r="W16" i="4"/>
  <c r="V16" i="4"/>
  <c r="W15" i="4"/>
  <c r="V15" i="4"/>
  <c r="W14" i="4"/>
  <c r="V14" i="4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S89" i="3"/>
  <c r="R89" i="3"/>
  <c r="S88" i="3"/>
  <c r="R88" i="3"/>
  <c r="Q85" i="3"/>
  <c r="P85" i="3"/>
  <c r="O85" i="3"/>
  <c r="N85" i="3"/>
  <c r="K85" i="3"/>
  <c r="J85" i="3"/>
  <c r="I85" i="3"/>
  <c r="H85" i="3"/>
  <c r="G85" i="3"/>
  <c r="F85" i="3"/>
  <c r="E85" i="3"/>
  <c r="S85" i="3" s="1"/>
  <c r="D85" i="3"/>
  <c r="S83" i="3"/>
  <c r="R83" i="3"/>
  <c r="S82" i="3"/>
  <c r="R82" i="3"/>
  <c r="S81" i="3"/>
  <c r="R81" i="3"/>
  <c r="S80" i="3"/>
  <c r="R80" i="3"/>
  <c r="S79" i="3"/>
  <c r="R79" i="3"/>
  <c r="S78" i="3"/>
  <c r="R78" i="3"/>
  <c r="S77" i="3"/>
  <c r="R77" i="3"/>
  <c r="S76" i="3"/>
  <c r="R76" i="3"/>
  <c r="S75" i="3"/>
  <c r="R75" i="3"/>
  <c r="S74" i="3"/>
  <c r="R74" i="3"/>
  <c r="S73" i="3"/>
  <c r="R73" i="3"/>
  <c r="S72" i="3"/>
  <c r="R72" i="3"/>
  <c r="S71" i="3"/>
  <c r="R71" i="3"/>
  <c r="S70" i="3"/>
  <c r="R70" i="3"/>
  <c r="S69" i="3"/>
  <c r="R69" i="3"/>
  <c r="S68" i="3"/>
  <c r="R68" i="3"/>
  <c r="S67" i="3"/>
  <c r="R67" i="3"/>
  <c r="S66" i="3"/>
  <c r="R66" i="3"/>
  <c r="S65" i="3"/>
  <c r="R65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S59" i="3"/>
  <c r="R59" i="3"/>
  <c r="S58" i="3"/>
  <c r="R58" i="3"/>
  <c r="S57" i="3"/>
  <c r="R57" i="3"/>
  <c r="S56" i="3"/>
  <c r="R56" i="3"/>
  <c r="S55" i="3"/>
  <c r="R55" i="3"/>
  <c r="S54" i="3"/>
  <c r="R54" i="3"/>
  <c r="Q51" i="3"/>
  <c r="P51" i="3"/>
  <c r="O51" i="3"/>
  <c r="N51" i="3"/>
  <c r="M51" i="3"/>
  <c r="L51" i="3"/>
  <c r="K51" i="3"/>
  <c r="J51" i="3"/>
  <c r="I51" i="3"/>
  <c r="H51" i="3"/>
  <c r="G51" i="3"/>
  <c r="F51" i="3"/>
  <c r="F62" i="3" s="1"/>
  <c r="E51" i="3"/>
  <c r="E62" i="3" s="1"/>
  <c r="D51" i="3"/>
  <c r="C51" i="3"/>
  <c r="B51" i="3"/>
  <c r="S50" i="3"/>
  <c r="R50" i="3"/>
  <c r="S49" i="3"/>
  <c r="R49" i="3"/>
  <c r="S48" i="3"/>
  <c r="R48" i="3"/>
  <c r="S47" i="3"/>
  <c r="R47" i="3"/>
  <c r="S46" i="3"/>
  <c r="R46" i="3"/>
  <c r="S45" i="3"/>
  <c r="R45" i="3"/>
  <c r="S44" i="3"/>
  <c r="R44" i="3"/>
  <c r="S43" i="3"/>
  <c r="R43" i="3"/>
  <c r="S42" i="3"/>
  <c r="R42" i="3"/>
  <c r="S41" i="3"/>
  <c r="R41" i="3"/>
  <c r="S40" i="3"/>
  <c r="R40" i="3"/>
  <c r="S39" i="3"/>
  <c r="R39" i="3"/>
  <c r="S38" i="3"/>
  <c r="R38" i="3"/>
  <c r="S37" i="3"/>
  <c r="R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Q18" i="3"/>
  <c r="P18" i="3"/>
  <c r="O18" i="3"/>
  <c r="N18" i="3"/>
  <c r="M18" i="3"/>
  <c r="L18" i="3"/>
  <c r="K18" i="3"/>
  <c r="J18" i="3"/>
  <c r="I18" i="3"/>
  <c r="H18" i="3"/>
  <c r="S16" i="3"/>
  <c r="R16" i="3"/>
  <c r="S15" i="3"/>
  <c r="R15" i="3"/>
  <c r="S14" i="3"/>
  <c r="R14" i="3"/>
  <c r="D96" i="2"/>
  <c r="D95" i="2"/>
  <c r="D94" i="2"/>
  <c r="D93" i="2"/>
  <c r="D92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S86" i="2" s="1"/>
  <c r="B86" i="2"/>
  <c r="R86" i="2" s="1"/>
  <c r="S84" i="2"/>
  <c r="R84" i="2"/>
  <c r="S83" i="2"/>
  <c r="R83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S78" i="2"/>
  <c r="R78" i="2"/>
  <c r="S77" i="2"/>
  <c r="R77" i="2"/>
  <c r="S76" i="2"/>
  <c r="R76" i="2"/>
  <c r="S75" i="2"/>
  <c r="R75" i="2"/>
  <c r="S74" i="2"/>
  <c r="R74" i="2"/>
  <c r="S73" i="2"/>
  <c r="R73" i="2"/>
  <c r="S72" i="2"/>
  <c r="R72" i="2"/>
  <c r="S71" i="2"/>
  <c r="R71" i="2"/>
  <c r="S70" i="2"/>
  <c r="R70" i="2"/>
  <c r="S69" i="2"/>
  <c r="R69" i="2"/>
  <c r="S68" i="2"/>
  <c r="R68" i="2"/>
  <c r="S67" i="2"/>
  <c r="R67" i="2"/>
  <c r="S66" i="2"/>
  <c r="R66" i="2"/>
  <c r="S65" i="2"/>
  <c r="R65" i="2"/>
  <c r="S64" i="2"/>
  <c r="R64" i="2"/>
  <c r="S63" i="2"/>
  <c r="R63" i="2"/>
  <c r="S62" i="2"/>
  <c r="R62" i="2"/>
  <c r="S61" i="2"/>
  <c r="R61" i="2"/>
  <c r="S60" i="2"/>
  <c r="R60" i="2"/>
  <c r="I57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S54" i="2"/>
  <c r="R54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S50" i="2"/>
  <c r="R50" i="2"/>
  <c r="S49" i="2"/>
  <c r="R49" i="2"/>
  <c r="S48" i="2"/>
  <c r="R48" i="2"/>
  <c r="S47" i="2"/>
  <c r="R47" i="2"/>
  <c r="S46" i="2"/>
  <c r="R46" i="2"/>
  <c r="S45" i="2"/>
  <c r="R45" i="2"/>
  <c r="S44" i="2"/>
  <c r="R44" i="2"/>
  <c r="S43" i="2"/>
  <c r="R43" i="2"/>
  <c r="S42" i="2"/>
  <c r="R42" i="2"/>
  <c r="S41" i="2"/>
  <c r="R41" i="2"/>
  <c r="S40" i="2"/>
  <c r="R40" i="2"/>
  <c r="S39" i="2"/>
  <c r="R39" i="2"/>
  <c r="S38" i="2"/>
  <c r="R38" i="2"/>
  <c r="S37" i="2"/>
  <c r="R37" i="2"/>
  <c r="S36" i="2"/>
  <c r="R36" i="2"/>
  <c r="S35" i="2"/>
  <c r="R35" i="2"/>
  <c r="S34" i="2"/>
  <c r="R34" i="2"/>
  <c r="S33" i="2"/>
  <c r="R33" i="2"/>
  <c r="S32" i="2"/>
  <c r="R32" i="2"/>
  <c r="S31" i="2"/>
  <c r="R31" i="2"/>
  <c r="S30" i="2"/>
  <c r="R30" i="2"/>
  <c r="S29" i="2"/>
  <c r="R29" i="2"/>
  <c r="S28" i="2"/>
  <c r="R28" i="2"/>
  <c r="S27" i="2"/>
  <c r="R27" i="2"/>
  <c r="S26" i="2"/>
  <c r="R26" i="2"/>
  <c r="S25" i="2"/>
  <c r="R25" i="2"/>
  <c r="S24" i="2"/>
  <c r="R24" i="2"/>
  <c r="S23" i="2"/>
  <c r="R23" i="2"/>
  <c r="S22" i="2"/>
  <c r="R22" i="2"/>
  <c r="S21" i="2"/>
  <c r="R21" i="2"/>
  <c r="Q18" i="2"/>
  <c r="P18" i="2"/>
  <c r="O18" i="2"/>
  <c r="N18" i="2"/>
  <c r="M18" i="2"/>
  <c r="L18" i="2"/>
  <c r="K18" i="2"/>
  <c r="J18" i="2"/>
  <c r="I18" i="2"/>
  <c r="S18" i="2" s="1"/>
  <c r="H18" i="2"/>
  <c r="S16" i="2"/>
  <c r="R16" i="2"/>
  <c r="S15" i="2"/>
  <c r="R15" i="2"/>
  <c r="S14" i="2"/>
  <c r="R14" i="2"/>
  <c r="D96" i="1"/>
  <c r="D95" i="1"/>
  <c r="D94" i="1"/>
  <c r="D93" i="1"/>
  <c r="D92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W84" i="1"/>
  <c r="V84" i="1"/>
  <c r="W83" i="1"/>
  <c r="V83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H57" i="1" s="1"/>
  <c r="G55" i="1"/>
  <c r="F55" i="1"/>
  <c r="E55" i="1"/>
  <c r="D55" i="1"/>
  <c r="C55" i="1"/>
  <c r="B55" i="1"/>
  <c r="W54" i="1"/>
  <c r="V54" i="1"/>
  <c r="U51" i="1"/>
  <c r="U57" i="1" s="1"/>
  <c r="T51" i="1"/>
  <c r="T57" i="1" s="1"/>
  <c r="S51" i="1"/>
  <c r="R51" i="1"/>
  <c r="Q51" i="1"/>
  <c r="Q57" i="1" s="1"/>
  <c r="P51" i="1"/>
  <c r="P57" i="1" s="1"/>
  <c r="O51" i="1"/>
  <c r="O57" i="1" s="1"/>
  <c r="N51" i="1"/>
  <c r="N57" i="1" s="1"/>
  <c r="M51" i="1"/>
  <c r="M57" i="1" s="1"/>
  <c r="L51" i="1"/>
  <c r="L57" i="1" s="1"/>
  <c r="K51" i="1"/>
  <c r="K57" i="1" s="1"/>
  <c r="J51" i="1"/>
  <c r="J57" i="1" s="1"/>
  <c r="I51" i="1"/>
  <c r="H51" i="1"/>
  <c r="G51" i="1"/>
  <c r="G57" i="1" s="1"/>
  <c r="F51" i="1"/>
  <c r="F57" i="1" s="1"/>
  <c r="E51" i="1"/>
  <c r="E57" i="1" s="1"/>
  <c r="D51" i="1"/>
  <c r="D57" i="1" s="1"/>
  <c r="C51" i="1"/>
  <c r="B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U18" i="1"/>
  <c r="T18" i="1"/>
  <c r="S18" i="1"/>
  <c r="R18" i="1"/>
  <c r="Q18" i="1"/>
  <c r="P18" i="1"/>
  <c r="O18" i="1"/>
  <c r="N18" i="1"/>
  <c r="M18" i="1"/>
  <c r="L18" i="1"/>
  <c r="K18" i="1"/>
  <c r="J18" i="1"/>
  <c r="J88" i="1" s="1"/>
  <c r="I18" i="1"/>
  <c r="H18" i="1"/>
  <c r="W16" i="1"/>
  <c r="V16" i="1"/>
  <c r="W15" i="1"/>
  <c r="V15" i="1"/>
  <c r="W14" i="1"/>
  <c r="V14" i="1"/>
  <c r="G94" i="6" l="1"/>
  <c r="G95" i="6" s="1"/>
  <c r="S94" i="6"/>
  <c r="J94" i="6"/>
  <c r="J57" i="2"/>
  <c r="K57" i="2"/>
  <c r="K88" i="2" s="1"/>
  <c r="C62" i="3"/>
  <c r="W18" i="4"/>
  <c r="K62" i="4"/>
  <c r="K93" i="4" s="1"/>
  <c r="H94" i="5"/>
  <c r="N94" i="5"/>
  <c r="L57" i="2"/>
  <c r="D62" i="3"/>
  <c r="D93" i="3" s="1"/>
  <c r="R85" i="3"/>
  <c r="L62" i="4"/>
  <c r="T62" i="4"/>
  <c r="T93" i="4" s="1"/>
  <c r="O94" i="5"/>
  <c r="O95" i="5" s="1"/>
  <c r="R80" i="2"/>
  <c r="G62" i="3"/>
  <c r="G93" i="3" s="1"/>
  <c r="G94" i="3" s="1"/>
  <c r="O93" i="4"/>
  <c r="O94" i="4" s="1"/>
  <c r="S80" i="2"/>
  <c r="H62" i="3"/>
  <c r="H93" i="3" s="1"/>
  <c r="D88" i="1"/>
  <c r="E89" i="1" s="1"/>
  <c r="I62" i="3"/>
  <c r="I93" i="3" s="1"/>
  <c r="E88" i="1"/>
  <c r="J62" i="3"/>
  <c r="F88" i="1"/>
  <c r="K62" i="3"/>
  <c r="G88" i="1"/>
  <c r="G89" i="1" s="1"/>
  <c r="L62" i="3"/>
  <c r="M62" i="3"/>
  <c r="V63" i="6"/>
  <c r="I57" i="1"/>
  <c r="N62" i="3"/>
  <c r="N93" i="3" s="1"/>
  <c r="W63" i="6"/>
  <c r="W94" i="6" s="1"/>
  <c r="T88" i="1"/>
  <c r="M57" i="2"/>
  <c r="M88" i="2" s="1"/>
  <c r="M89" i="2" s="1"/>
  <c r="R18" i="2"/>
  <c r="N57" i="2"/>
  <c r="N88" i="2" s="1"/>
  <c r="E94" i="4"/>
  <c r="J94" i="5"/>
  <c r="Q57" i="2"/>
  <c r="Q88" i="2" s="1"/>
  <c r="P93" i="4"/>
  <c r="R93" i="4"/>
  <c r="H88" i="1"/>
  <c r="W80" i="1"/>
  <c r="W85" i="4"/>
  <c r="V86" i="1"/>
  <c r="K88" i="1"/>
  <c r="K89" i="1" s="1"/>
  <c r="F94" i="5"/>
  <c r="G95" i="5" s="1"/>
  <c r="L93" i="3"/>
  <c r="P62" i="3"/>
  <c r="P93" i="3" s="1"/>
  <c r="D62" i="4"/>
  <c r="D93" i="4" s="1"/>
  <c r="E57" i="2"/>
  <c r="E88" i="2" s="1"/>
  <c r="E89" i="2" s="1"/>
  <c r="O88" i="1"/>
  <c r="F62" i="4"/>
  <c r="F93" i="4" s="1"/>
  <c r="G94" i="4" s="1"/>
  <c r="P88" i="1"/>
  <c r="G62" i="4"/>
  <c r="G93" i="4" s="1"/>
  <c r="Q88" i="1"/>
  <c r="Q89" i="1" s="1"/>
  <c r="H57" i="2"/>
  <c r="H88" i="2" s="1"/>
  <c r="R91" i="3"/>
  <c r="D94" i="5"/>
  <c r="E95" i="5" s="1"/>
  <c r="V51" i="1"/>
  <c r="E93" i="3"/>
  <c r="E94" i="3" s="1"/>
  <c r="W51" i="1"/>
  <c r="I94" i="5"/>
  <c r="L88" i="2"/>
  <c r="P57" i="2"/>
  <c r="N93" i="4"/>
  <c r="W91" i="4"/>
  <c r="K94" i="5"/>
  <c r="K95" i="5" s="1"/>
  <c r="R60" i="3"/>
  <c r="L63" i="6"/>
  <c r="L94" i="6" s="1"/>
  <c r="M95" i="6" s="1"/>
  <c r="V80" i="1"/>
  <c r="P94" i="5"/>
  <c r="O63" i="6"/>
  <c r="G94" i="5"/>
  <c r="D57" i="2"/>
  <c r="D88" i="2" s="1"/>
  <c r="F57" i="2"/>
  <c r="F88" i="2" s="1"/>
  <c r="O94" i="6"/>
  <c r="G57" i="2"/>
  <c r="G88" i="2" s="1"/>
  <c r="G89" i="2" s="1"/>
  <c r="C94" i="5"/>
  <c r="R57" i="1"/>
  <c r="R88" i="1" s="1"/>
  <c r="S91" i="3"/>
  <c r="I62" i="4"/>
  <c r="I93" i="4" s="1"/>
  <c r="F93" i="3"/>
  <c r="L93" i="4"/>
  <c r="V55" i="1"/>
  <c r="O57" i="2"/>
  <c r="O88" i="2" s="1"/>
  <c r="W60" i="4"/>
  <c r="U95" i="6"/>
  <c r="W55" i="1"/>
  <c r="V91" i="4"/>
  <c r="S95" i="5"/>
  <c r="V60" i="4"/>
  <c r="K63" i="6"/>
  <c r="K94" i="6" s="1"/>
  <c r="S60" i="3"/>
  <c r="Q93" i="4"/>
  <c r="Q94" i="4" s="1"/>
  <c r="S62" i="4"/>
  <c r="S93" i="4" s="1"/>
  <c r="S94" i="4" s="1"/>
  <c r="R55" i="2"/>
  <c r="I94" i="6"/>
  <c r="S55" i="2"/>
  <c r="U62" i="4"/>
  <c r="U93" i="4" s="1"/>
  <c r="W86" i="1"/>
  <c r="R51" i="2"/>
  <c r="J93" i="3"/>
  <c r="B62" i="4"/>
  <c r="B93" i="4" s="1"/>
  <c r="L88" i="1"/>
  <c r="S51" i="2"/>
  <c r="O62" i="3"/>
  <c r="O93" i="3" s="1"/>
  <c r="C62" i="4"/>
  <c r="Q94" i="5"/>
  <c r="L94" i="5"/>
  <c r="Q63" i="6"/>
  <c r="Q94" i="6" s="1"/>
  <c r="Q62" i="3"/>
  <c r="Q93" i="3" s="1"/>
  <c r="Q94" i="3" s="1"/>
  <c r="U94" i="5"/>
  <c r="U95" i="5" s="1"/>
  <c r="N94" i="6"/>
  <c r="R63" i="6"/>
  <c r="R94" i="6" s="1"/>
  <c r="B94" i="5"/>
  <c r="P94" i="6"/>
  <c r="S57" i="1"/>
  <c r="S88" i="1" s="1"/>
  <c r="S89" i="1" s="1"/>
  <c r="R51" i="3"/>
  <c r="V18" i="4"/>
  <c r="J62" i="4"/>
  <c r="J93" i="4" s="1"/>
  <c r="C63" i="6"/>
  <c r="C94" i="6" s="1"/>
  <c r="C95" i="6" s="1"/>
  <c r="O57" i="7"/>
  <c r="O86" i="7" s="1"/>
  <c r="R57" i="7"/>
  <c r="R86" i="7" s="1"/>
  <c r="S57" i="7"/>
  <c r="S86" i="7" s="1"/>
  <c r="M57" i="7"/>
  <c r="M86" i="7" s="1"/>
  <c r="C57" i="7"/>
  <c r="C86" i="7" s="1"/>
  <c r="N57" i="7"/>
  <c r="N86" i="7" s="1"/>
  <c r="J57" i="7"/>
  <c r="J86" i="7" s="1"/>
  <c r="W84" i="7"/>
  <c r="Q57" i="7"/>
  <c r="Q86" i="7" s="1"/>
  <c r="P57" i="7"/>
  <c r="P86" i="7" s="1"/>
  <c r="G57" i="7"/>
  <c r="G86" i="7" s="1"/>
  <c r="F57" i="7"/>
  <c r="F86" i="7" s="1"/>
  <c r="E57" i="7"/>
  <c r="E86" i="7" s="1"/>
  <c r="D57" i="7"/>
  <c r="D86" i="7" s="1"/>
  <c r="V84" i="7"/>
  <c r="V78" i="7"/>
  <c r="W78" i="7"/>
  <c r="I57" i="7"/>
  <c r="U57" i="7"/>
  <c r="U86" i="7" s="1"/>
  <c r="K57" i="7"/>
  <c r="K86" i="7" s="1"/>
  <c r="V55" i="7"/>
  <c r="H57" i="7"/>
  <c r="H86" i="7" s="1"/>
  <c r="T57" i="7"/>
  <c r="T86" i="7" s="1"/>
  <c r="W55" i="7"/>
  <c r="L86" i="7"/>
  <c r="V51" i="7"/>
  <c r="W51" i="7"/>
  <c r="V18" i="7"/>
  <c r="B57" i="7"/>
  <c r="W18" i="7"/>
  <c r="M93" i="3"/>
  <c r="I88" i="1"/>
  <c r="U88" i="1"/>
  <c r="C93" i="4"/>
  <c r="M88" i="1"/>
  <c r="M89" i="1" s="1"/>
  <c r="P88" i="2"/>
  <c r="E95" i="6"/>
  <c r="C93" i="3"/>
  <c r="N88" i="1"/>
  <c r="K93" i="3"/>
  <c r="M93" i="4"/>
  <c r="M95" i="5"/>
  <c r="H94" i="6"/>
  <c r="I95" i="6" s="1"/>
  <c r="V94" i="6"/>
  <c r="V18" i="1"/>
  <c r="B57" i="1"/>
  <c r="I88" i="2"/>
  <c r="W18" i="1"/>
  <c r="C57" i="1"/>
  <c r="J88" i="2"/>
  <c r="R18" i="3"/>
  <c r="S18" i="3"/>
  <c r="B62" i="3"/>
  <c r="B57" i="2"/>
  <c r="H93" i="4"/>
  <c r="C57" i="2"/>
  <c r="V51" i="4"/>
  <c r="W51" i="4"/>
  <c r="S51" i="3"/>
  <c r="O89" i="2" l="1"/>
  <c r="U94" i="4"/>
  <c r="V62" i="4"/>
  <c r="W95" i="6"/>
  <c r="U89" i="1"/>
  <c r="I95" i="5"/>
  <c r="M94" i="4"/>
  <c r="S95" i="6"/>
  <c r="K94" i="3"/>
  <c r="O95" i="6"/>
  <c r="K95" i="6"/>
  <c r="Q95" i="6"/>
  <c r="O89" i="1"/>
  <c r="Q95" i="5"/>
  <c r="Q89" i="2"/>
  <c r="O94" i="3"/>
  <c r="K89" i="2"/>
  <c r="M94" i="3"/>
  <c r="C95" i="5"/>
  <c r="I94" i="3"/>
  <c r="W62" i="4"/>
  <c r="I89" i="1"/>
  <c r="S62" i="3"/>
  <c r="I89" i="2"/>
  <c r="Q87" i="7"/>
  <c r="G87" i="7"/>
  <c r="W57" i="7"/>
  <c r="O87" i="7"/>
  <c r="E87" i="7"/>
  <c r="S87" i="7"/>
  <c r="K87" i="7"/>
  <c r="U87" i="7"/>
  <c r="M87" i="7"/>
  <c r="I86" i="7"/>
  <c r="B86" i="7"/>
  <c r="C87" i="7" s="1"/>
  <c r="V57" i="7"/>
  <c r="R57" i="2"/>
  <c r="B88" i="2"/>
  <c r="R88" i="2" s="1"/>
  <c r="C88" i="2"/>
  <c r="S57" i="2"/>
  <c r="R62" i="3"/>
  <c r="B93" i="3"/>
  <c r="R93" i="3" s="1"/>
  <c r="C94" i="3"/>
  <c r="S93" i="3"/>
  <c r="C94" i="4"/>
  <c r="W93" i="4"/>
  <c r="C88" i="1"/>
  <c r="W57" i="1"/>
  <c r="V93" i="4"/>
  <c r="I94" i="4"/>
  <c r="B88" i="1"/>
  <c r="V88" i="1" s="1"/>
  <c r="V57" i="1"/>
  <c r="K94" i="4"/>
  <c r="I87" i="7" l="1"/>
  <c r="W86" i="7"/>
  <c r="V86" i="7"/>
  <c r="C89" i="1"/>
  <c r="W88" i="1"/>
  <c r="C89" i="2"/>
  <c r="S88" i="2"/>
</calcChain>
</file>

<file path=xl/sharedStrings.xml><?xml version="1.0" encoding="utf-8"?>
<sst xmlns="http://schemas.openxmlformats.org/spreadsheetml/2006/main" count="1186" uniqueCount="177">
  <si>
    <t>IOWA COLLEGE STUDENT AID COMMISSION</t>
  </si>
  <si>
    <t>SUMMARY OF PAYMENTS BY INSTITUTION</t>
  </si>
  <si>
    <t>FISCAL YEAR 2020</t>
  </si>
  <si>
    <t>(Academic Year 2019-2020)</t>
  </si>
  <si>
    <t xml:space="preserve">Iowa Tuition 
Grant </t>
  </si>
  <si>
    <t xml:space="preserve">Iowa Voc-Tech Tuition Grant </t>
  </si>
  <si>
    <t xml:space="preserve">Kibbie Grant </t>
  </si>
  <si>
    <t xml:space="preserve">All Iowa Opportunity Scholarship </t>
  </si>
  <si>
    <t xml:space="preserve">Iowa Nat'l Guard Educational Assistance </t>
  </si>
  <si>
    <t>Governor's State Fair Scholarship</t>
  </si>
  <si>
    <t xml:space="preserve">Education Training Voucher </t>
  </si>
  <si>
    <t>Future Ready Iowa Last-Dollar Scholarship</t>
  </si>
  <si>
    <t>Future Ready Iowa Grant</t>
  </si>
  <si>
    <t>GEAR UP Iowa Scholarship</t>
  </si>
  <si>
    <t>TOTAL BY INSTITUTION</t>
  </si>
  <si>
    <t>No.</t>
  </si>
  <si>
    <t>Dollars</t>
  </si>
  <si>
    <t>REGENT UNIVERSITIES</t>
  </si>
  <si>
    <t>Iowa State University</t>
  </si>
  <si>
    <t>University of Iowa</t>
  </si>
  <si>
    <t xml:space="preserve">University of Northern Iowa </t>
  </si>
  <si>
    <r>
      <rPr>
        <b/>
        <sz val="9"/>
        <color theme="1"/>
        <rFont val="Poppins"/>
      </rPr>
      <t xml:space="preserve">TOTAL </t>
    </r>
    <r>
      <rPr>
        <sz val="9"/>
        <color theme="1"/>
        <rFont val="Poppins"/>
      </rPr>
      <t>(Regent)</t>
    </r>
  </si>
  <si>
    <t>INDEPENDENT COLLEGES &amp; UNIVERSITIES</t>
  </si>
  <si>
    <t>Allen College</t>
  </si>
  <si>
    <t>Briar Cliff University</t>
  </si>
  <si>
    <t>Buena Vista University</t>
  </si>
  <si>
    <t>Central College</t>
  </si>
  <si>
    <t>Clarke University</t>
  </si>
  <si>
    <t>Coe College</t>
  </si>
  <si>
    <t>Cornell College</t>
  </si>
  <si>
    <t>Des Moines University</t>
  </si>
  <si>
    <t>Dordt College</t>
  </si>
  <si>
    <t>Drake University</t>
  </si>
  <si>
    <t>Emmaus Bible College</t>
  </si>
  <si>
    <t>Faith Baptist Bible College</t>
  </si>
  <si>
    <t>Graceland University</t>
  </si>
  <si>
    <t>Grand View University</t>
  </si>
  <si>
    <t>Grinnell College</t>
  </si>
  <si>
    <t>Iowa Wesleyan University</t>
  </si>
  <si>
    <t>Loras College</t>
  </si>
  <si>
    <t>Luther College</t>
  </si>
  <si>
    <t>Maharishi Univ. of Management</t>
  </si>
  <si>
    <t>Mercy College</t>
  </si>
  <si>
    <t>Morningside College</t>
  </si>
  <si>
    <t>Mount Mercy University</t>
  </si>
  <si>
    <t>Northwestern College</t>
  </si>
  <si>
    <t>Simpson College</t>
  </si>
  <si>
    <t>St. Ambrose University</t>
  </si>
  <si>
    <t>St. Luke’s College</t>
  </si>
  <si>
    <t>University of Dubuque</t>
  </si>
  <si>
    <t>Upper Iowa University</t>
  </si>
  <si>
    <t>Wartburg College</t>
  </si>
  <si>
    <t>William Penn University</t>
  </si>
  <si>
    <t>Subtotal: Independent</t>
  </si>
  <si>
    <t>FOR-PROFIT COLLEGES AND UNIVERSITIES</t>
  </si>
  <si>
    <t>Waldorf University</t>
  </si>
  <si>
    <t>Subtotal: 
For-Profit</t>
  </si>
  <si>
    <r>
      <rPr>
        <b/>
        <sz val="8"/>
        <color theme="1"/>
        <rFont val="Poppins"/>
      </rPr>
      <t xml:space="preserve">TOTAL </t>
    </r>
    <r>
      <rPr>
        <sz val="8"/>
        <color theme="1"/>
        <rFont val="Poppins"/>
      </rPr>
      <t>(Independent/
For-Profit)</t>
    </r>
  </si>
  <si>
    <t xml:space="preserve"> </t>
  </si>
  <si>
    <t>COMMUNITY COLLEGES</t>
  </si>
  <si>
    <t>Des Moines Area Community College-Ankeny</t>
  </si>
  <si>
    <t>Eastern Iowa Community College - Clinton</t>
  </si>
  <si>
    <t>Eastern Iowa Community College - Muscatine</t>
  </si>
  <si>
    <t>Eastern Iowa Community College - Scott</t>
  </si>
  <si>
    <t>Hawkeye Community College - Waterloo</t>
  </si>
  <si>
    <t>Indian Hills Community College - Ottumwa</t>
  </si>
  <si>
    <t>Iowa Central Community College - Ft. Dodge</t>
  </si>
  <si>
    <t>Iowa Lakes Community College - Emmetsburg</t>
  </si>
  <si>
    <t>Iowa Valley Community College - Ellsworth</t>
  </si>
  <si>
    <t>Iowa Valley Community College -  Marshalltown</t>
  </si>
  <si>
    <t>Iowa Western Community College - Council Bluffs</t>
  </si>
  <si>
    <t>Kirkwood Community College - Cedar Rapids</t>
  </si>
  <si>
    <t>North Iowa Area Community College - Mason City</t>
  </si>
  <si>
    <t>Northeast Iowa Community College - Calmar</t>
  </si>
  <si>
    <t>Northeast Iowa Community College - Peosta</t>
  </si>
  <si>
    <t>Northwest Iowa Community College -  Sheldon</t>
  </si>
  <si>
    <t>Southeastern Community College - West Burlington</t>
  </si>
  <si>
    <t>Southwestern Community College - Creston</t>
  </si>
  <si>
    <t>Western Iowa Tech Community College - Sioux City</t>
  </si>
  <si>
    <r>
      <rPr>
        <b/>
        <sz val="8"/>
        <color theme="1"/>
        <rFont val="Poppins"/>
      </rPr>
      <t xml:space="preserve">TOTAL </t>
    </r>
    <r>
      <rPr>
        <sz val="8"/>
        <color theme="1"/>
        <rFont val="Poppins"/>
      </rPr>
      <t>(Community)</t>
    </r>
  </si>
  <si>
    <t>OTHER COLLEGES</t>
  </si>
  <si>
    <t>Out-of-State College or University</t>
  </si>
  <si>
    <t>Iowa Barber or Cosmetology School</t>
  </si>
  <si>
    <r>
      <rPr>
        <b/>
        <sz val="8"/>
        <color theme="1"/>
        <rFont val="Poppins"/>
      </rPr>
      <t xml:space="preserve">TOTAL </t>
    </r>
    <r>
      <rPr>
        <sz val="8"/>
        <color theme="1"/>
        <rFont val="Poppins"/>
      </rPr>
      <t>(Other)</t>
    </r>
  </si>
  <si>
    <t xml:space="preserve">      GRAND TOTAL</t>
  </si>
  <si>
    <t>AVG. AWARD</t>
  </si>
  <si>
    <t>LOAN REPAYMENT PROGRAMS:</t>
  </si>
  <si>
    <t>Avg. Award</t>
  </si>
  <si>
    <t>Iowa Teacher Shortage Loan Forgiveness Program</t>
  </si>
  <si>
    <t>Health Care Loan Repayment Program</t>
  </si>
  <si>
    <t>Health Care Professional Recruitment Program (obligated funds)</t>
  </si>
  <si>
    <t>Rural Iowa Primary Care LRP (obligated funds)</t>
  </si>
  <si>
    <t>Teach Iowa Scholar</t>
  </si>
  <si>
    <t>Last Update: 09/1/2020</t>
  </si>
  <si>
    <t>FISCAL YEAR 2019</t>
  </si>
  <si>
    <t>(Academic Year 2018-2019)</t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</si>
  <si>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(Regent)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</si>
  <si>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(Independent/
For-Profit)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</si>
  <si>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(Community)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</si>
  <si>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(Other)</t>
    </r>
  </si>
  <si>
    <t>Last Update: 09-17-2019</t>
  </si>
  <si>
    <t>FISCAL YEAR 2018</t>
  </si>
  <si>
    <t>(Academic Year 2017-2018)</t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</si>
  <si>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(Regent)</t>
    </r>
  </si>
  <si>
    <t>Kaplan - Cedar Falls</t>
  </si>
  <si>
    <t>Kaplan - Cedar Rapids</t>
  </si>
  <si>
    <t>Kaplan - Des Moines</t>
  </si>
  <si>
    <t>Kaplan - Mason City</t>
  </si>
  <si>
    <t>Kaplan - Davenport</t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</si>
  <si>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(Independent/
For-Profit)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</si>
  <si>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(Community)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</si>
  <si>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(Other)</t>
    </r>
  </si>
  <si>
    <t>Iowa Registered Nurse and Nurse Educator Loan Forgiveness Program</t>
  </si>
  <si>
    <t>John R. Justice Loan Repayment Program</t>
  </si>
  <si>
    <t>**Numbers include 2018 graduates as well as recipients that previously graduated and received funding through surplus funds selection criteria.</t>
  </si>
  <si>
    <t>Last Update: 09-5-2018</t>
  </si>
  <si>
    <t>FISCAL YEAR 2017</t>
  </si>
  <si>
    <t>(Academic Year 2016-2017)</t>
  </si>
  <si>
    <t xml:space="preserve">All Iowa Opportunity Foster Grant </t>
  </si>
  <si>
    <t>Barber &amp; Cosm Arts &amp; Sciences Tuition Grant</t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</si>
  <si>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(Regent)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</si>
  <si>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(Independent/
For-Profit)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</si>
  <si>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(Community)</t>
    </r>
  </si>
  <si>
    <r>
      <rPr>
        <b/>
        <sz val="6"/>
        <color theme="1"/>
        <rFont val="Poppins"/>
      </rPr>
      <t xml:space="preserve">TOTAL </t>
    </r>
    <r>
      <rPr>
        <sz val="6"/>
        <color theme="1"/>
        <rFont val="Futura Std Book"/>
        <family val="2"/>
      </rPr>
      <t>(Other)</t>
    </r>
  </si>
  <si>
    <t>**Rural Iowa RN and PA LRP (obligated funds)</t>
  </si>
  <si>
    <t>**Numbers include 2017 graduates as well as recipients that previously graduated and received funding through surplus funds selection criteria.</t>
  </si>
  <si>
    <t>Last Update: 09-25-2017</t>
  </si>
  <si>
    <t>PRELIMINARY SUMMARY OF PAYMENTS BY INSTITUTION</t>
  </si>
  <si>
    <t>FISCAL YEAR 2016</t>
  </si>
  <si>
    <t>(Academic Year 2015-2016)</t>
  </si>
  <si>
    <t>Iowa Tuition 
Grant Program</t>
  </si>
  <si>
    <t>Iowa Voc-Tech Tuition Grant Program</t>
  </si>
  <si>
    <t>Kibbie Grant Program</t>
  </si>
  <si>
    <t>All Iowa Opportunity Scholarship Program</t>
  </si>
  <si>
    <t>Iowa National Guard Education Assistance Program</t>
  </si>
  <si>
    <t>Education Training Voucher Program</t>
  </si>
  <si>
    <t>All Iowa Opportunity Foster Grant Program</t>
  </si>
  <si>
    <t>Barber and Cosmetology Arts &amp; Sciences Tuition Grant</t>
  </si>
  <si>
    <t>Gear Up Iowa Scholarship</t>
  </si>
  <si>
    <t xml:space="preserve">   Total</t>
  </si>
  <si>
    <t>INDEPENDENT COLLEGES AND UNIVERSITIES</t>
  </si>
  <si>
    <t>AIB College of Business</t>
  </si>
  <si>
    <t>Iowa Wesleyan College</t>
  </si>
  <si>
    <t>Waldorf College</t>
  </si>
  <si>
    <t>Total (For-Profit/Independents)</t>
  </si>
  <si>
    <t xml:space="preserve">     Total</t>
  </si>
  <si>
    <t>Number</t>
  </si>
  <si>
    <t>**Numbers include 2016 graduates as well as recipients that previously graduated and received funding through surplus funds selection criteria.</t>
  </si>
  <si>
    <t>Last Update: 09-15-2016</t>
  </si>
  <si>
    <t>FISCAL YEAR 2015</t>
  </si>
  <si>
    <t>(Academic Year 2014-15)</t>
  </si>
  <si>
    <t>*Iowa Grant 
Program</t>
  </si>
  <si>
    <t>* Iowa Grant was eliminated during the 2015 legislative session.  2014-15 is the last year there will be recipients for the Iowa Grant Program.</t>
  </si>
  <si>
    <t>**Numbers include 2015 graduates as well as recipients that previously graduated and received funding through surplus funds selection criteria.</t>
  </si>
  <si>
    <t>Last Update: 09-11-2015</t>
  </si>
  <si>
    <t>Last Updated 9/16/2021</t>
  </si>
  <si>
    <t>Rural Iowa Veterinary Loan Repayment Program (obligated funds)</t>
  </si>
  <si>
    <t>Morningside University</t>
  </si>
  <si>
    <t>FISCAL YEAR 2022</t>
  </si>
  <si>
    <t>(Academic Year 2021-2022)</t>
  </si>
  <si>
    <t>FISCAL YEAR 2021</t>
  </si>
  <si>
    <t>(Academic Year 2020-2021)</t>
  </si>
  <si>
    <t>FISCAL YEAR 2023</t>
  </si>
  <si>
    <t>(Academic Year 2022-2023)</t>
  </si>
  <si>
    <t>Eastern Iowa Community College - Clinton, Scott, Muscatine</t>
  </si>
  <si>
    <t>Mental Health Loan Repayment Program (obligated funds)</t>
  </si>
  <si>
    <t>Last Updated 10/10/2023</t>
  </si>
  <si>
    <t>Health Care Award Program</t>
  </si>
  <si>
    <t>Rural Iowa Veterinarian Loan Repayment Program (obligated funds)</t>
  </si>
  <si>
    <t>Workforce Grant</t>
  </si>
  <si>
    <t>FISCAL YEAR 2024</t>
  </si>
  <si>
    <t>(Academic Year 2023-2024)</t>
  </si>
  <si>
    <t>Bureau of Iowa College Aid</t>
  </si>
  <si>
    <t>Northeast Iowa Community College - Calmar &amp; Peosta</t>
  </si>
  <si>
    <t>Western Governors University</t>
  </si>
  <si>
    <t>Iowa Department of Education</t>
  </si>
  <si>
    <t>Data Locked as of 9.24.24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</si>
</sst>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/d/yy\ h:mm\ AM/PM"/>
    <numFmt numFmtId="165" formatCode="_(* #,##0_);_(* \(#,##0\);_(* &quot;-&quot;??_);_(@_)"/>
    <numFmt numFmtId="166" formatCode="_(&quot;$&quot;* #,##0_);_(&quot;$&quot;* \(#,##0\);_(&quot;$&quot;* &quot;-&quot;??_);_(@_)"/>
  </numFmts>
  <fonts count="94">
    <font>
      <sz val="10"/>
      <color rgb="FF000000"/>
      <name val="Arial"/>
    </font>
    <font>
      <sz val="10"/>
      <color theme="1"/>
      <name val="Poppins"/>
    </font>
    <font>
      <sz val="6"/>
      <color theme="1"/>
      <name val="Poppins"/>
    </font>
    <font>
      <b/>
      <sz val="8"/>
      <color theme="1"/>
      <name val="Poppins"/>
    </font>
    <font>
      <b/>
      <sz val="8"/>
      <color theme="1"/>
      <name val="&quot;Futura Std Book&quot;"/>
    </font>
    <font>
      <sz val="10"/>
      <color theme="1"/>
      <name val="Arial"/>
      <family val="2"/>
    </font>
    <font>
      <sz val="10"/>
      <color theme="1"/>
      <name val="&quot;Futura Std Book&quot;"/>
    </font>
    <font>
      <sz val="8"/>
      <color theme="1"/>
      <name val="Poppins"/>
    </font>
    <font>
      <sz val="8"/>
      <color theme="1"/>
      <name val="&quot;Futura Std Book&quot;"/>
    </font>
    <font>
      <b/>
      <sz val="7"/>
      <color theme="1"/>
      <name val="&quot;Futura Std Book&quot;"/>
    </font>
    <font>
      <sz val="10"/>
      <color theme="1"/>
      <name val="Poppins"/>
    </font>
    <font>
      <b/>
      <sz val="6"/>
      <color theme="1"/>
      <name val="Poppins"/>
    </font>
    <font>
      <sz val="10"/>
      <name val="Arial"/>
      <family val="2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10"/>
      <color theme="1"/>
      <name val="Poppins"/>
    </font>
    <font>
      <u/>
      <sz val="8"/>
      <color theme="1"/>
      <name val="Poppins"/>
    </font>
    <font>
      <u/>
      <sz val="8"/>
      <color theme="1"/>
      <name val="Poppins"/>
    </font>
    <font>
      <u/>
      <sz val="8"/>
      <color theme="1"/>
      <name val="Poppins"/>
    </font>
    <font>
      <u/>
      <sz val="10"/>
      <color theme="1"/>
      <name val="Arial"/>
      <family val="2"/>
    </font>
    <font>
      <u/>
      <sz val="8"/>
      <color theme="1"/>
      <name val="Poppins"/>
    </font>
    <font>
      <u/>
      <sz val="8"/>
      <color theme="1"/>
      <name val="Poppins"/>
    </font>
    <font>
      <b/>
      <sz val="9"/>
      <color theme="1"/>
      <name val="Poppins"/>
    </font>
    <font>
      <u/>
      <sz val="8"/>
      <color theme="1"/>
      <name val="Poppins"/>
    </font>
    <font>
      <b/>
      <u/>
      <sz val="8"/>
      <color theme="1"/>
      <name val="Poppins"/>
    </font>
    <font>
      <b/>
      <u/>
      <sz val="8"/>
      <color theme="1"/>
      <name val="Poppins"/>
    </font>
    <font>
      <b/>
      <u/>
      <sz val="8"/>
      <color theme="1"/>
      <name val="Poppins"/>
    </font>
    <font>
      <b/>
      <u/>
      <sz val="8"/>
      <color theme="1"/>
      <name val="Poppins"/>
    </font>
    <font>
      <sz val="8"/>
      <color theme="1"/>
      <name val="Arial"/>
      <family val="2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u/>
      <sz val="10"/>
      <color theme="1"/>
      <name val="Poppins"/>
    </font>
    <font>
      <b/>
      <sz val="10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b/>
      <u/>
      <sz val="10"/>
      <color theme="1"/>
      <name val="Poppins"/>
    </font>
    <font>
      <b/>
      <u/>
      <sz val="6"/>
      <color theme="1"/>
      <name val="Poppins"/>
    </font>
    <font>
      <b/>
      <u/>
      <sz val="6"/>
      <color theme="1"/>
      <name val="Poppins"/>
    </font>
    <font>
      <i/>
      <sz val="6"/>
      <color theme="1"/>
      <name val="Poppins"/>
    </font>
    <font>
      <sz val="5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u/>
      <sz val="6"/>
      <color theme="1"/>
      <name val="Poppins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Open Sans"/>
    </font>
    <font>
      <sz val="8"/>
      <color theme="1"/>
      <name val="Open Sans"/>
    </font>
    <font>
      <b/>
      <sz val="6"/>
      <color theme="1"/>
      <name val="Open Sans"/>
    </font>
    <font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u/>
      <sz val="6"/>
      <color theme="1"/>
      <name val="Open Sans"/>
    </font>
    <font>
      <u/>
      <sz val="6"/>
      <color theme="1"/>
      <name val="Open Sans"/>
    </font>
    <font>
      <u/>
      <sz val="6"/>
      <color theme="1"/>
      <name val="Open Sans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6"/>
      <color theme="1"/>
      <name val="Open Sans"/>
    </font>
    <font>
      <u/>
      <sz val="6"/>
      <color theme="1"/>
      <name val="Open Sans"/>
    </font>
    <font>
      <u/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u/>
      <sz val="6"/>
      <color theme="1"/>
      <name val="Open Sans"/>
    </font>
    <font>
      <b/>
      <u/>
      <sz val="10"/>
      <color theme="1"/>
      <name val="Arial"/>
      <family val="2"/>
    </font>
    <font>
      <b/>
      <u/>
      <sz val="6"/>
      <color theme="1"/>
      <name val="Open Sans"/>
    </font>
    <font>
      <b/>
      <u/>
      <sz val="6"/>
      <color theme="1"/>
      <name val="Open Sans"/>
    </font>
    <font>
      <b/>
      <u/>
      <sz val="6"/>
      <color theme="1"/>
      <name val="Open Sans"/>
    </font>
    <font>
      <i/>
      <sz val="6"/>
      <color theme="1"/>
      <name val="Arial"/>
      <family val="2"/>
    </font>
    <font>
      <sz val="5"/>
      <color theme="1"/>
      <name val="Open Sans"/>
    </font>
    <font>
      <b/>
      <u/>
      <sz val="6"/>
      <color theme="1"/>
      <name val="Open Sans"/>
    </font>
    <font>
      <u/>
      <sz val="6"/>
      <color theme="1"/>
      <name val="Open Sans"/>
    </font>
    <font>
      <u/>
      <sz val="6"/>
      <color theme="1"/>
      <name val="Open Sans"/>
    </font>
    <font>
      <b/>
      <u/>
      <sz val="6"/>
      <color theme="1"/>
      <name val="Open Sans"/>
    </font>
    <font>
      <sz val="9"/>
      <color theme="1"/>
      <name val="Poppins"/>
    </font>
    <font>
      <sz val="6"/>
      <color theme="1"/>
      <name val="Futura Std Book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93" fillId="0" borderId="12"/>
  </cellStyleXfs>
  <cellXfs count="326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/>
    <xf numFmtId="0" fontId="13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3" fontId="15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/>
    <xf numFmtId="0" fontId="16" fillId="0" borderId="1" xfId="0" applyFont="1" applyBorder="1" applyAlignment="1">
      <alignment wrapText="1"/>
    </xf>
    <xf numFmtId="3" fontId="10" fillId="2" borderId="1" xfId="0" applyNumberFormat="1" applyFont="1" applyFill="1" applyBorder="1"/>
    <xf numFmtId="0" fontId="7" fillId="0" borderId="1" xfId="0" applyFont="1" applyBorder="1"/>
    <xf numFmtId="3" fontId="7" fillId="2" borderId="1" xfId="0" applyNumberFormat="1" applyFont="1" applyFill="1" applyBorder="1"/>
    <xf numFmtId="3" fontId="7" fillId="0" borderId="1" xfId="0" applyNumberFormat="1" applyFont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 wrapText="1"/>
    </xf>
    <xf numFmtId="0" fontId="17" fillId="0" borderId="1" xfId="0" applyFont="1" applyBorder="1" applyAlignment="1">
      <alignment wrapText="1"/>
    </xf>
    <xf numFmtId="3" fontId="18" fillId="2" borderId="1" xfId="0" applyNumberFormat="1" applyFont="1" applyFill="1" applyBorder="1" applyAlignment="1">
      <alignment horizontal="right" wrapText="1"/>
    </xf>
    <xf numFmtId="3" fontId="19" fillId="0" borderId="1" xfId="0" applyNumberFormat="1" applyFont="1" applyBorder="1" applyAlignment="1">
      <alignment horizontal="right" wrapText="1"/>
    </xf>
    <xf numFmtId="0" fontId="20" fillId="0" borderId="0" xfId="0" applyFont="1"/>
    <xf numFmtId="0" fontId="7" fillId="0" borderId="1" xfId="0" applyFont="1" applyBorder="1"/>
    <xf numFmtId="3" fontId="21" fillId="2" borderId="1" xfId="0" applyNumberFormat="1" applyFont="1" applyFill="1" applyBorder="1" applyAlignment="1">
      <alignment horizontal="right" wrapText="1"/>
    </xf>
    <xf numFmtId="3" fontId="22" fillId="0" borderId="1" xfId="0" applyNumberFormat="1" applyFont="1" applyBorder="1" applyAlignment="1">
      <alignment horizontal="right" wrapText="1"/>
    </xf>
    <xf numFmtId="0" fontId="23" fillId="0" borderId="1" xfId="0" applyFont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7" fillId="2" borderId="1" xfId="0" applyFont="1" applyFill="1" applyBorder="1"/>
    <xf numFmtId="165" fontId="7" fillId="2" borderId="1" xfId="0" applyNumberFormat="1" applyFont="1" applyFill="1" applyBorder="1"/>
    <xf numFmtId="165" fontId="7" fillId="0" borderId="1" xfId="0" applyNumberFormat="1" applyFont="1" applyBorder="1"/>
    <xf numFmtId="3" fontId="7" fillId="0" borderId="1" xfId="0" applyNumberFormat="1" applyFont="1" applyBorder="1"/>
    <xf numFmtId="0" fontId="24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3" fontId="26" fillId="2" borderId="1" xfId="0" applyNumberFormat="1" applyFont="1" applyFill="1" applyBorder="1" applyAlignment="1">
      <alignment horizontal="right" wrapText="1"/>
    </xf>
    <xf numFmtId="3" fontId="27" fillId="0" borderId="1" xfId="0" applyNumberFormat="1" applyFont="1" applyBorder="1" applyAlignment="1">
      <alignment horizontal="right" wrapText="1"/>
    </xf>
    <xf numFmtId="166" fontId="7" fillId="0" borderId="1" xfId="0" applyNumberFormat="1" applyFont="1" applyBorder="1"/>
    <xf numFmtId="166" fontId="7" fillId="0" borderId="0" xfId="0" applyNumberFormat="1" applyFont="1"/>
    <xf numFmtId="165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2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 wrapText="1"/>
    </xf>
    <xf numFmtId="0" fontId="7" fillId="0" borderId="0" xfId="0" applyFont="1"/>
    <xf numFmtId="0" fontId="29" fillId="0" borderId="0" xfId="0" applyFont="1"/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3" fontId="32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4" fillId="0" borderId="1" xfId="0" applyFont="1" applyBorder="1" applyAlignment="1">
      <alignment vertical="center" wrapText="1"/>
    </xf>
    <xf numFmtId="3" fontId="35" fillId="2" borderId="1" xfId="0" applyNumberFormat="1" applyFont="1" applyFill="1" applyBorder="1" applyAlignment="1">
      <alignment horizontal="right" vertical="center" wrapText="1"/>
    </xf>
    <xf numFmtId="3" fontId="36" fillId="0" borderId="1" xfId="0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38" fillId="0" borderId="0" xfId="0" applyFont="1" applyAlignment="1">
      <alignment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2" borderId="8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3" fontId="2" fillId="2" borderId="8" xfId="0" applyNumberFormat="1" applyFont="1" applyFill="1" applyBorder="1" applyAlignment="1">
      <alignment horizontal="right" vertical="center" wrapText="1"/>
    </xf>
    <xf numFmtId="3" fontId="2" fillId="2" borderId="8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3" fontId="39" fillId="2" borderId="8" xfId="0" applyNumberFormat="1" applyFont="1" applyFill="1" applyBorder="1" applyAlignment="1">
      <alignment horizontal="right" vertical="center" wrapText="1"/>
    </xf>
    <xf numFmtId="3" fontId="40" fillId="0" borderId="0" xfId="0" applyNumberFormat="1" applyFont="1" applyAlignment="1">
      <alignment horizontal="right" vertical="center" wrapText="1"/>
    </xf>
    <xf numFmtId="0" fontId="41" fillId="2" borderId="8" xfId="0" applyFont="1" applyFill="1" applyBorder="1" applyAlignment="1">
      <alignment vertical="center" wrapText="1"/>
    </xf>
    <xf numFmtId="0" fontId="4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5" fontId="11" fillId="2" borderId="8" xfId="0" applyNumberFormat="1" applyFont="1" applyFill="1" applyBorder="1" applyAlignment="1">
      <alignment horizontal="right" vertical="center" wrapText="1"/>
    </xf>
    <xf numFmtId="165" fontId="43" fillId="2" borderId="1" xfId="0" applyNumberFormat="1" applyFont="1" applyFill="1" applyBorder="1" applyAlignment="1">
      <alignment horizontal="right" vertical="center" wrapText="1"/>
    </xf>
    <xf numFmtId="0" fontId="44" fillId="0" borderId="1" xfId="0" applyFont="1" applyBorder="1" applyAlignment="1">
      <alignment horizontal="right" vertical="center" wrapText="1"/>
    </xf>
    <xf numFmtId="165" fontId="45" fillId="0" borderId="1" xfId="0" applyNumberFormat="1" applyFont="1" applyBorder="1" applyAlignment="1">
      <alignment horizontal="right" vertical="center" wrapText="1"/>
    </xf>
    <xf numFmtId="0" fontId="46" fillId="2" borderId="1" xfId="0" applyFont="1" applyFill="1" applyBorder="1" applyAlignment="1">
      <alignment horizontal="right" vertical="center" wrapText="1"/>
    </xf>
    <xf numFmtId="3" fontId="47" fillId="2" borderId="1" xfId="0" applyNumberFormat="1" applyFont="1" applyFill="1" applyBorder="1" applyAlignment="1">
      <alignment horizontal="right" vertical="center" wrapText="1"/>
    </xf>
    <xf numFmtId="3" fontId="11" fillId="2" borderId="8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1" fillId="2" borderId="8" xfId="0" applyNumberFormat="1" applyFont="1" applyFill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0" borderId="1" xfId="0" applyNumberFormat="1" applyFont="1" applyBorder="1" applyAlignment="1">
      <alignment vertical="center" wrapText="1"/>
    </xf>
    <xf numFmtId="0" fontId="48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49" fillId="2" borderId="1" xfId="0" applyNumberFormat="1" applyFont="1" applyFill="1" applyBorder="1" applyAlignment="1">
      <alignment vertical="center" wrapText="1"/>
    </xf>
    <xf numFmtId="3" fontId="50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166" fontId="11" fillId="0" borderId="0" xfId="0" applyNumberFormat="1" applyFont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vertical="center" wrapText="1"/>
    </xf>
    <xf numFmtId="0" fontId="53" fillId="0" borderId="0" xfId="0" applyFont="1" applyAlignment="1">
      <alignment horizontal="right" vertical="center" wrapText="1"/>
    </xf>
    <xf numFmtId="165" fontId="54" fillId="0" borderId="0" xfId="0" applyNumberFormat="1" applyFont="1" applyAlignment="1">
      <alignment vertical="center" wrapText="1"/>
    </xf>
    <xf numFmtId="0" fontId="55" fillId="0" borderId="1" xfId="0" applyFont="1" applyBorder="1" applyAlignment="1">
      <alignment horizontal="right" vertical="center" wrapText="1"/>
    </xf>
    <xf numFmtId="165" fontId="56" fillId="0" borderId="1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horizontal="right" vertical="center" wrapText="1"/>
    </xf>
    <xf numFmtId="165" fontId="11" fillId="2" borderId="8" xfId="0" applyNumberFormat="1" applyFont="1" applyFill="1" applyBorder="1" applyAlignment="1">
      <alignment vertical="center" wrapText="1"/>
    </xf>
    <xf numFmtId="0" fontId="38" fillId="2" borderId="8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165" fontId="11" fillId="2" borderId="1" xfId="0" applyNumberFormat="1" applyFont="1" applyFill="1" applyBorder="1" applyAlignment="1">
      <alignment vertical="center" wrapText="1"/>
    </xf>
    <xf numFmtId="0" fontId="38" fillId="2" borderId="1" xfId="0" applyFont="1" applyFill="1" applyBorder="1" applyAlignment="1">
      <alignment vertical="center" wrapText="1"/>
    </xf>
    <xf numFmtId="165" fontId="2" fillId="0" borderId="9" xfId="0" applyNumberFormat="1" applyFont="1" applyBorder="1" applyAlignment="1">
      <alignment vertical="center" wrapText="1"/>
    </xf>
    <xf numFmtId="0" fontId="57" fillId="0" borderId="2" xfId="0" applyFont="1" applyBorder="1" applyAlignment="1"/>
    <xf numFmtId="0" fontId="58" fillId="0" borderId="9" xfId="0" applyFont="1" applyBorder="1" applyAlignment="1"/>
    <xf numFmtId="0" fontId="59" fillId="0" borderId="9" xfId="0" applyFont="1" applyBorder="1" applyAlignment="1">
      <alignment horizontal="center"/>
    </xf>
    <xf numFmtId="0" fontId="59" fillId="0" borderId="3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5" xfId="0" applyFont="1" applyBorder="1" applyAlignment="1">
      <alignment horizontal="center"/>
    </xf>
    <xf numFmtId="0" fontId="59" fillId="0" borderId="4" xfId="0" applyFont="1" applyBorder="1" applyAlignment="1">
      <alignment horizontal="center"/>
    </xf>
    <xf numFmtId="0" fontId="57" fillId="0" borderId="0" xfId="0" applyFont="1" applyAlignment="1"/>
    <xf numFmtId="0" fontId="57" fillId="0" borderId="4" xfId="0" applyFont="1" applyBorder="1" applyAlignment="1"/>
    <xf numFmtId="0" fontId="57" fillId="0" borderId="5" xfId="0" applyFont="1" applyBorder="1" applyAlignment="1"/>
    <xf numFmtId="0" fontId="60" fillId="0" borderId="4" xfId="0" applyFont="1" applyBorder="1" applyAlignment="1"/>
    <xf numFmtId="0" fontId="57" fillId="0" borderId="6" xfId="0" applyFont="1" applyBorder="1" applyAlignment="1"/>
    <xf numFmtId="0" fontId="61" fillId="0" borderId="10" xfId="0" applyFont="1" applyBorder="1" applyAlignment="1"/>
    <xf numFmtId="0" fontId="61" fillId="0" borderId="7" xfId="0" applyFont="1" applyBorder="1" applyAlignment="1"/>
    <xf numFmtId="0" fontId="62" fillId="2" borderId="1" xfId="0" applyFont="1" applyFill="1" applyBorder="1" applyAlignment="1"/>
    <xf numFmtId="0" fontId="62" fillId="0" borderId="1" xfId="0" applyFont="1" applyBorder="1" applyAlignment="1"/>
    <xf numFmtId="0" fontId="62" fillId="2" borderId="14" xfId="0" applyFont="1" applyFill="1" applyBorder="1" applyAlignment="1"/>
    <xf numFmtId="3" fontId="62" fillId="2" borderId="1" xfId="0" applyNumberFormat="1" applyFont="1" applyFill="1" applyBorder="1" applyAlignment="1"/>
    <xf numFmtId="3" fontId="62" fillId="0" borderId="1" xfId="0" applyNumberFormat="1" applyFont="1" applyBorder="1" applyAlignment="1"/>
    <xf numFmtId="0" fontId="58" fillId="0" borderId="6" xfId="0" applyFont="1" applyBorder="1" applyAlignment="1"/>
    <xf numFmtId="0" fontId="63" fillId="2" borderId="1" xfId="0" applyFont="1" applyFill="1" applyBorder="1" applyAlignment="1">
      <alignment horizontal="center"/>
    </xf>
    <xf numFmtId="0" fontId="64" fillId="0" borderId="1" xfId="0" applyFont="1" applyBorder="1" applyAlignment="1">
      <alignment horizontal="center"/>
    </xf>
    <xf numFmtId="3" fontId="65" fillId="2" borderId="1" xfId="0" applyNumberFormat="1" applyFont="1" applyFill="1" applyBorder="1" applyAlignment="1">
      <alignment horizontal="center"/>
    </xf>
    <xf numFmtId="0" fontId="66" fillId="0" borderId="1" xfId="0" applyFont="1" applyBorder="1" applyAlignment="1"/>
    <xf numFmtId="0" fontId="62" fillId="2" borderId="1" xfId="0" applyFont="1" applyFill="1" applyBorder="1" applyAlignment="1">
      <alignment horizontal="right"/>
    </xf>
    <xf numFmtId="3" fontId="62" fillId="2" borderId="1" xfId="0" applyNumberFormat="1" applyFont="1" applyFill="1" applyBorder="1" applyAlignment="1">
      <alignment horizontal="right"/>
    </xf>
    <xf numFmtId="3" fontId="62" fillId="0" borderId="1" xfId="0" applyNumberFormat="1" applyFont="1" applyBorder="1" applyAlignment="1">
      <alignment horizontal="right"/>
    </xf>
    <xf numFmtId="0" fontId="67" fillId="0" borderId="1" xfId="0" applyFont="1" applyBorder="1" applyAlignment="1"/>
    <xf numFmtId="3" fontId="68" fillId="2" borderId="1" xfId="0" applyNumberFormat="1" applyFont="1" applyFill="1" applyBorder="1" applyAlignment="1">
      <alignment horizontal="right"/>
    </xf>
    <xf numFmtId="3" fontId="69" fillId="0" borderId="1" xfId="0" applyNumberFormat="1" applyFont="1" applyBorder="1" applyAlignment="1">
      <alignment horizontal="right"/>
    </xf>
    <xf numFmtId="0" fontId="70" fillId="0" borderId="0" xfId="0" applyFont="1" applyAlignment="1"/>
    <xf numFmtId="0" fontId="62" fillId="0" borderId="1" xfId="0" applyFont="1" applyBorder="1" applyAlignment="1">
      <alignment horizontal="right"/>
    </xf>
    <xf numFmtId="165" fontId="62" fillId="0" borderId="1" xfId="0" applyNumberFormat="1" applyFont="1" applyBorder="1" applyAlignment="1"/>
    <xf numFmtId="0" fontId="61" fillId="0" borderId="1" xfId="0" applyFont="1" applyBorder="1" applyAlignment="1"/>
    <xf numFmtId="3" fontId="61" fillId="2" borderId="1" xfId="0" applyNumberFormat="1" applyFont="1" applyFill="1" applyBorder="1" applyAlignment="1">
      <alignment horizontal="right"/>
    </xf>
    <xf numFmtId="3" fontId="61" fillId="0" borderId="1" xfId="0" applyNumberFormat="1" applyFont="1" applyBorder="1" applyAlignment="1">
      <alignment horizontal="right"/>
    </xf>
    <xf numFmtId="0" fontId="71" fillId="0" borderId="0" xfId="0" applyFont="1" applyAlignment="1"/>
    <xf numFmtId="165" fontId="62" fillId="2" borderId="1" xfId="0" applyNumberFormat="1" applyFont="1" applyFill="1" applyBorder="1" applyAlignment="1">
      <alignment horizontal="right"/>
    </xf>
    <xf numFmtId="165" fontId="62" fillId="0" borderId="1" xfId="0" applyNumberFormat="1" applyFont="1" applyBorder="1" applyAlignment="1">
      <alignment horizontal="right"/>
    </xf>
    <xf numFmtId="0" fontId="72" fillId="2" borderId="1" xfId="0" applyFont="1" applyFill="1" applyBorder="1" applyAlignment="1"/>
    <xf numFmtId="0" fontId="73" fillId="0" borderId="1" xfId="0" applyFont="1" applyBorder="1" applyAlignment="1">
      <alignment horizontal="right"/>
    </xf>
    <xf numFmtId="165" fontId="74" fillId="0" borderId="1" xfId="0" applyNumberFormat="1" applyFont="1" applyBorder="1" applyAlignment="1"/>
    <xf numFmtId="0" fontId="62" fillId="0" borderId="1" xfId="0" applyFont="1" applyBorder="1" applyAlignment="1">
      <alignment horizontal="left"/>
    </xf>
    <xf numFmtId="3" fontId="61" fillId="2" borderId="1" xfId="0" applyNumberFormat="1" applyFont="1" applyFill="1" applyBorder="1" applyAlignment="1"/>
    <xf numFmtId="3" fontId="61" fillId="0" borderId="1" xfId="0" applyNumberFormat="1" applyFont="1" applyBorder="1" applyAlignment="1"/>
    <xf numFmtId="165" fontId="61" fillId="2" borderId="1" xfId="0" applyNumberFormat="1" applyFont="1" applyFill="1" applyBorder="1" applyAlignment="1">
      <alignment horizontal="right"/>
    </xf>
    <xf numFmtId="165" fontId="75" fillId="2" borderId="1" xfId="0" applyNumberFormat="1" applyFont="1" applyFill="1" applyBorder="1" applyAlignment="1">
      <alignment horizontal="right"/>
    </xf>
    <xf numFmtId="0" fontId="76" fillId="0" borderId="1" xfId="0" applyFont="1" applyBorder="1" applyAlignment="1">
      <alignment horizontal="right"/>
    </xf>
    <xf numFmtId="165" fontId="77" fillId="0" borderId="1" xfId="0" applyNumberFormat="1" applyFont="1" applyBorder="1" applyAlignment="1">
      <alignment horizontal="right"/>
    </xf>
    <xf numFmtId="0" fontId="78" fillId="2" borderId="1" xfId="0" applyFont="1" applyFill="1" applyBorder="1" applyAlignment="1">
      <alignment horizontal="right"/>
    </xf>
    <xf numFmtId="3" fontId="79" fillId="2" borderId="1" xfId="0" applyNumberFormat="1" applyFont="1" applyFill="1" applyBorder="1" applyAlignment="1">
      <alignment horizontal="right"/>
    </xf>
    <xf numFmtId="0" fontId="62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165" fontId="61" fillId="0" borderId="1" xfId="0" applyNumberFormat="1" applyFont="1" applyBorder="1" applyAlignment="1">
      <alignment horizontal="right"/>
    </xf>
    <xf numFmtId="165" fontId="61" fillId="2" borderId="1" xfId="0" applyNumberFormat="1" applyFont="1" applyFill="1" applyBorder="1" applyAlignment="1"/>
    <xf numFmtId="165" fontId="61" fillId="0" borderId="1" xfId="0" applyNumberFormat="1" applyFont="1" applyBorder="1" applyAlignment="1"/>
    <xf numFmtId="0" fontId="81" fillId="0" borderId="0" xfId="0" applyFont="1" applyAlignment="1"/>
    <xf numFmtId="3" fontId="82" fillId="2" borderId="1" xfId="0" applyNumberFormat="1" applyFont="1" applyFill="1" applyBorder="1" applyAlignment="1"/>
    <xf numFmtId="3" fontId="83" fillId="0" borderId="1" xfId="0" applyNumberFormat="1" applyFont="1" applyBorder="1" applyAlignment="1"/>
    <xf numFmtId="0" fontId="61" fillId="0" borderId="4" xfId="0" applyFont="1" applyBorder="1" applyAlignment="1"/>
    <xf numFmtId="0" fontId="62" fillId="0" borderId="0" xfId="0" applyFont="1" applyAlignment="1">
      <alignment horizontal="center"/>
    </xf>
    <xf numFmtId="166" fontId="61" fillId="0" borderId="0" xfId="0" applyNumberFormat="1" applyFont="1" applyAlignment="1">
      <alignment horizontal="center"/>
    </xf>
    <xf numFmtId="165" fontId="62" fillId="0" borderId="0" xfId="0" applyNumberFormat="1" applyFont="1" applyAlignment="1"/>
    <xf numFmtId="166" fontId="61" fillId="0" borderId="0" xfId="0" applyNumberFormat="1" applyFont="1" applyAlignment="1"/>
    <xf numFmtId="165" fontId="62" fillId="0" borderId="0" xfId="0" applyNumberFormat="1" applyFont="1" applyAlignment="1">
      <alignment horizontal="right"/>
    </xf>
    <xf numFmtId="3" fontId="61" fillId="0" borderId="0" xfId="0" applyNumberFormat="1" applyFont="1" applyAlignment="1">
      <alignment horizontal="right"/>
    </xf>
    <xf numFmtId="166" fontId="61" fillId="0" borderId="0" xfId="0" applyNumberFormat="1" applyFont="1" applyAlignment="1">
      <alignment horizontal="right"/>
    </xf>
    <xf numFmtId="0" fontId="62" fillId="0" borderId="0" xfId="0" applyFont="1" applyAlignment="1"/>
    <xf numFmtId="165" fontId="62" fillId="0" borderId="9" xfId="0" applyNumberFormat="1" applyFont="1" applyBorder="1" applyAlignment="1"/>
    <xf numFmtId="165" fontId="62" fillId="0" borderId="3" xfId="0" applyNumberFormat="1" applyFont="1" applyBorder="1" applyAlignment="1"/>
    <xf numFmtId="0" fontId="84" fillId="0" borderId="1" xfId="0" applyFont="1" applyBorder="1" applyAlignment="1">
      <alignment horizontal="center" wrapText="1"/>
    </xf>
    <xf numFmtId="0" fontId="58" fillId="0" borderId="0" xfId="0" applyFont="1" applyAlignment="1"/>
    <xf numFmtId="0" fontId="58" fillId="0" borderId="5" xfId="0" applyFont="1" applyBorder="1" applyAlignment="1"/>
    <xf numFmtId="0" fontId="61" fillId="0" borderId="1" xfId="0" applyFont="1" applyBorder="1" applyAlignment="1">
      <alignment wrapText="1"/>
    </xf>
    <xf numFmtId="3" fontId="62" fillId="0" borderId="1" xfId="0" applyNumberFormat="1" applyFont="1" applyBorder="1" applyAlignment="1">
      <alignment horizontal="center"/>
    </xf>
    <xf numFmtId="0" fontId="85" fillId="0" borderId="0" xfId="0" applyFont="1" applyAlignment="1"/>
    <xf numFmtId="0" fontId="61" fillId="0" borderId="4" xfId="0" applyFont="1" applyBorder="1" applyAlignment="1">
      <alignment wrapText="1"/>
    </xf>
    <xf numFmtId="3" fontId="62" fillId="0" borderId="0" xfId="0" applyNumberFormat="1" applyFont="1" applyAlignment="1">
      <alignment horizontal="right"/>
    </xf>
    <xf numFmtId="3" fontId="62" fillId="0" borderId="0" xfId="0" applyNumberFormat="1" applyFont="1" applyAlignment="1">
      <alignment horizontal="center"/>
    </xf>
    <xf numFmtId="0" fontId="86" fillId="0" borderId="4" xfId="0" applyFont="1" applyBorder="1" applyAlignment="1">
      <alignment wrapText="1"/>
    </xf>
    <xf numFmtId="0" fontId="62" fillId="0" borderId="6" xfId="0" applyFont="1" applyBorder="1" applyAlignment="1"/>
    <xf numFmtId="0" fontId="58" fillId="0" borderId="10" xfId="0" applyFont="1" applyBorder="1" applyAlignment="1"/>
    <xf numFmtId="0" fontId="58" fillId="0" borderId="7" xfId="0" applyFont="1" applyBorder="1" applyAlignment="1"/>
    <xf numFmtId="0" fontId="58" fillId="0" borderId="3" xfId="0" applyFont="1" applyBorder="1" applyAlignment="1"/>
    <xf numFmtId="3" fontId="87" fillId="0" borderId="1" xfId="0" applyNumberFormat="1" applyFont="1" applyBorder="1" applyAlignment="1">
      <alignment horizontal="center"/>
    </xf>
    <xf numFmtId="165" fontId="62" fillId="2" borderId="1" xfId="0" applyNumberFormat="1" applyFont="1" applyFill="1" applyBorder="1" applyAlignment="1"/>
    <xf numFmtId="0" fontId="88" fillId="2" borderId="1" xfId="0" applyFont="1" applyFill="1" applyBorder="1" applyAlignment="1">
      <alignment horizontal="right"/>
    </xf>
    <xf numFmtId="165" fontId="89" fillId="2" borderId="1" xfId="0" applyNumberFormat="1" applyFont="1" applyFill="1" applyBorder="1" applyAlignment="1"/>
    <xf numFmtId="3" fontId="90" fillId="0" borderId="1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right" wrapText="1"/>
    </xf>
    <xf numFmtId="3" fontId="7" fillId="0" borderId="1" xfId="0" applyNumberFormat="1" applyFont="1" applyFill="1" applyBorder="1" applyAlignment="1">
      <alignment horizontal="center" wrapText="1"/>
    </xf>
    <xf numFmtId="0" fontId="1" fillId="0" borderId="12" xfId="1" applyFont="1" applyAlignment="1">
      <alignment vertical="center" wrapText="1"/>
    </xf>
    <xf numFmtId="0" fontId="2" fillId="0" borderId="12" xfId="1" applyFont="1" applyAlignment="1">
      <alignment vertical="center" wrapText="1"/>
    </xf>
    <xf numFmtId="0" fontId="3" fillId="0" borderId="12" xfId="1" applyFont="1" applyAlignment="1">
      <alignment horizontal="center" vertical="center" wrapText="1"/>
    </xf>
    <xf numFmtId="0" fontId="4" fillId="0" borderId="12" xfId="1" applyFont="1" applyAlignment="1">
      <alignment horizontal="center"/>
    </xf>
    <xf numFmtId="0" fontId="0" fillId="0" borderId="12" xfId="1" applyFont="1" applyAlignment="1"/>
    <xf numFmtId="0" fontId="3" fillId="0" borderId="12" xfId="1" applyFont="1" applyAlignment="1">
      <alignment horizontal="center" vertical="center" wrapText="1"/>
    </xf>
    <xf numFmtId="0" fontId="0" fillId="0" borderId="12" xfId="1" applyFont="1" applyAlignment="1"/>
    <xf numFmtId="0" fontId="5" fillId="0" borderId="12" xfId="1" applyFont="1" applyAlignment="1">
      <alignment horizontal="left"/>
    </xf>
    <xf numFmtId="0" fontId="6" fillId="0" borderId="12" xfId="1" applyFont="1"/>
    <xf numFmtId="0" fontId="7" fillId="0" borderId="12" xfId="1" applyFont="1" applyAlignment="1">
      <alignment vertical="center" wrapText="1"/>
    </xf>
    <xf numFmtId="0" fontId="8" fillId="0" borderId="12" xfId="1" applyFont="1" applyAlignment="1">
      <alignment horizontal="center"/>
    </xf>
    <xf numFmtId="0" fontId="9" fillId="0" borderId="12" xfId="1" applyFont="1"/>
    <xf numFmtId="0" fontId="1" fillId="0" borderId="1" xfId="1" applyFont="1" applyBorder="1"/>
    <xf numFmtId="0" fontId="13" fillId="2" borderId="1" xfId="1" applyFont="1" applyFill="1" applyBorder="1" applyAlignment="1">
      <alignment horizontal="center" wrapText="1"/>
    </xf>
    <xf numFmtId="0" fontId="13" fillId="0" borderId="1" xfId="1" applyFont="1" applyBorder="1" applyAlignment="1">
      <alignment horizontal="center" wrapText="1"/>
    </xf>
    <xf numFmtId="3" fontId="13" fillId="2" borderId="1" xfId="1" applyNumberFormat="1" applyFont="1" applyFill="1" applyBorder="1" applyAlignment="1">
      <alignment horizontal="center" wrapText="1"/>
    </xf>
    <xf numFmtId="0" fontId="1" fillId="2" borderId="1" xfId="1" applyFont="1" applyFill="1" applyBorder="1"/>
    <xf numFmtId="0" fontId="16" fillId="0" borderId="1" xfId="1" applyFont="1" applyBorder="1" applyAlignment="1">
      <alignment wrapText="1"/>
    </xf>
    <xf numFmtId="3" fontId="1" fillId="2" borderId="1" xfId="1" applyNumberFormat="1" applyFont="1" applyFill="1" applyBorder="1"/>
    <xf numFmtId="0" fontId="7" fillId="0" borderId="1" xfId="1" applyFont="1" applyBorder="1"/>
    <xf numFmtId="3" fontId="7" fillId="2" borderId="1" xfId="1" applyNumberFormat="1" applyFont="1" applyFill="1" applyBorder="1"/>
    <xf numFmtId="3" fontId="7" fillId="0" borderId="1" xfId="1" applyNumberFormat="1" applyFont="1" applyBorder="1" applyAlignment="1">
      <alignment horizontal="right" wrapText="1"/>
    </xf>
    <xf numFmtId="3" fontId="7" fillId="2" borderId="1" xfId="1" applyNumberFormat="1" applyFont="1" applyFill="1" applyBorder="1" applyAlignment="1">
      <alignment horizontal="right" wrapText="1"/>
    </xf>
    <xf numFmtId="0" fontId="17" fillId="0" borderId="1" xfId="1" applyFont="1" applyBorder="1" applyAlignment="1">
      <alignment wrapText="1"/>
    </xf>
    <xf numFmtId="3" fontId="17" fillId="2" borderId="1" xfId="1" applyNumberFormat="1" applyFont="1" applyFill="1" applyBorder="1" applyAlignment="1">
      <alignment horizontal="right" wrapText="1"/>
    </xf>
    <xf numFmtId="3" fontId="17" fillId="0" borderId="1" xfId="1" applyNumberFormat="1" applyFont="1" applyBorder="1" applyAlignment="1">
      <alignment horizontal="right" wrapText="1"/>
    </xf>
    <xf numFmtId="0" fontId="20" fillId="0" borderId="12" xfId="1" applyFont="1"/>
    <xf numFmtId="0" fontId="23" fillId="0" borderId="1" xfId="1" applyFont="1" applyBorder="1" applyAlignment="1">
      <alignment horizontal="right" wrapText="1"/>
    </xf>
    <xf numFmtId="3" fontId="3" fillId="2" borderId="1" xfId="1" applyNumberFormat="1" applyFont="1" applyFill="1" applyBorder="1" applyAlignment="1">
      <alignment horizontal="right" wrapText="1"/>
    </xf>
    <xf numFmtId="3" fontId="3" fillId="0" borderId="1" xfId="1" applyNumberFormat="1" applyFont="1" applyBorder="1" applyAlignment="1">
      <alignment horizontal="right" wrapText="1"/>
    </xf>
    <xf numFmtId="0" fontId="7" fillId="2" borderId="1" xfId="1" applyFont="1" applyFill="1" applyBorder="1"/>
    <xf numFmtId="165" fontId="7" fillId="2" borderId="1" xfId="1" applyNumberFormat="1" applyFont="1" applyFill="1" applyBorder="1"/>
    <xf numFmtId="165" fontId="7" fillId="0" borderId="1" xfId="1" applyNumberFormat="1" applyFont="1" applyBorder="1"/>
    <xf numFmtId="3" fontId="7" fillId="0" borderId="1" xfId="1" applyNumberFormat="1" applyFont="1" applyBorder="1"/>
    <xf numFmtId="0" fontId="3" fillId="0" borderId="1" xfId="1" applyFont="1" applyBorder="1" applyAlignment="1">
      <alignment horizontal="right" wrapText="1"/>
    </xf>
    <xf numFmtId="0" fontId="7" fillId="0" borderId="1" xfId="1" applyFont="1" applyBorder="1" applyAlignment="1">
      <alignment wrapText="1"/>
    </xf>
    <xf numFmtId="0" fontId="25" fillId="0" borderId="1" xfId="1" applyFont="1" applyBorder="1" applyAlignment="1">
      <alignment wrapText="1"/>
    </xf>
    <xf numFmtId="3" fontId="25" fillId="2" borderId="1" xfId="1" applyNumberFormat="1" applyFont="1" applyFill="1" applyBorder="1" applyAlignment="1">
      <alignment horizontal="right" wrapText="1"/>
    </xf>
    <xf numFmtId="3" fontId="25" fillId="0" borderId="1" xfId="1" applyNumberFormat="1" applyFont="1" applyBorder="1" applyAlignment="1">
      <alignment horizontal="right" wrapText="1"/>
    </xf>
    <xf numFmtId="166" fontId="7" fillId="0" borderId="1" xfId="1" applyNumberFormat="1" applyFont="1" applyBorder="1"/>
    <xf numFmtId="166" fontId="7" fillId="0" borderId="12" xfId="1" applyNumberFormat="1" applyFont="1"/>
    <xf numFmtId="165" fontId="7" fillId="0" borderId="12" xfId="1" applyNumberFormat="1" applyFont="1"/>
    <xf numFmtId="3" fontId="7" fillId="0" borderId="12" xfId="1" applyNumberFormat="1" applyFont="1"/>
    <xf numFmtId="0" fontId="7" fillId="0" borderId="12" xfId="1" applyFont="1"/>
    <xf numFmtId="0" fontId="25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3" fontId="7" fillId="0" borderId="1" xfId="1" applyNumberFormat="1" applyFont="1" applyBorder="1" applyAlignment="1">
      <alignment horizontal="center" wrapText="1"/>
    </xf>
    <xf numFmtId="0" fontId="29" fillId="0" borderId="12" xfId="1" applyFont="1"/>
    <xf numFmtId="3" fontId="7" fillId="0" borderId="1" xfId="1" applyNumberFormat="1" applyFont="1" applyFill="1" applyBorder="1" applyAlignment="1">
      <alignment horizontal="right" wrapText="1"/>
    </xf>
    <xf numFmtId="3" fontId="7" fillId="0" borderId="1" xfId="1" applyNumberFormat="1" applyFont="1" applyFill="1" applyBorder="1" applyAlignment="1">
      <alignment horizontal="center" wrapText="1"/>
    </xf>
    <xf numFmtId="14" fontId="7" fillId="0" borderId="0" xfId="0" applyNumberFormat="1" applyFont="1" applyFill="1"/>
    <xf numFmtId="0" fontId="0" fillId="0" borderId="0" xfId="0" applyFont="1" applyFill="1" applyAlignme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0" xfId="0" applyFont="1"/>
    <xf numFmtId="14" fontId="7" fillId="3" borderId="0" xfId="0" applyNumberFormat="1" applyFont="1" applyFill="1"/>
    <xf numFmtId="0" fontId="11" fillId="2" borderId="2" xfId="0" applyFont="1" applyFill="1" applyBorder="1" applyAlignment="1">
      <alignment horizont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1" fillId="0" borderId="2" xfId="0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3" fillId="0" borderId="12" xfId="1" applyFont="1" applyAlignment="1">
      <alignment horizontal="center" vertical="center" wrapText="1"/>
    </xf>
    <xf numFmtId="0" fontId="0" fillId="0" borderId="12" xfId="1" applyFont="1" applyAlignment="1"/>
    <xf numFmtId="164" fontId="7" fillId="0" borderId="12" xfId="1" applyNumberFormat="1" applyFont="1" applyAlignment="1">
      <alignment horizontal="center" vertical="center" wrapText="1"/>
    </xf>
    <xf numFmtId="0" fontId="7" fillId="0" borderId="12" xfId="1" applyFont="1" applyAlignment="1">
      <alignment horizontal="center" vertical="center" wrapText="1"/>
    </xf>
    <xf numFmtId="14" fontId="7" fillId="0" borderId="12" xfId="1" applyNumberFormat="1" applyFont="1" applyFill="1"/>
    <xf numFmtId="0" fontId="0" fillId="0" borderId="12" xfId="1" applyFont="1" applyFill="1" applyAlignment="1"/>
    <xf numFmtId="0" fontId="11" fillId="0" borderId="2" xfId="1" applyFont="1" applyBorder="1" applyAlignment="1">
      <alignment horizontal="center" wrapText="1"/>
    </xf>
    <xf numFmtId="0" fontId="12" fillId="0" borderId="3" xfId="1" applyFont="1" applyBorder="1"/>
    <xf numFmtId="0" fontId="12" fillId="0" borderId="4" xfId="1" applyFont="1" applyBorder="1"/>
    <xf numFmtId="0" fontId="12" fillId="0" borderId="5" xfId="1" applyFont="1" applyBorder="1"/>
    <xf numFmtId="0" fontId="12" fillId="0" borderId="6" xfId="1" applyFont="1" applyBorder="1"/>
    <xf numFmtId="0" fontId="12" fillId="0" borderId="7" xfId="1" applyFont="1" applyBorder="1"/>
    <xf numFmtId="0" fontId="11" fillId="2" borderId="2" xfId="1" applyFont="1" applyFill="1" applyBorder="1" applyAlignment="1">
      <alignment horizontal="center" wrapText="1"/>
    </xf>
    <xf numFmtId="14" fontId="7" fillId="0" borderId="12" xfId="1" applyNumberFormat="1" applyFont="1"/>
    <xf numFmtId="0" fontId="7" fillId="0" borderId="0" xfId="0" applyFont="1"/>
    <xf numFmtId="0" fontId="2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61" fillId="0" borderId="2" xfId="0" applyFont="1" applyBorder="1" applyAlignment="1">
      <alignment horizontal="center" wrapText="1"/>
    </xf>
    <xf numFmtId="0" fontId="61" fillId="2" borderId="2" xfId="0" applyFont="1" applyFill="1" applyBorder="1" applyAlignment="1">
      <alignment horizontal="center" wrapText="1"/>
    </xf>
    <xf numFmtId="0" fontId="59" fillId="0" borderId="0" xfId="0" applyFont="1" applyAlignment="1">
      <alignment horizontal="center"/>
    </xf>
    <xf numFmtId="164" fontId="29" fillId="0" borderId="0" xfId="0" applyNumberFormat="1" applyFont="1" applyAlignment="1">
      <alignment horizontal="center"/>
    </xf>
    <xf numFmtId="0" fontId="60" fillId="0" borderId="0" xfId="0" applyFont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60" fillId="0" borderId="4" xfId="0" applyFont="1" applyBorder="1" applyAlignment="1">
      <alignment horizontal="center"/>
    </xf>
    <xf numFmtId="0" fontId="59" fillId="0" borderId="4" xfId="0" applyFont="1" applyBorder="1" applyAlignment="1">
      <alignment horizontal="center"/>
    </xf>
    <xf numFmtId="0" fontId="61" fillId="0" borderId="9" xfId="0" applyFont="1" applyBorder="1" applyAlignment="1">
      <alignment horizontal="center" wrapText="1"/>
    </xf>
    <xf numFmtId="0" fontId="12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28575</xdr:rowOff>
    </xdr:from>
    <xdr:ext cx="981075" cy="857250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228600"/>
          <a:ext cx="981075" cy="857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28575</xdr:rowOff>
    </xdr:from>
    <xdr:ext cx="981075" cy="857250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196215"/>
          <a:ext cx="981075" cy="8572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28575</xdr:rowOff>
    </xdr:from>
    <xdr:ext cx="981075" cy="857250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196215"/>
          <a:ext cx="981075" cy="8572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28575</xdr:rowOff>
    </xdr:from>
    <xdr:ext cx="981075" cy="857250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314325</xdr:colOff>
      <xdr:row>1</xdr:row>
      <xdr:rowOff>0</xdr:rowOff>
    </xdr:from>
    <xdr:ext cx="981075" cy="8572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314325</xdr:colOff>
      <xdr:row>1</xdr:row>
      <xdr:rowOff>0</xdr:rowOff>
    </xdr:from>
    <xdr:ext cx="971550" cy="857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314325</xdr:colOff>
      <xdr:row>1</xdr:row>
      <xdr:rowOff>0</xdr:rowOff>
    </xdr:from>
    <xdr:ext cx="971550" cy="85725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9525</xdr:rowOff>
    </xdr:from>
    <xdr:ext cx="1219200" cy="1104900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1638300" cy="1257300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33"/>
  <sheetViews>
    <sheetView tabSelected="1" workbookViewId="0">
      <pane ySplit="11" topLeftCell="A12" activePane="bottomLeft" state="frozen"/>
      <selection pane="bottomLeft" activeCell="Y84" sqref="Y84"/>
    </sheetView>
  </sheetViews>
  <sheetFormatPr defaultColWidth="14.42578125" defaultRowHeight="15.75" customHeight="1"/>
  <cols>
    <col min="1" max="1" width="27.7109375" style="278" customWidth="1"/>
    <col min="2" max="2" width="6.42578125" style="278" customWidth="1"/>
    <col min="3" max="3" width="11.28515625" style="278" customWidth="1"/>
    <col min="4" max="4" width="9.5703125" style="278" customWidth="1"/>
    <col min="5" max="5" width="10.42578125" style="278" customWidth="1"/>
    <col min="6" max="6" width="7.5703125" style="278" customWidth="1"/>
    <col min="7" max="7" width="8.42578125" style="278" customWidth="1"/>
    <col min="8" max="8" width="7.5703125" style="278" customWidth="1"/>
    <col min="9" max="9" width="8" style="278" customWidth="1"/>
    <col min="10" max="10" width="5.85546875" style="278" customWidth="1"/>
    <col min="11" max="11" width="8.140625" style="278" customWidth="1"/>
    <col min="12" max="12" width="5.28515625" style="278" customWidth="1"/>
    <col min="13" max="13" width="6.7109375" style="278" customWidth="1"/>
    <col min="14" max="14" width="5.42578125" style="278" customWidth="1"/>
    <col min="15" max="15" width="7.85546875" style="278" customWidth="1"/>
    <col min="16" max="16" width="7.140625" style="278" customWidth="1"/>
    <col min="17" max="17" width="8.85546875" style="278" customWidth="1"/>
    <col min="18" max="18" width="8" style="278" customWidth="1"/>
    <col min="19" max="19" width="8.140625" style="278" customWidth="1"/>
    <col min="20" max="20" width="9.140625" style="278" customWidth="1"/>
    <col min="21" max="21" width="7.85546875" style="278" bestFit="1" customWidth="1"/>
    <col min="22" max="22" width="6.140625" style="278" customWidth="1"/>
    <col min="23" max="23" width="10" style="278" customWidth="1"/>
    <col min="24" max="24" width="9.140625" style="278" customWidth="1"/>
    <col min="25" max="25" width="8.7109375" style="278" bestFit="1" customWidth="1"/>
    <col min="26" max="16384" width="14.42578125" style="278"/>
  </cols>
  <sheetData>
    <row r="1" spans="1:27" ht="12.75" customHeight="1">
      <c r="A1" s="1"/>
      <c r="B1" s="291" t="s">
        <v>175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</row>
    <row r="2" spans="1:27" ht="12.75" customHeight="1">
      <c r="A2" s="277"/>
      <c r="B2" s="291" t="s">
        <v>172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</row>
    <row r="3" spans="1:27" ht="12.75" customHeight="1">
      <c r="A3" s="277"/>
      <c r="B3" s="291" t="s">
        <v>1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</row>
    <row r="4" spans="1:27" ht="12.75">
      <c r="A4" s="1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</row>
    <row r="5" spans="1:27" ht="12.75" customHeight="1">
      <c r="A5" s="277"/>
      <c r="B5" s="291" t="s">
        <v>170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</row>
    <row r="6" spans="1:27" ht="12.75" customHeight="1">
      <c r="A6" s="9"/>
      <c r="B6" s="292" t="s">
        <v>171</v>
      </c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</row>
    <row r="7" spans="1:27" ht="12.75" customHeight="1">
      <c r="A7" s="288"/>
      <c r="B7" s="281" t="s">
        <v>4</v>
      </c>
      <c r="C7" s="282"/>
      <c r="D7" s="287" t="s">
        <v>5</v>
      </c>
      <c r="E7" s="282"/>
      <c r="F7" s="281" t="s">
        <v>6</v>
      </c>
      <c r="G7" s="282"/>
      <c r="H7" s="287" t="s">
        <v>7</v>
      </c>
      <c r="I7" s="282"/>
      <c r="J7" s="281" t="s">
        <v>8</v>
      </c>
      <c r="K7" s="282"/>
      <c r="L7" s="287" t="s">
        <v>9</v>
      </c>
      <c r="M7" s="282"/>
      <c r="N7" s="281" t="s">
        <v>10</v>
      </c>
      <c r="O7" s="282"/>
      <c r="P7" s="287" t="s">
        <v>11</v>
      </c>
      <c r="Q7" s="282"/>
      <c r="R7" s="281" t="s">
        <v>12</v>
      </c>
      <c r="S7" s="282"/>
      <c r="T7" s="287" t="s">
        <v>13</v>
      </c>
      <c r="U7" s="282"/>
      <c r="V7" s="281" t="s">
        <v>169</v>
      </c>
      <c r="W7" s="282"/>
      <c r="X7" s="287" t="s">
        <v>14</v>
      </c>
      <c r="Y7" s="282"/>
    </row>
    <row r="8" spans="1:27" ht="12.75">
      <c r="A8" s="289"/>
      <c r="B8" s="283"/>
      <c r="C8" s="284"/>
      <c r="D8" s="283"/>
      <c r="E8" s="284"/>
      <c r="F8" s="283"/>
      <c r="G8" s="284"/>
      <c r="H8" s="283"/>
      <c r="I8" s="284"/>
      <c r="J8" s="283"/>
      <c r="K8" s="284"/>
      <c r="L8" s="283"/>
      <c r="M8" s="284"/>
      <c r="N8" s="283"/>
      <c r="O8" s="284"/>
      <c r="P8" s="283"/>
      <c r="Q8" s="284"/>
      <c r="R8" s="283"/>
      <c r="S8" s="284"/>
      <c r="T8" s="283"/>
      <c r="U8" s="284"/>
      <c r="V8" s="283"/>
      <c r="W8" s="284"/>
      <c r="X8" s="283"/>
      <c r="Y8" s="284"/>
    </row>
    <row r="9" spans="1:27" ht="12.75">
      <c r="A9" s="289"/>
      <c r="B9" s="285"/>
      <c r="C9" s="286"/>
      <c r="D9" s="285"/>
      <c r="E9" s="286"/>
      <c r="F9" s="285"/>
      <c r="G9" s="286"/>
      <c r="H9" s="285"/>
      <c r="I9" s="286"/>
      <c r="J9" s="285"/>
      <c r="K9" s="286"/>
      <c r="L9" s="285"/>
      <c r="M9" s="286"/>
      <c r="N9" s="285"/>
      <c r="O9" s="286"/>
      <c r="P9" s="285"/>
      <c r="Q9" s="286"/>
      <c r="R9" s="285"/>
      <c r="S9" s="286"/>
      <c r="T9" s="285"/>
      <c r="U9" s="286"/>
      <c r="V9" s="285"/>
      <c r="W9" s="286"/>
      <c r="X9" s="285"/>
      <c r="Y9" s="286"/>
    </row>
    <row r="10" spans="1:27" ht="12.75">
      <c r="A10" s="290"/>
      <c r="B10" s="13" t="s">
        <v>15</v>
      </c>
      <c r="C10" s="13" t="s">
        <v>16</v>
      </c>
      <c r="D10" s="14" t="s">
        <v>15</v>
      </c>
      <c r="E10" s="14" t="s">
        <v>16</v>
      </c>
      <c r="F10" s="13" t="s">
        <v>15</v>
      </c>
      <c r="G10" s="13" t="s">
        <v>16</v>
      </c>
      <c r="H10" s="14" t="s">
        <v>15</v>
      </c>
      <c r="I10" s="14" t="s">
        <v>16</v>
      </c>
      <c r="J10" s="13" t="s">
        <v>15</v>
      </c>
      <c r="K10" s="15" t="s">
        <v>16</v>
      </c>
      <c r="L10" s="14" t="s">
        <v>15</v>
      </c>
      <c r="M10" s="14" t="s">
        <v>16</v>
      </c>
      <c r="N10" s="13" t="s">
        <v>15</v>
      </c>
      <c r="O10" s="13" t="s">
        <v>16</v>
      </c>
      <c r="P10" s="14" t="s">
        <v>15</v>
      </c>
      <c r="Q10" s="14" t="s">
        <v>16</v>
      </c>
      <c r="R10" s="13" t="s">
        <v>15</v>
      </c>
      <c r="S10" s="13" t="s">
        <v>16</v>
      </c>
      <c r="T10" s="14" t="s">
        <v>15</v>
      </c>
      <c r="U10" s="14" t="s">
        <v>16</v>
      </c>
      <c r="V10" s="13" t="s">
        <v>15</v>
      </c>
      <c r="W10" s="13" t="s">
        <v>16</v>
      </c>
      <c r="X10" s="14" t="s">
        <v>15</v>
      </c>
      <c r="Y10" s="14" t="s">
        <v>16</v>
      </c>
    </row>
    <row r="11" spans="1:27" ht="12.7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6"/>
      <c r="W11" s="16"/>
      <c r="X11" s="12"/>
      <c r="Y11" s="12"/>
    </row>
    <row r="12" spans="1:27" ht="12.75">
      <c r="A12" s="17" t="s">
        <v>17</v>
      </c>
      <c r="B12" s="16"/>
      <c r="C12" s="16"/>
      <c r="D12" s="12"/>
      <c r="E12" s="12"/>
      <c r="F12" s="16"/>
      <c r="G12" s="16"/>
      <c r="H12" s="12"/>
      <c r="I12" s="12"/>
      <c r="J12" s="16"/>
      <c r="K12" s="18"/>
      <c r="L12" s="12"/>
      <c r="M12" s="12"/>
      <c r="N12" s="18"/>
      <c r="O12" s="18"/>
      <c r="P12" s="12"/>
      <c r="Q12" s="12"/>
      <c r="R12" s="18"/>
      <c r="S12" s="18"/>
      <c r="T12" s="12"/>
      <c r="U12" s="12"/>
      <c r="V12" s="16"/>
      <c r="W12" s="16"/>
      <c r="X12" s="12"/>
      <c r="Y12" s="12"/>
    </row>
    <row r="13" spans="1:27" ht="12.75">
      <c r="A13" s="27" t="s">
        <v>18</v>
      </c>
      <c r="B13" s="20">
        <v>0</v>
      </c>
      <c r="C13" s="20">
        <v>0</v>
      </c>
      <c r="D13" s="21">
        <v>0</v>
      </c>
      <c r="E13" s="21">
        <v>0</v>
      </c>
      <c r="F13" s="20">
        <v>0</v>
      </c>
      <c r="G13" s="20">
        <v>0</v>
      </c>
      <c r="H13" s="21">
        <v>127</v>
      </c>
      <c r="I13" s="21">
        <v>562182</v>
      </c>
      <c r="J13" s="20">
        <v>287</v>
      </c>
      <c r="K13" s="20">
        <v>2073171</v>
      </c>
      <c r="L13" s="21">
        <v>1</v>
      </c>
      <c r="M13" s="21">
        <v>2634</v>
      </c>
      <c r="N13" s="20">
        <v>9</v>
      </c>
      <c r="O13" s="20">
        <v>37500</v>
      </c>
      <c r="P13" s="21">
        <v>0</v>
      </c>
      <c r="Q13" s="21">
        <v>0</v>
      </c>
      <c r="R13" s="20">
        <v>3</v>
      </c>
      <c r="S13" s="20">
        <v>9000</v>
      </c>
      <c r="T13" s="21">
        <v>320</v>
      </c>
      <c r="U13" s="21">
        <v>849736</v>
      </c>
      <c r="V13" s="22">
        <v>1577</v>
      </c>
      <c r="W13" s="22">
        <v>3036394</v>
      </c>
      <c r="X13" s="21">
        <f>V13+B13+D13+F13+H13+J13+L13+R13+T13+N13+P13</f>
        <v>2324</v>
      </c>
      <c r="Y13" s="21">
        <f>W13+C13+E13+G13+I13+K13+M13+S13+U13+O13+Q13</f>
        <v>6570617</v>
      </c>
    </row>
    <row r="14" spans="1:27" ht="12.75">
      <c r="A14" s="27" t="s">
        <v>19</v>
      </c>
      <c r="B14" s="20">
        <v>0</v>
      </c>
      <c r="C14" s="20">
        <v>0</v>
      </c>
      <c r="D14" s="21">
        <v>0</v>
      </c>
      <c r="E14" s="21">
        <v>0</v>
      </c>
      <c r="F14" s="20">
        <v>0</v>
      </c>
      <c r="G14" s="20">
        <v>0</v>
      </c>
      <c r="H14" s="21">
        <v>93</v>
      </c>
      <c r="I14" s="21">
        <v>457236</v>
      </c>
      <c r="J14" s="20">
        <v>170</v>
      </c>
      <c r="K14" s="20">
        <v>1195040</v>
      </c>
      <c r="L14" s="21">
        <v>1</v>
      </c>
      <c r="M14" s="21">
        <v>2634</v>
      </c>
      <c r="N14" s="20">
        <v>6</v>
      </c>
      <c r="O14" s="20">
        <v>24375</v>
      </c>
      <c r="P14" s="21">
        <v>0</v>
      </c>
      <c r="Q14" s="21">
        <v>0</v>
      </c>
      <c r="R14" s="20">
        <v>13</v>
      </c>
      <c r="S14" s="20">
        <v>31125</v>
      </c>
      <c r="T14" s="21">
        <v>270</v>
      </c>
      <c r="U14" s="21">
        <v>715700</v>
      </c>
      <c r="V14" s="22">
        <v>968</v>
      </c>
      <c r="W14" s="22">
        <v>1856217</v>
      </c>
      <c r="X14" s="21">
        <f>V14+B14+D14+F14+H14+J14+L14+R14+T14+N14+P14</f>
        <v>1521</v>
      </c>
      <c r="Y14" s="21">
        <f t="shared" ref="Y14:Y15" si="0">W14+C14+E14+G14+I14+K14+M14+S14+U14+O14+Q14</f>
        <v>4282327</v>
      </c>
    </row>
    <row r="15" spans="1:27" ht="12.75">
      <c r="A15" s="23" t="s">
        <v>20</v>
      </c>
      <c r="B15" s="24">
        <v>0</v>
      </c>
      <c r="C15" s="24">
        <v>0</v>
      </c>
      <c r="D15" s="25">
        <v>0</v>
      </c>
      <c r="E15" s="25">
        <v>0</v>
      </c>
      <c r="F15" s="24">
        <v>0</v>
      </c>
      <c r="G15" s="24">
        <v>0</v>
      </c>
      <c r="H15" s="25">
        <v>86</v>
      </c>
      <c r="I15" s="25">
        <v>422954</v>
      </c>
      <c r="J15" s="24">
        <v>84</v>
      </c>
      <c r="K15" s="24">
        <v>570029</v>
      </c>
      <c r="L15" s="25">
        <v>0</v>
      </c>
      <c r="M15" s="25">
        <v>0</v>
      </c>
      <c r="N15" s="24">
        <v>3</v>
      </c>
      <c r="O15" s="24">
        <v>15000</v>
      </c>
      <c r="P15" s="25">
        <v>0</v>
      </c>
      <c r="Q15" s="25">
        <v>0</v>
      </c>
      <c r="R15" s="24">
        <v>13</v>
      </c>
      <c r="S15" s="24">
        <v>41250</v>
      </c>
      <c r="T15" s="25">
        <v>124</v>
      </c>
      <c r="U15" s="25">
        <v>331821</v>
      </c>
      <c r="V15" s="24">
        <v>848</v>
      </c>
      <c r="W15" s="24">
        <v>1727011</v>
      </c>
      <c r="X15" s="25">
        <f>V15+B15+D15+F15+H15+J15+L15+R15+T15+N15+P15</f>
        <v>1158</v>
      </c>
      <c r="Y15" s="25">
        <f t="shared" si="0"/>
        <v>3108065</v>
      </c>
      <c r="Z15" s="26"/>
      <c r="AA15" s="26"/>
    </row>
    <row r="16" spans="1:27" ht="12.75">
      <c r="A16" s="27"/>
      <c r="B16" s="28"/>
      <c r="C16" s="28"/>
      <c r="D16" s="29"/>
      <c r="E16" s="29"/>
      <c r="F16" s="28"/>
      <c r="G16" s="28"/>
      <c r="H16" s="29"/>
      <c r="I16" s="29"/>
      <c r="J16" s="28"/>
      <c r="K16" s="28"/>
      <c r="L16" s="27"/>
      <c r="M16" s="27"/>
      <c r="N16" s="20"/>
      <c r="O16" s="20"/>
      <c r="P16" s="27"/>
      <c r="Q16" s="27"/>
      <c r="R16" s="20"/>
      <c r="S16" s="20"/>
      <c r="T16" s="27"/>
      <c r="U16" s="27"/>
      <c r="V16" s="20"/>
      <c r="W16" s="20"/>
      <c r="X16" s="27"/>
      <c r="Y16" s="27"/>
    </row>
    <row r="17" spans="1:25" ht="12.75">
      <c r="A17" s="30" t="s">
        <v>21</v>
      </c>
      <c r="B17" s="31">
        <v>0</v>
      </c>
      <c r="C17" s="31">
        <v>0</v>
      </c>
      <c r="D17" s="32">
        <v>0</v>
      </c>
      <c r="E17" s="32">
        <v>0</v>
      </c>
      <c r="F17" s="31">
        <v>0</v>
      </c>
      <c r="G17" s="31">
        <v>0</v>
      </c>
      <c r="H17" s="32">
        <f t="shared" ref="H17:I17" si="1">SUM(H13:H16)</f>
        <v>306</v>
      </c>
      <c r="I17" s="32">
        <f t="shared" si="1"/>
        <v>1442372</v>
      </c>
      <c r="J17" s="31">
        <f t="shared" ref="J17:U17" si="2">SUM(J13:J15)</f>
        <v>541</v>
      </c>
      <c r="K17" s="31">
        <f t="shared" si="2"/>
        <v>3838240</v>
      </c>
      <c r="L17" s="32">
        <f t="shared" si="2"/>
        <v>2</v>
      </c>
      <c r="M17" s="32">
        <f t="shared" si="2"/>
        <v>5268</v>
      </c>
      <c r="N17" s="31">
        <f t="shared" si="2"/>
        <v>18</v>
      </c>
      <c r="O17" s="31">
        <f t="shared" si="2"/>
        <v>76875</v>
      </c>
      <c r="P17" s="32">
        <f t="shared" si="2"/>
        <v>0</v>
      </c>
      <c r="Q17" s="32">
        <f t="shared" si="2"/>
        <v>0</v>
      </c>
      <c r="R17" s="31">
        <f t="shared" si="2"/>
        <v>29</v>
      </c>
      <c r="S17" s="31">
        <f t="shared" si="2"/>
        <v>81375</v>
      </c>
      <c r="T17" s="32">
        <f t="shared" si="2"/>
        <v>714</v>
      </c>
      <c r="U17" s="32">
        <f t="shared" si="2"/>
        <v>1897257</v>
      </c>
      <c r="V17" s="22">
        <f t="shared" ref="V17:W17" si="3">SUM(V13:V15)</f>
        <v>3393</v>
      </c>
      <c r="W17" s="22">
        <f t="shared" si="3"/>
        <v>6619622</v>
      </c>
      <c r="X17" s="32">
        <f>V17+B17+D17+F17+H17+J17+L17+R17+T17+N17+P17</f>
        <v>5003</v>
      </c>
      <c r="Y17" s="32">
        <f>W17+C17+E17+G17+I17+K17+M17+S17+U17+O17+Q17</f>
        <v>13961009</v>
      </c>
    </row>
    <row r="18" spans="1:25" ht="12.75">
      <c r="A18" s="27"/>
      <c r="B18" s="33"/>
      <c r="C18" s="33"/>
      <c r="D18" s="27"/>
      <c r="E18" s="27"/>
      <c r="F18" s="34"/>
      <c r="G18" s="34"/>
      <c r="H18" s="35"/>
      <c r="I18" s="35"/>
      <c r="J18" s="33"/>
      <c r="K18" s="20"/>
      <c r="L18" s="27"/>
      <c r="M18" s="27"/>
      <c r="N18" s="20"/>
      <c r="O18" s="20"/>
      <c r="P18" s="27"/>
      <c r="Q18" s="27"/>
      <c r="R18" s="20"/>
      <c r="S18" s="20"/>
      <c r="T18" s="27"/>
      <c r="U18" s="27"/>
      <c r="V18" s="20"/>
      <c r="W18" s="20"/>
      <c r="X18" s="27"/>
      <c r="Y18" s="27"/>
    </row>
    <row r="19" spans="1:25" ht="25.5">
      <c r="A19" s="17" t="s">
        <v>22</v>
      </c>
      <c r="B19" s="33"/>
      <c r="C19" s="33"/>
      <c r="D19" s="27"/>
      <c r="E19" s="27"/>
      <c r="F19" s="34"/>
      <c r="G19" s="34"/>
      <c r="H19" s="35"/>
      <c r="I19" s="35"/>
      <c r="J19" s="33"/>
      <c r="K19" s="20"/>
      <c r="L19" s="27"/>
      <c r="M19" s="27"/>
      <c r="N19" s="20"/>
      <c r="O19" s="20"/>
      <c r="P19" s="27"/>
      <c r="Q19" s="27"/>
      <c r="R19" s="20"/>
      <c r="S19" s="20"/>
      <c r="T19" s="27"/>
      <c r="U19" s="27"/>
      <c r="V19" s="20"/>
      <c r="W19" s="20"/>
      <c r="X19" s="27"/>
      <c r="Y19" s="27"/>
    </row>
    <row r="20" spans="1:25" ht="12.75">
      <c r="A20" s="27" t="s">
        <v>23</v>
      </c>
      <c r="B20" s="20">
        <v>123</v>
      </c>
      <c r="C20" s="20">
        <v>774692</v>
      </c>
      <c r="D20" s="21">
        <v>0</v>
      </c>
      <c r="E20" s="21">
        <v>0</v>
      </c>
      <c r="F20" s="20">
        <v>0</v>
      </c>
      <c r="G20" s="20">
        <v>0</v>
      </c>
      <c r="H20" s="21">
        <v>2</v>
      </c>
      <c r="I20" s="21">
        <v>5199</v>
      </c>
      <c r="J20" s="20">
        <v>4</v>
      </c>
      <c r="K20" s="20">
        <v>29694</v>
      </c>
      <c r="L20" s="21">
        <v>0</v>
      </c>
      <c r="M20" s="21">
        <v>0</v>
      </c>
      <c r="N20" s="20">
        <v>0</v>
      </c>
      <c r="O20" s="20">
        <v>0</v>
      </c>
      <c r="P20" s="21">
        <v>18</v>
      </c>
      <c r="Q20" s="21">
        <v>19017</v>
      </c>
      <c r="R20" s="20">
        <v>1</v>
      </c>
      <c r="S20" s="20">
        <v>3000</v>
      </c>
      <c r="T20" s="21">
        <v>2</v>
      </c>
      <c r="U20" s="21">
        <v>3100</v>
      </c>
      <c r="V20" s="20">
        <v>0</v>
      </c>
      <c r="W20" s="20">
        <v>0</v>
      </c>
      <c r="X20" s="21">
        <f>V20+B20+D20+F20+H20+J20+L20+R20+T20+N20+P20</f>
        <v>150</v>
      </c>
      <c r="Y20" s="21">
        <f>W20+C20+E20+G20+I20+K20+M20+S20+U20+O20+Q20</f>
        <v>834702</v>
      </c>
    </row>
    <row r="21" spans="1:25" ht="12.75">
      <c r="A21" s="27" t="s">
        <v>24</v>
      </c>
      <c r="B21" s="20">
        <v>152</v>
      </c>
      <c r="C21" s="20">
        <v>875318</v>
      </c>
      <c r="D21" s="21">
        <v>0</v>
      </c>
      <c r="E21" s="21">
        <v>0</v>
      </c>
      <c r="F21" s="20">
        <v>0</v>
      </c>
      <c r="G21" s="20">
        <v>0</v>
      </c>
      <c r="H21" s="21">
        <v>7</v>
      </c>
      <c r="I21" s="21">
        <v>36386</v>
      </c>
      <c r="J21" s="20">
        <v>4</v>
      </c>
      <c r="K21" s="20">
        <v>26761</v>
      </c>
      <c r="L21" s="21">
        <v>0</v>
      </c>
      <c r="M21" s="21">
        <v>0</v>
      </c>
      <c r="N21" s="20">
        <v>1</v>
      </c>
      <c r="O21" s="20">
        <v>5000</v>
      </c>
      <c r="P21" s="21">
        <v>0</v>
      </c>
      <c r="Q21" s="21">
        <v>0</v>
      </c>
      <c r="R21" s="20">
        <v>5</v>
      </c>
      <c r="S21" s="20">
        <v>8250</v>
      </c>
      <c r="T21" s="21">
        <v>13</v>
      </c>
      <c r="U21" s="21">
        <v>33050</v>
      </c>
      <c r="V21" s="20">
        <v>0</v>
      </c>
      <c r="W21" s="20">
        <v>0</v>
      </c>
      <c r="X21" s="21">
        <f t="shared" ref="X21:X49" si="4">V21+B21+D21+F21+H21+J21+L21+R21+T21+N21+P21</f>
        <v>182</v>
      </c>
      <c r="Y21" s="21">
        <f t="shared" ref="Y21:Y49" si="5">W21+C21+E21+G21+I21+K21+M21+S21+U21+O21+Q21</f>
        <v>984765</v>
      </c>
    </row>
    <row r="22" spans="1:25" ht="12.75">
      <c r="A22" s="27" t="s">
        <v>25</v>
      </c>
      <c r="B22" s="20">
        <v>776</v>
      </c>
      <c r="C22" s="20">
        <v>3336442</v>
      </c>
      <c r="D22" s="21">
        <v>0</v>
      </c>
      <c r="E22" s="21">
        <v>0</v>
      </c>
      <c r="F22" s="20">
        <v>0</v>
      </c>
      <c r="G22" s="20">
        <v>0</v>
      </c>
      <c r="H22" s="21">
        <v>8</v>
      </c>
      <c r="I22" s="21">
        <v>37036</v>
      </c>
      <c r="J22" s="20">
        <v>12</v>
      </c>
      <c r="K22" s="20">
        <v>73303</v>
      </c>
      <c r="L22" s="21">
        <v>0</v>
      </c>
      <c r="M22" s="21">
        <v>0</v>
      </c>
      <c r="N22" s="20">
        <v>2</v>
      </c>
      <c r="O22" s="20">
        <v>7500</v>
      </c>
      <c r="P22" s="21">
        <v>0</v>
      </c>
      <c r="Q22" s="21">
        <v>0</v>
      </c>
      <c r="R22" s="20">
        <v>11</v>
      </c>
      <c r="S22" s="20">
        <v>31875</v>
      </c>
      <c r="T22" s="21">
        <v>37</v>
      </c>
      <c r="U22" s="21">
        <v>97050</v>
      </c>
      <c r="V22" s="20">
        <v>0</v>
      </c>
      <c r="W22" s="20">
        <v>0</v>
      </c>
      <c r="X22" s="21">
        <f t="shared" si="4"/>
        <v>846</v>
      </c>
      <c r="Y22" s="21">
        <f t="shared" si="5"/>
        <v>3583206</v>
      </c>
    </row>
    <row r="23" spans="1:25" ht="12.75">
      <c r="A23" s="27" t="s">
        <v>26</v>
      </c>
      <c r="B23" s="20">
        <v>358</v>
      </c>
      <c r="C23" s="20">
        <v>2509503</v>
      </c>
      <c r="D23" s="21">
        <v>0</v>
      </c>
      <c r="E23" s="21">
        <v>0</v>
      </c>
      <c r="F23" s="20">
        <v>0</v>
      </c>
      <c r="G23" s="20">
        <v>0</v>
      </c>
      <c r="H23" s="21">
        <v>5</v>
      </c>
      <c r="I23" s="21">
        <v>25990</v>
      </c>
      <c r="J23" s="20">
        <v>0</v>
      </c>
      <c r="K23" s="20">
        <v>0</v>
      </c>
      <c r="L23" s="21">
        <v>0</v>
      </c>
      <c r="M23" s="21">
        <v>0</v>
      </c>
      <c r="N23" s="20">
        <v>1</v>
      </c>
      <c r="O23" s="20">
        <v>5000</v>
      </c>
      <c r="P23" s="21">
        <v>0</v>
      </c>
      <c r="Q23" s="21">
        <v>0</v>
      </c>
      <c r="R23" s="20">
        <v>0</v>
      </c>
      <c r="S23" s="20">
        <v>0</v>
      </c>
      <c r="T23" s="21">
        <v>12</v>
      </c>
      <c r="U23" s="21">
        <v>32860</v>
      </c>
      <c r="V23" s="20">
        <v>0</v>
      </c>
      <c r="W23" s="20">
        <v>0</v>
      </c>
      <c r="X23" s="21">
        <f t="shared" si="4"/>
        <v>376</v>
      </c>
      <c r="Y23" s="21">
        <f t="shared" si="5"/>
        <v>2573353</v>
      </c>
    </row>
    <row r="24" spans="1:25" ht="12.75">
      <c r="A24" s="27" t="s">
        <v>27</v>
      </c>
      <c r="B24" s="20">
        <v>173</v>
      </c>
      <c r="C24" s="20">
        <v>1140123</v>
      </c>
      <c r="D24" s="21">
        <v>0</v>
      </c>
      <c r="E24" s="21">
        <v>0</v>
      </c>
      <c r="F24" s="20">
        <v>0</v>
      </c>
      <c r="G24" s="20">
        <v>0</v>
      </c>
      <c r="H24" s="21">
        <v>1</v>
      </c>
      <c r="I24" s="21">
        <v>5198</v>
      </c>
      <c r="J24" s="20">
        <v>0</v>
      </c>
      <c r="K24" s="20">
        <v>0</v>
      </c>
      <c r="L24" s="21">
        <v>0</v>
      </c>
      <c r="M24" s="21">
        <v>0</v>
      </c>
      <c r="N24" s="20">
        <v>0</v>
      </c>
      <c r="O24" s="20">
        <v>0</v>
      </c>
      <c r="P24" s="21">
        <v>0</v>
      </c>
      <c r="Q24" s="21">
        <v>0</v>
      </c>
      <c r="R24" s="20">
        <v>0</v>
      </c>
      <c r="S24" s="20">
        <v>0</v>
      </c>
      <c r="T24" s="21">
        <v>2</v>
      </c>
      <c r="U24" s="21">
        <v>4200</v>
      </c>
      <c r="V24" s="20">
        <v>0</v>
      </c>
      <c r="W24" s="20">
        <v>0</v>
      </c>
      <c r="X24" s="21">
        <f t="shared" si="4"/>
        <v>176</v>
      </c>
      <c r="Y24" s="21">
        <f t="shared" si="5"/>
        <v>1149521</v>
      </c>
    </row>
    <row r="25" spans="1:25" ht="12.75">
      <c r="A25" s="27" t="s">
        <v>28</v>
      </c>
      <c r="B25" s="20">
        <v>281</v>
      </c>
      <c r="C25" s="20">
        <v>1934589</v>
      </c>
      <c r="D25" s="21">
        <v>0</v>
      </c>
      <c r="E25" s="21">
        <v>0</v>
      </c>
      <c r="F25" s="20">
        <v>0</v>
      </c>
      <c r="G25" s="20">
        <v>0</v>
      </c>
      <c r="H25" s="21">
        <v>5</v>
      </c>
      <c r="I25" s="21">
        <v>25990</v>
      </c>
      <c r="J25" s="20">
        <v>3</v>
      </c>
      <c r="K25" s="20">
        <v>21995</v>
      </c>
      <c r="L25" s="21">
        <v>0</v>
      </c>
      <c r="M25" s="21">
        <v>0</v>
      </c>
      <c r="N25" s="20">
        <v>1</v>
      </c>
      <c r="O25" s="20">
        <v>5000</v>
      </c>
      <c r="P25" s="21">
        <v>0</v>
      </c>
      <c r="Q25" s="21">
        <v>0</v>
      </c>
      <c r="R25" s="20">
        <v>0</v>
      </c>
      <c r="S25" s="20">
        <v>0</v>
      </c>
      <c r="T25" s="21">
        <v>23</v>
      </c>
      <c r="U25" s="21">
        <v>60200</v>
      </c>
      <c r="V25" s="20">
        <v>0</v>
      </c>
      <c r="W25" s="20">
        <v>0</v>
      </c>
      <c r="X25" s="21">
        <f t="shared" si="4"/>
        <v>313</v>
      </c>
      <c r="Y25" s="21">
        <f t="shared" si="5"/>
        <v>2047774</v>
      </c>
    </row>
    <row r="26" spans="1:25" ht="12.75">
      <c r="A26" s="27" t="s">
        <v>29</v>
      </c>
      <c r="B26" s="20">
        <v>176</v>
      </c>
      <c r="C26" s="20">
        <v>1245624</v>
      </c>
      <c r="D26" s="21">
        <v>0</v>
      </c>
      <c r="E26" s="21">
        <v>0</v>
      </c>
      <c r="F26" s="20">
        <v>0</v>
      </c>
      <c r="G26" s="20">
        <v>0</v>
      </c>
      <c r="H26" s="21">
        <v>4</v>
      </c>
      <c r="I26" s="21">
        <v>20792</v>
      </c>
      <c r="J26" s="20">
        <v>1</v>
      </c>
      <c r="K26" s="20">
        <v>8798</v>
      </c>
      <c r="L26" s="21">
        <v>0</v>
      </c>
      <c r="M26" s="21">
        <v>0</v>
      </c>
      <c r="N26" s="20">
        <v>1</v>
      </c>
      <c r="O26" s="20">
        <v>5000</v>
      </c>
      <c r="P26" s="21">
        <v>0</v>
      </c>
      <c r="Q26" s="21">
        <v>0</v>
      </c>
      <c r="R26" s="20">
        <v>0</v>
      </c>
      <c r="S26" s="20">
        <v>0</v>
      </c>
      <c r="T26" s="21">
        <v>9</v>
      </c>
      <c r="U26" s="21">
        <v>23800</v>
      </c>
      <c r="V26" s="20">
        <v>0</v>
      </c>
      <c r="W26" s="20">
        <v>0</v>
      </c>
      <c r="X26" s="21">
        <f t="shared" si="4"/>
        <v>191</v>
      </c>
      <c r="Y26" s="21">
        <f t="shared" si="5"/>
        <v>1304014</v>
      </c>
    </row>
    <row r="27" spans="1:25" ht="12.75">
      <c r="A27" s="27" t="s">
        <v>30</v>
      </c>
      <c r="B27" s="20">
        <v>0</v>
      </c>
      <c r="C27" s="20">
        <v>0</v>
      </c>
      <c r="D27" s="21">
        <v>0</v>
      </c>
      <c r="E27" s="21">
        <v>0</v>
      </c>
      <c r="F27" s="20">
        <v>0</v>
      </c>
      <c r="G27" s="20">
        <v>0</v>
      </c>
      <c r="H27" s="21">
        <v>0</v>
      </c>
      <c r="I27" s="21">
        <v>0</v>
      </c>
      <c r="J27" s="20">
        <v>0</v>
      </c>
      <c r="K27" s="20">
        <v>0</v>
      </c>
      <c r="L27" s="21">
        <v>0</v>
      </c>
      <c r="M27" s="21">
        <v>0</v>
      </c>
      <c r="N27" s="20">
        <v>0</v>
      </c>
      <c r="O27" s="20">
        <v>0</v>
      </c>
      <c r="P27" s="21">
        <v>0</v>
      </c>
      <c r="Q27" s="21">
        <v>0</v>
      </c>
      <c r="R27" s="20">
        <v>0</v>
      </c>
      <c r="S27" s="20">
        <v>0</v>
      </c>
      <c r="T27" s="21">
        <v>0</v>
      </c>
      <c r="U27" s="21">
        <v>0</v>
      </c>
      <c r="V27" s="20">
        <v>0</v>
      </c>
      <c r="W27" s="20">
        <v>0</v>
      </c>
      <c r="X27" s="21">
        <f t="shared" si="4"/>
        <v>0</v>
      </c>
      <c r="Y27" s="21">
        <f t="shared" si="5"/>
        <v>0</v>
      </c>
    </row>
    <row r="28" spans="1:25" ht="12.75">
      <c r="A28" s="27" t="s">
        <v>31</v>
      </c>
      <c r="B28" s="20">
        <v>257</v>
      </c>
      <c r="C28" s="20">
        <v>1844062</v>
      </c>
      <c r="D28" s="21">
        <v>0</v>
      </c>
      <c r="E28" s="21">
        <v>0</v>
      </c>
      <c r="F28" s="20">
        <v>0</v>
      </c>
      <c r="G28" s="20">
        <v>0</v>
      </c>
      <c r="H28" s="21">
        <v>0</v>
      </c>
      <c r="I28" s="21">
        <v>0</v>
      </c>
      <c r="J28" s="20">
        <v>5</v>
      </c>
      <c r="K28" s="20">
        <v>35192</v>
      </c>
      <c r="L28" s="21">
        <v>0</v>
      </c>
      <c r="M28" s="21">
        <v>0</v>
      </c>
      <c r="N28" s="20">
        <v>0</v>
      </c>
      <c r="O28" s="20">
        <v>0</v>
      </c>
      <c r="P28" s="21">
        <v>0</v>
      </c>
      <c r="Q28" s="21">
        <v>0</v>
      </c>
      <c r="R28" s="20">
        <v>0</v>
      </c>
      <c r="S28" s="20">
        <v>0</v>
      </c>
      <c r="T28" s="21">
        <v>2</v>
      </c>
      <c r="U28" s="21">
        <v>5600</v>
      </c>
      <c r="V28" s="20">
        <v>0</v>
      </c>
      <c r="W28" s="20">
        <v>0</v>
      </c>
      <c r="X28" s="21">
        <f t="shared" si="4"/>
        <v>264</v>
      </c>
      <c r="Y28" s="21">
        <f t="shared" si="5"/>
        <v>1884854</v>
      </c>
    </row>
    <row r="29" spans="1:25" ht="12.75">
      <c r="A29" s="27" t="s">
        <v>32</v>
      </c>
      <c r="B29" s="20">
        <v>519</v>
      </c>
      <c r="C29" s="20">
        <v>3597820</v>
      </c>
      <c r="D29" s="21">
        <v>0</v>
      </c>
      <c r="E29" s="21">
        <v>0</v>
      </c>
      <c r="F29" s="20">
        <v>0</v>
      </c>
      <c r="G29" s="20">
        <v>0</v>
      </c>
      <c r="H29" s="21">
        <v>14</v>
      </c>
      <c r="I29" s="21">
        <v>72772</v>
      </c>
      <c r="J29" s="20">
        <v>4</v>
      </c>
      <c r="K29" s="20">
        <v>26394</v>
      </c>
      <c r="L29" s="21">
        <v>0</v>
      </c>
      <c r="M29" s="21">
        <v>0</v>
      </c>
      <c r="N29" s="20">
        <v>1</v>
      </c>
      <c r="O29" s="20">
        <v>5000</v>
      </c>
      <c r="P29" s="21">
        <v>0</v>
      </c>
      <c r="Q29" s="21">
        <v>0</v>
      </c>
      <c r="R29" s="20">
        <v>2</v>
      </c>
      <c r="S29" s="20">
        <v>5250</v>
      </c>
      <c r="T29" s="21">
        <v>31</v>
      </c>
      <c r="U29" s="21">
        <v>85700</v>
      </c>
      <c r="V29" s="20">
        <v>0</v>
      </c>
      <c r="W29" s="20">
        <v>0</v>
      </c>
      <c r="X29" s="21">
        <f t="shared" si="4"/>
        <v>571</v>
      </c>
      <c r="Y29" s="21">
        <f t="shared" si="5"/>
        <v>3792936</v>
      </c>
    </row>
    <row r="30" spans="1:25" ht="12.75">
      <c r="A30" s="27" t="s">
        <v>33</v>
      </c>
      <c r="B30" s="20">
        <v>42</v>
      </c>
      <c r="C30" s="20">
        <v>287812</v>
      </c>
      <c r="D30" s="21">
        <v>0</v>
      </c>
      <c r="E30" s="21">
        <v>0</v>
      </c>
      <c r="F30" s="20">
        <v>0</v>
      </c>
      <c r="G30" s="20">
        <v>0</v>
      </c>
      <c r="H30" s="21">
        <v>3</v>
      </c>
      <c r="I30" s="21">
        <v>12995</v>
      </c>
      <c r="J30" s="20">
        <v>0</v>
      </c>
      <c r="K30" s="20">
        <v>0</v>
      </c>
      <c r="L30" s="21">
        <v>0</v>
      </c>
      <c r="M30" s="21">
        <v>0</v>
      </c>
      <c r="N30" s="20">
        <v>1</v>
      </c>
      <c r="O30" s="20">
        <v>2500</v>
      </c>
      <c r="P30" s="21">
        <v>0</v>
      </c>
      <c r="Q30" s="21">
        <v>0</v>
      </c>
      <c r="R30" s="20">
        <v>0</v>
      </c>
      <c r="S30" s="20">
        <v>0</v>
      </c>
      <c r="T30" s="21">
        <v>0</v>
      </c>
      <c r="U30" s="21">
        <v>0</v>
      </c>
      <c r="V30" s="20">
        <v>0</v>
      </c>
      <c r="W30" s="20">
        <v>0</v>
      </c>
      <c r="X30" s="21">
        <f t="shared" si="4"/>
        <v>46</v>
      </c>
      <c r="Y30" s="21">
        <f t="shared" si="5"/>
        <v>303307</v>
      </c>
    </row>
    <row r="31" spans="1:25" ht="12.75">
      <c r="A31" s="27" t="s">
        <v>34</v>
      </c>
      <c r="B31" s="20">
        <v>93</v>
      </c>
      <c r="C31" s="20">
        <v>624229</v>
      </c>
      <c r="D31" s="21">
        <v>0</v>
      </c>
      <c r="E31" s="21">
        <v>0</v>
      </c>
      <c r="F31" s="20">
        <v>0</v>
      </c>
      <c r="G31" s="20">
        <v>0</v>
      </c>
      <c r="H31" s="21">
        <v>2</v>
      </c>
      <c r="I31" s="21">
        <v>10396</v>
      </c>
      <c r="J31" s="20">
        <v>1</v>
      </c>
      <c r="K31" s="20">
        <v>8798</v>
      </c>
      <c r="L31" s="21">
        <v>0</v>
      </c>
      <c r="M31" s="21">
        <v>0</v>
      </c>
      <c r="N31" s="20">
        <v>0</v>
      </c>
      <c r="O31" s="20">
        <v>0</v>
      </c>
      <c r="P31" s="21">
        <v>0</v>
      </c>
      <c r="Q31" s="21">
        <v>0</v>
      </c>
      <c r="R31" s="20">
        <v>0</v>
      </c>
      <c r="S31" s="20">
        <v>0</v>
      </c>
      <c r="T31" s="21">
        <v>0</v>
      </c>
      <c r="U31" s="21">
        <v>0</v>
      </c>
      <c r="V31" s="20">
        <v>0</v>
      </c>
      <c r="W31" s="20">
        <v>0</v>
      </c>
      <c r="X31" s="21">
        <f t="shared" si="4"/>
        <v>96</v>
      </c>
      <c r="Y31" s="21">
        <f t="shared" si="5"/>
        <v>643423</v>
      </c>
    </row>
    <row r="32" spans="1:25" ht="12.75">
      <c r="A32" s="27" t="s">
        <v>35</v>
      </c>
      <c r="B32" s="20">
        <v>107</v>
      </c>
      <c r="C32" s="20">
        <v>710338</v>
      </c>
      <c r="D32" s="21">
        <v>0</v>
      </c>
      <c r="E32" s="21">
        <v>0</v>
      </c>
      <c r="F32" s="20">
        <v>0</v>
      </c>
      <c r="G32" s="20">
        <v>0</v>
      </c>
      <c r="H32" s="21">
        <v>11</v>
      </c>
      <c r="I32" s="21">
        <v>47458</v>
      </c>
      <c r="J32" s="20">
        <v>0</v>
      </c>
      <c r="K32" s="20">
        <v>0</v>
      </c>
      <c r="L32" s="21">
        <v>0</v>
      </c>
      <c r="M32" s="21">
        <v>0</v>
      </c>
      <c r="N32" s="20">
        <v>0</v>
      </c>
      <c r="O32" s="20">
        <v>0</v>
      </c>
      <c r="P32" s="21">
        <v>0</v>
      </c>
      <c r="Q32" s="21">
        <v>0</v>
      </c>
      <c r="R32" s="20">
        <v>0</v>
      </c>
      <c r="S32" s="20">
        <v>0</v>
      </c>
      <c r="T32" s="21">
        <v>4</v>
      </c>
      <c r="U32" s="21">
        <v>9800</v>
      </c>
      <c r="V32" s="20">
        <v>0</v>
      </c>
      <c r="W32" s="20">
        <v>0</v>
      </c>
      <c r="X32" s="21">
        <f t="shared" si="4"/>
        <v>122</v>
      </c>
      <c r="Y32" s="21">
        <f t="shared" si="5"/>
        <v>767596</v>
      </c>
    </row>
    <row r="33" spans="1:25" ht="12.75">
      <c r="A33" s="27" t="s">
        <v>36</v>
      </c>
      <c r="B33" s="20">
        <v>739</v>
      </c>
      <c r="C33" s="20">
        <v>4404121</v>
      </c>
      <c r="D33" s="21">
        <v>0</v>
      </c>
      <c r="E33" s="21">
        <v>0</v>
      </c>
      <c r="F33" s="20">
        <v>0</v>
      </c>
      <c r="G33" s="20">
        <v>0</v>
      </c>
      <c r="H33" s="21">
        <v>20</v>
      </c>
      <c r="I33" s="21">
        <v>94507</v>
      </c>
      <c r="J33" s="20">
        <v>11</v>
      </c>
      <c r="K33" s="20">
        <v>76250</v>
      </c>
      <c r="L33" s="21">
        <v>0</v>
      </c>
      <c r="M33" s="21">
        <v>0</v>
      </c>
      <c r="N33" s="20">
        <v>5</v>
      </c>
      <c r="O33" s="20">
        <v>10558</v>
      </c>
      <c r="P33" s="21">
        <v>0</v>
      </c>
      <c r="Q33" s="21">
        <v>0</v>
      </c>
      <c r="R33" s="20">
        <v>9</v>
      </c>
      <c r="S33" s="20">
        <v>21000</v>
      </c>
      <c r="T33" s="21">
        <v>40</v>
      </c>
      <c r="U33" s="21">
        <v>109395</v>
      </c>
      <c r="V33" s="20">
        <v>0</v>
      </c>
      <c r="W33" s="20">
        <v>0</v>
      </c>
      <c r="X33" s="21">
        <f t="shared" si="4"/>
        <v>824</v>
      </c>
      <c r="Y33" s="21">
        <f t="shared" si="5"/>
        <v>4715831</v>
      </c>
    </row>
    <row r="34" spans="1:25" ht="12.75">
      <c r="A34" s="27" t="s">
        <v>37</v>
      </c>
      <c r="B34" s="20">
        <v>42</v>
      </c>
      <c r="C34" s="20">
        <v>303477</v>
      </c>
      <c r="D34" s="21">
        <v>0</v>
      </c>
      <c r="E34" s="21">
        <v>0</v>
      </c>
      <c r="F34" s="20">
        <v>0</v>
      </c>
      <c r="G34" s="20">
        <v>0</v>
      </c>
      <c r="H34" s="21">
        <v>1</v>
      </c>
      <c r="I34" s="21">
        <v>2599</v>
      </c>
      <c r="J34" s="20">
        <v>1</v>
      </c>
      <c r="K34" s="20">
        <v>4399</v>
      </c>
      <c r="L34" s="21">
        <v>0</v>
      </c>
      <c r="M34" s="21">
        <v>0</v>
      </c>
      <c r="N34" s="20">
        <v>0</v>
      </c>
      <c r="O34" s="20">
        <v>0</v>
      </c>
      <c r="P34" s="21">
        <v>0</v>
      </c>
      <c r="Q34" s="21">
        <v>0</v>
      </c>
      <c r="R34" s="20">
        <v>0</v>
      </c>
      <c r="S34" s="20">
        <v>0</v>
      </c>
      <c r="T34" s="21">
        <v>6</v>
      </c>
      <c r="U34" s="21">
        <v>16800</v>
      </c>
      <c r="V34" s="20">
        <v>0</v>
      </c>
      <c r="W34" s="20">
        <v>0</v>
      </c>
      <c r="X34" s="21">
        <f t="shared" si="4"/>
        <v>50</v>
      </c>
      <c r="Y34" s="21">
        <f t="shared" si="5"/>
        <v>327275</v>
      </c>
    </row>
    <row r="35" spans="1:25" ht="12.75">
      <c r="A35" s="27" t="s">
        <v>39</v>
      </c>
      <c r="B35" s="20">
        <v>183</v>
      </c>
      <c r="C35" s="20">
        <v>1293749</v>
      </c>
      <c r="D35" s="21">
        <v>0</v>
      </c>
      <c r="E35" s="21">
        <v>0</v>
      </c>
      <c r="F35" s="20">
        <v>0</v>
      </c>
      <c r="G35" s="20">
        <v>0</v>
      </c>
      <c r="H35" s="21">
        <v>2</v>
      </c>
      <c r="I35" s="21">
        <v>10396</v>
      </c>
      <c r="J35" s="20">
        <v>1</v>
      </c>
      <c r="K35" s="20">
        <v>8798</v>
      </c>
      <c r="L35" s="21">
        <v>0</v>
      </c>
      <c r="M35" s="21">
        <v>0</v>
      </c>
      <c r="N35" s="20">
        <v>0</v>
      </c>
      <c r="O35" s="20">
        <v>0</v>
      </c>
      <c r="P35" s="21">
        <v>0</v>
      </c>
      <c r="Q35" s="21">
        <v>0</v>
      </c>
      <c r="R35" s="20">
        <v>0</v>
      </c>
      <c r="S35" s="20">
        <v>0</v>
      </c>
      <c r="T35" s="21">
        <v>8</v>
      </c>
      <c r="U35" s="21">
        <v>18200</v>
      </c>
      <c r="V35" s="20">
        <v>0</v>
      </c>
      <c r="W35" s="20">
        <v>0</v>
      </c>
      <c r="X35" s="21">
        <f t="shared" si="4"/>
        <v>194</v>
      </c>
      <c r="Y35" s="21">
        <f t="shared" si="5"/>
        <v>1331143</v>
      </c>
    </row>
    <row r="36" spans="1:25" ht="12.75">
      <c r="A36" s="27" t="s">
        <v>40</v>
      </c>
      <c r="B36" s="20">
        <v>170</v>
      </c>
      <c r="C36" s="20">
        <v>1186461</v>
      </c>
      <c r="D36" s="21">
        <v>0</v>
      </c>
      <c r="E36" s="21">
        <v>0</v>
      </c>
      <c r="F36" s="20">
        <v>0</v>
      </c>
      <c r="G36" s="20">
        <v>0</v>
      </c>
      <c r="H36" s="21">
        <v>0</v>
      </c>
      <c r="I36" s="21">
        <v>0</v>
      </c>
      <c r="J36" s="20">
        <v>0</v>
      </c>
      <c r="K36" s="20">
        <v>0</v>
      </c>
      <c r="L36" s="21">
        <v>0</v>
      </c>
      <c r="M36" s="21">
        <v>0</v>
      </c>
      <c r="N36" s="20">
        <v>0</v>
      </c>
      <c r="O36" s="20">
        <v>0</v>
      </c>
      <c r="P36" s="21">
        <v>0</v>
      </c>
      <c r="Q36" s="21">
        <v>0</v>
      </c>
      <c r="R36" s="20">
        <v>0</v>
      </c>
      <c r="S36" s="20">
        <v>0</v>
      </c>
      <c r="T36" s="21">
        <v>7</v>
      </c>
      <c r="U36" s="21">
        <v>18200</v>
      </c>
      <c r="V36" s="20">
        <v>0</v>
      </c>
      <c r="W36" s="20">
        <v>0</v>
      </c>
      <c r="X36" s="21">
        <f t="shared" si="4"/>
        <v>177</v>
      </c>
      <c r="Y36" s="21">
        <f t="shared" si="5"/>
        <v>1204661</v>
      </c>
    </row>
    <row r="37" spans="1:25" ht="12.75">
      <c r="A37" s="27" t="s">
        <v>41</v>
      </c>
      <c r="B37" s="20">
        <v>0</v>
      </c>
      <c r="C37" s="20">
        <v>0</v>
      </c>
      <c r="D37" s="21">
        <v>0</v>
      </c>
      <c r="E37" s="21">
        <v>0</v>
      </c>
      <c r="F37" s="20">
        <v>0</v>
      </c>
      <c r="G37" s="20">
        <v>0</v>
      </c>
      <c r="H37" s="21">
        <v>0</v>
      </c>
      <c r="I37" s="21">
        <v>0</v>
      </c>
      <c r="J37" s="20">
        <v>0</v>
      </c>
      <c r="K37" s="20">
        <v>0</v>
      </c>
      <c r="L37" s="21">
        <v>0</v>
      </c>
      <c r="M37" s="21">
        <v>0</v>
      </c>
      <c r="N37" s="20">
        <v>0</v>
      </c>
      <c r="O37" s="20">
        <v>0</v>
      </c>
      <c r="P37" s="21">
        <v>0</v>
      </c>
      <c r="Q37" s="21">
        <v>0</v>
      </c>
      <c r="R37" s="20">
        <v>0</v>
      </c>
      <c r="S37" s="20">
        <v>0</v>
      </c>
      <c r="T37" s="21">
        <v>0</v>
      </c>
      <c r="U37" s="21">
        <v>0</v>
      </c>
      <c r="V37" s="20">
        <v>0</v>
      </c>
      <c r="W37" s="20">
        <v>0</v>
      </c>
      <c r="X37" s="21">
        <f t="shared" si="4"/>
        <v>0</v>
      </c>
      <c r="Y37" s="21">
        <f t="shared" si="5"/>
        <v>0</v>
      </c>
    </row>
    <row r="38" spans="1:25" ht="12.75">
      <c r="A38" s="27" t="s">
        <v>42</v>
      </c>
      <c r="B38" s="20">
        <v>411</v>
      </c>
      <c r="C38" s="20">
        <v>2110362</v>
      </c>
      <c r="D38" s="21">
        <v>0</v>
      </c>
      <c r="E38" s="21">
        <v>0</v>
      </c>
      <c r="F38" s="20">
        <v>0</v>
      </c>
      <c r="G38" s="20">
        <v>0</v>
      </c>
      <c r="H38" s="21">
        <v>3</v>
      </c>
      <c r="I38" s="21">
        <v>5848</v>
      </c>
      <c r="J38" s="20">
        <v>6</v>
      </c>
      <c r="K38" s="20">
        <v>26394</v>
      </c>
      <c r="L38" s="21">
        <v>0</v>
      </c>
      <c r="M38" s="21">
        <v>0</v>
      </c>
      <c r="N38" s="20">
        <v>1</v>
      </c>
      <c r="O38" s="20">
        <v>1250</v>
      </c>
      <c r="P38" s="21">
        <v>163</v>
      </c>
      <c r="Q38" s="21">
        <v>154494</v>
      </c>
      <c r="R38" s="20">
        <v>0</v>
      </c>
      <c r="S38" s="20">
        <v>0</v>
      </c>
      <c r="T38" s="21">
        <v>16</v>
      </c>
      <c r="U38" s="21">
        <v>34228</v>
      </c>
      <c r="V38" s="20">
        <v>0</v>
      </c>
      <c r="W38" s="20">
        <v>0</v>
      </c>
      <c r="X38" s="21">
        <f t="shared" si="4"/>
        <v>600</v>
      </c>
      <c r="Y38" s="21">
        <f t="shared" si="5"/>
        <v>2332576</v>
      </c>
    </row>
    <row r="39" spans="1:25" ht="12.75">
      <c r="A39" s="27" t="s">
        <v>157</v>
      </c>
      <c r="B39" s="20">
        <v>329</v>
      </c>
      <c r="C39" s="20">
        <v>2273700</v>
      </c>
      <c r="D39" s="21">
        <v>0</v>
      </c>
      <c r="E39" s="21">
        <v>0</v>
      </c>
      <c r="F39" s="20">
        <v>0</v>
      </c>
      <c r="G39" s="20">
        <v>0</v>
      </c>
      <c r="H39" s="21">
        <v>12</v>
      </c>
      <c r="I39" s="21">
        <v>61076</v>
      </c>
      <c r="J39" s="20">
        <v>9</v>
      </c>
      <c r="K39" s="20">
        <v>65985</v>
      </c>
      <c r="L39" s="21">
        <v>0</v>
      </c>
      <c r="M39" s="21">
        <v>0</v>
      </c>
      <c r="N39" s="20">
        <v>1</v>
      </c>
      <c r="O39" s="20">
        <v>3750</v>
      </c>
      <c r="P39" s="21">
        <v>0</v>
      </c>
      <c r="Q39" s="21">
        <v>0</v>
      </c>
      <c r="R39" s="20">
        <v>7</v>
      </c>
      <c r="S39" s="20">
        <v>18375</v>
      </c>
      <c r="T39" s="21">
        <v>30</v>
      </c>
      <c r="U39" s="21">
        <v>74650</v>
      </c>
      <c r="V39" s="20">
        <v>0</v>
      </c>
      <c r="W39" s="20">
        <v>0</v>
      </c>
      <c r="X39" s="21">
        <f t="shared" si="4"/>
        <v>388</v>
      </c>
      <c r="Y39" s="21">
        <f t="shared" si="5"/>
        <v>2497536</v>
      </c>
    </row>
    <row r="40" spans="1:25" ht="12.75">
      <c r="A40" s="27" t="s">
        <v>44</v>
      </c>
      <c r="B40" s="20">
        <v>428</v>
      </c>
      <c r="C40" s="20">
        <v>2575004</v>
      </c>
      <c r="D40" s="21">
        <v>0</v>
      </c>
      <c r="E40" s="21">
        <v>0</v>
      </c>
      <c r="F40" s="20">
        <v>0</v>
      </c>
      <c r="G40" s="20">
        <v>0</v>
      </c>
      <c r="H40" s="21">
        <v>2</v>
      </c>
      <c r="I40" s="21">
        <v>7797</v>
      </c>
      <c r="J40" s="20">
        <v>7</v>
      </c>
      <c r="K40" s="20">
        <v>53888</v>
      </c>
      <c r="L40" s="21">
        <v>0</v>
      </c>
      <c r="M40" s="21">
        <v>0</v>
      </c>
      <c r="N40" s="20">
        <v>1</v>
      </c>
      <c r="O40" s="20">
        <v>5000</v>
      </c>
      <c r="P40" s="21">
        <v>0</v>
      </c>
      <c r="Q40" s="21">
        <v>0</v>
      </c>
      <c r="R40" s="20">
        <v>0</v>
      </c>
      <c r="S40" s="20">
        <v>0</v>
      </c>
      <c r="T40" s="21">
        <v>22</v>
      </c>
      <c r="U40" s="21">
        <v>57400</v>
      </c>
      <c r="V40" s="20">
        <v>0</v>
      </c>
      <c r="W40" s="20">
        <v>0</v>
      </c>
      <c r="X40" s="21">
        <f t="shared" si="4"/>
        <v>460</v>
      </c>
      <c r="Y40" s="21">
        <f t="shared" si="5"/>
        <v>2699089</v>
      </c>
    </row>
    <row r="41" spans="1:25" ht="12.75">
      <c r="A41" s="27" t="s">
        <v>45</v>
      </c>
      <c r="B41" s="20">
        <v>249</v>
      </c>
      <c r="C41" s="20">
        <v>1746340</v>
      </c>
      <c r="D41" s="21">
        <v>0</v>
      </c>
      <c r="E41" s="21">
        <v>0</v>
      </c>
      <c r="F41" s="20">
        <v>0</v>
      </c>
      <c r="G41" s="20">
        <v>0</v>
      </c>
      <c r="H41" s="21">
        <v>0</v>
      </c>
      <c r="I41" s="21">
        <v>0</v>
      </c>
      <c r="J41" s="20">
        <v>8</v>
      </c>
      <c r="K41" s="20">
        <v>55354</v>
      </c>
      <c r="L41" s="21">
        <v>0</v>
      </c>
      <c r="M41" s="21">
        <v>0</v>
      </c>
      <c r="N41" s="20">
        <v>0</v>
      </c>
      <c r="O41" s="20">
        <v>0</v>
      </c>
      <c r="P41" s="21">
        <v>0</v>
      </c>
      <c r="Q41" s="21">
        <v>0</v>
      </c>
      <c r="R41" s="20">
        <v>0</v>
      </c>
      <c r="S41" s="20">
        <v>0</v>
      </c>
      <c r="T41" s="21">
        <v>6</v>
      </c>
      <c r="U41" s="21">
        <v>15000</v>
      </c>
      <c r="V41" s="20">
        <v>0</v>
      </c>
      <c r="W41" s="20">
        <v>0</v>
      </c>
      <c r="X41" s="21">
        <f t="shared" si="4"/>
        <v>263</v>
      </c>
      <c r="Y41" s="21">
        <f t="shared" si="5"/>
        <v>1816694</v>
      </c>
    </row>
    <row r="42" spans="1:25" ht="12.75">
      <c r="A42" s="27" t="s">
        <v>46</v>
      </c>
      <c r="B42" s="20">
        <v>470</v>
      </c>
      <c r="C42" s="20">
        <v>3142990</v>
      </c>
      <c r="D42" s="21">
        <v>0</v>
      </c>
      <c r="E42" s="21">
        <v>0</v>
      </c>
      <c r="F42" s="20">
        <v>0</v>
      </c>
      <c r="G42" s="20">
        <v>0</v>
      </c>
      <c r="H42" s="21">
        <v>13</v>
      </c>
      <c r="I42" s="21">
        <v>67574</v>
      </c>
      <c r="J42" s="20">
        <v>9</v>
      </c>
      <c r="K42" s="20">
        <v>61586</v>
      </c>
      <c r="L42" s="21">
        <v>0</v>
      </c>
      <c r="M42" s="21">
        <v>0</v>
      </c>
      <c r="N42" s="20">
        <v>1</v>
      </c>
      <c r="O42" s="20">
        <v>5000</v>
      </c>
      <c r="P42" s="21">
        <v>0</v>
      </c>
      <c r="Q42" s="21">
        <v>0</v>
      </c>
      <c r="R42" s="20">
        <v>0</v>
      </c>
      <c r="S42" s="20">
        <v>0</v>
      </c>
      <c r="T42" s="21">
        <v>17</v>
      </c>
      <c r="U42" s="21">
        <v>46200</v>
      </c>
      <c r="V42" s="20">
        <v>0</v>
      </c>
      <c r="W42" s="20">
        <v>0</v>
      </c>
      <c r="X42" s="21">
        <f t="shared" si="4"/>
        <v>510</v>
      </c>
      <c r="Y42" s="21">
        <f t="shared" si="5"/>
        <v>3323350</v>
      </c>
    </row>
    <row r="43" spans="1:25" ht="12.75">
      <c r="A43" s="27" t="s">
        <v>47</v>
      </c>
      <c r="B43" s="20">
        <v>429</v>
      </c>
      <c r="C43" s="20">
        <v>2752201</v>
      </c>
      <c r="D43" s="21">
        <v>0</v>
      </c>
      <c r="E43" s="21">
        <v>0</v>
      </c>
      <c r="F43" s="20">
        <v>0</v>
      </c>
      <c r="G43" s="20">
        <v>0</v>
      </c>
      <c r="H43" s="21">
        <v>2</v>
      </c>
      <c r="I43" s="21">
        <v>3509</v>
      </c>
      <c r="J43" s="20">
        <v>6</v>
      </c>
      <c r="K43" s="20">
        <v>46864</v>
      </c>
      <c r="L43" s="21">
        <v>0</v>
      </c>
      <c r="M43" s="21">
        <v>0</v>
      </c>
      <c r="N43" s="20">
        <v>1</v>
      </c>
      <c r="O43" s="20">
        <v>2500</v>
      </c>
      <c r="P43" s="21">
        <v>0</v>
      </c>
      <c r="Q43" s="21">
        <v>0</v>
      </c>
      <c r="R43" s="20">
        <v>0</v>
      </c>
      <c r="S43" s="20">
        <v>0</v>
      </c>
      <c r="T43" s="21">
        <v>34</v>
      </c>
      <c r="U43" s="21">
        <v>83650</v>
      </c>
      <c r="V43" s="20">
        <v>0</v>
      </c>
      <c r="W43" s="20">
        <v>0</v>
      </c>
      <c r="X43" s="21">
        <f t="shared" si="4"/>
        <v>472</v>
      </c>
      <c r="Y43" s="21">
        <f t="shared" si="5"/>
        <v>2888724</v>
      </c>
    </row>
    <row r="44" spans="1:25" ht="12.75">
      <c r="A44" s="27" t="s">
        <v>48</v>
      </c>
      <c r="B44" s="20">
        <v>89</v>
      </c>
      <c r="C44" s="20">
        <v>412521</v>
      </c>
      <c r="D44" s="21">
        <v>0</v>
      </c>
      <c r="E44" s="21">
        <v>0</v>
      </c>
      <c r="F44" s="20">
        <v>0</v>
      </c>
      <c r="G44" s="20">
        <v>0</v>
      </c>
      <c r="H44" s="21">
        <v>1</v>
      </c>
      <c r="I44" s="21">
        <v>4549</v>
      </c>
      <c r="J44" s="20">
        <v>2</v>
      </c>
      <c r="K44" s="20">
        <v>16130</v>
      </c>
      <c r="L44" s="21">
        <v>0</v>
      </c>
      <c r="M44" s="21">
        <v>0</v>
      </c>
      <c r="N44" s="20">
        <v>0</v>
      </c>
      <c r="O44" s="20">
        <v>0</v>
      </c>
      <c r="P44" s="21">
        <v>52</v>
      </c>
      <c r="Q44" s="21">
        <v>40804</v>
      </c>
      <c r="R44" s="20">
        <v>2</v>
      </c>
      <c r="S44" s="20">
        <v>2000</v>
      </c>
      <c r="T44" s="21">
        <v>3</v>
      </c>
      <c r="U44" s="21">
        <v>5950</v>
      </c>
      <c r="V44" s="20">
        <v>0</v>
      </c>
      <c r="W44" s="20">
        <v>0</v>
      </c>
      <c r="X44" s="21">
        <f t="shared" si="4"/>
        <v>149</v>
      </c>
      <c r="Y44" s="21">
        <f t="shared" si="5"/>
        <v>481954</v>
      </c>
    </row>
    <row r="45" spans="1:25" ht="12.75">
      <c r="A45" s="27" t="s">
        <v>49</v>
      </c>
      <c r="B45" s="20">
        <v>278</v>
      </c>
      <c r="C45" s="20">
        <v>1547652</v>
      </c>
      <c r="D45" s="21">
        <v>0</v>
      </c>
      <c r="E45" s="21">
        <v>0</v>
      </c>
      <c r="F45" s="20">
        <v>0</v>
      </c>
      <c r="G45" s="20">
        <v>0</v>
      </c>
      <c r="H45" s="21">
        <v>1</v>
      </c>
      <c r="I45" s="21">
        <v>5198</v>
      </c>
      <c r="J45" s="20">
        <v>13</v>
      </c>
      <c r="K45" s="20">
        <v>96778</v>
      </c>
      <c r="L45" s="21">
        <v>0</v>
      </c>
      <c r="M45" s="21">
        <v>0</v>
      </c>
      <c r="N45" s="20">
        <v>0</v>
      </c>
      <c r="O45" s="20">
        <v>0</v>
      </c>
      <c r="P45" s="21">
        <v>0</v>
      </c>
      <c r="Q45" s="21">
        <v>0</v>
      </c>
      <c r="R45" s="20">
        <v>0</v>
      </c>
      <c r="S45" s="20">
        <v>0</v>
      </c>
      <c r="T45" s="21">
        <v>3</v>
      </c>
      <c r="U45" s="21">
        <v>8400</v>
      </c>
      <c r="V45" s="20">
        <v>0</v>
      </c>
      <c r="W45" s="20">
        <v>0</v>
      </c>
      <c r="X45" s="21">
        <f t="shared" si="4"/>
        <v>295</v>
      </c>
      <c r="Y45" s="21">
        <f t="shared" si="5"/>
        <v>1658028</v>
      </c>
    </row>
    <row r="46" spans="1:25" ht="12.75">
      <c r="A46" s="27" t="s">
        <v>50</v>
      </c>
      <c r="B46" s="20">
        <v>512</v>
      </c>
      <c r="C46" s="20">
        <v>2148015</v>
      </c>
      <c r="D46" s="21">
        <v>0</v>
      </c>
      <c r="E46" s="21">
        <v>0</v>
      </c>
      <c r="F46" s="20">
        <v>0</v>
      </c>
      <c r="G46" s="20">
        <v>0</v>
      </c>
      <c r="H46" s="21">
        <v>0</v>
      </c>
      <c r="I46" s="21">
        <v>0</v>
      </c>
      <c r="J46" s="20">
        <v>13</v>
      </c>
      <c r="K46" s="20">
        <v>80697</v>
      </c>
      <c r="L46" s="21">
        <v>0</v>
      </c>
      <c r="M46" s="21">
        <v>0</v>
      </c>
      <c r="N46" s="20">
        <v>0</v>
      </c>
      <c r="O46" s="20">
        <v>0</v>
      </c>
      <c r="P46" s="21">
        <v>0</v>
      </c>
      <c r="Q46" s="21">
        <v>0</v>
      </c>
      <c r="R46" s="20">
        <v>29</v>
      </c>
      <c r="S46" s="20">
        <v>86250</v>
      </c>
      <c r="T46" s="21">
        <v>3</v>
      </c>
      <c r="U46" s="21">
        <v>7000</v>
      </c>
      <c r="V46" s="20">
        <v>0</v>
      </c>
      <c r="W46" s="20">
        <v>0</v>
      </c>
      <c r="X46" s="21">
        <f t="shared" si="4"/>
        <v>557</v>
      </c>
      <c r="Y46" s="21">
        <f t="shared" si="5"/>
        <v>2321962</v>
      </c>
    </row>
    <row r="47" spans="1:25" ht="12.75">
      <c r="A47" s="27" t="s">
        <v>55</v>
      </c>
      <c r="B47" s="20">
        <v>105</v>
      </c>
      <c r="C47" s="20">
        <v>715410</v>
      </c>
      <c r="D47" s="21">
        <v>0</v>
      </c>
      <c r="E47" s="21">
        <v>0</v>
      </c>
      <c r="F47" s="20">
        <v>0</v>
      </c>
      <c r="G47" s="20">
        <v>0</v>
      </c>
      <c r="H47" s="21">
        <v>2</v>
      </c>
      <c r="I47" s="21">
        <v>10396</v>
      </c>
      <c r="J47" s="20">
        <v>6</v>
      </c>
      <c r="K47" s="20">
        <v>22604</v>
      </c>
      <c r="L47" s="21">
        <v>0</v>
      </c>
      <c r="M47" s="21">
        <v>0</v>
      </c>
      <c r="N47" s="20">
        <v>1</v>
      </c>
      <c r="O47" s="20">
        <v>5000</v>
      </c>
      <c r="P47" s="21">
        <v>0</v>
      </c>
      <c r="Q47" s="21">
        <v>0</v>
      </c>
      <c r="R47" s="20">
        <v>1</v>
      </c>
      <c r="S47" s="20">
        <v>3000</v>
      </c>
      <c r="T47" s="21">
        <v>0</v>
      </c>
      <c r="U47" s="21">
        <v>0</v>
      </c>
      <c r="V47" s="20">
        <v>0</v>
      </c>
      <c r="W47" s="20">
        <v>0</v>
      </c>
      <c r="X47" s="21">
        <f t="shared" si="4"/>
        <v>115</v>
      </c>
      <c r="Y47" s="21">
        <f t="shared" si="5"/>
        <v>756410</v>
      </c>
    </row>
    <row r="48" spans="1:25" ht="12.75">
      <c r="A48" s="27" t="s">
        <v>51</v>
      </c>
      <c r="B48" s="20">
        <v>410</v>
      </c>
      <c r="C48" s="20">
        <v>2937807</v>
      </c>
      <c r="D48" s="21">
        <v>0</v>
      </c>
      <c r="E48" s="21">
        <v>0</v>
      </c>
      <c r="F48" s="20">
        <v>0</v>
      </c>
      <c r="G48" s="20">
        <v>0</v>
      </c>
      <c r="H48" s="21">
        <v>6</v>
      </c>
      <c r="I48" s="21">
        <v>29280</v>
      </c>
      <c r="J48" s="20">
        <v>6</v>
      </c>
      <c r="K48" s="20">
        <v>41603</v>
      </c>
      <c r="L48" s="21">
        <v>0</v>
      </c>
      <c r="M48" s="21">
        <v>0</v>
      </c>
      <c r="N48" s="20">
        <v>1</v>
      </c>
      <c r="O48" s="20">
        <v>200</v>
      </c>
      <c r="P48" s="21">
        <v>0</v>
      </c>
      <c r="Q48" s="21">
        <v>0</v>
      </c>
      <c r="R48" s="20">
        <v>0</v>
      </c>
      <c r="S48" s="20">
        <v>0</v>
      </c>
      <c r="T48" s="21">
        <v>11</v>
      </c>
      <c r="U48" s="21">
        <v>30250</v>
      </c>
      <c r="V48" s="20">
        <v>0</v>
      </c>
      <c r="W48" s="20">
        <v>0</v>
      </c>
      <c r="X48" s="21">
        <f t="shared" si="4"/>
        <v>434</v>
      </c>
      <c r="Y48" s="21">
        <f t="shared" si="5"/>
        <v>3039140</v>
      </c>
    </row>
    <row r="49" spans="1:27" ht="12.75">
      <c r="A49" s="23" t="s">
        <v>52</v>
      </c>
      <c r="B49" s="24">
        <v>456</v>
      </c>
      <c r="C49" s="24">
        <v>2944393</v>
      </c>
      <c r="D49" s="25">
        <v>0</v>
      </c>
      <c r="E49" s="25">
        <v>0</v>
      </c>
      <c r="F49" s="24">
        <v>0</v>
      </c>
      <c r="G49" s="24">
        <v>0</v>
      </c>
      <c r="H49" s="25">
        <v>7</v>
      </c>
      <c r="I49" s="25">
        <v>31230</v>
      </c>
      <c r="J49" s="24">
        <v>5</v>
      </c>
      <c r="K49" s="24">
        <v>22090</v>
      </c>
      <c r="L49" s="25">
        <v>0</v>
      </c>
      <c r="M49" s="25">
        <v>0</v>
      </c>
      <c r="N49" s="24">
        <v>0</v>
      </c>
      <c r="O49" s="24">
        <v>0</v>
      </c>
      <c r="P49" s="25">
        <v>0</v>
      </c>
      <c r="Q49" s="25">
        <v>0</v>
      </c>
      <c r="R49" s="24">
        <v>0</v>
      </c>
      <c r="S49" s="24">
        <v>0</v>
      </c>
      <c r="T49" s="25">
        <v>7</v>
      </c>
      <c r="U49" s="25">
        <v>18550</v>
      </c>
      <c r="V49" s="24">
        <v>0</v>
      </c>
      <c r="W49" s="24">
        <v>0</v>
      </c>
      <c r="X49" s="25">
        <f t="shared" si="4"/>
        <v>475</v>
      </c>
      <c r="Y49" s="25">
        <f t="shared" si="5"/>
        <v>3016263</v>
      </c>
      <c r="Z49" s="26"/>
      <c r="AA49" s="26"/>
    </row>
    <row r="50" spans="1:27" ht="12.75">
      <c r="A50" s="27" t="s">
        <v>53</v>
      </c>
      <c r="B50" s="20">
        <f t="shared" ref="B50:W50" si="6">SUM(B20:B49)</f>
        <v>8357</v>
      </c>
      <c r="C50" s="20">
        <f t="shared" si="6"/>
        <v>51374755</v>
      </c>
      <c r="D50" s="21">
        <f t="shared" si="6"/>
        <v>0</v>
      </c>
      <c r="E50" s="21">
        <f t="shared" si="6"/>
        <v>0</v>
      </c>
      <c r="F50" s="20">
        <f t="shared" si="6"/>
        <v>0</v>
      </c>
      <c r="G50" s="20">
        <f t="shared" si="6"/>
        <v>0</v>
      </c>
      <c r="H50" s="21">
        <f t="shared" si="6"/>
        <v>134</v>
      </c>
      <c r="I50" s="21">
        <f t="shared" si="6"/>
        <v>634171</v>
      </c>
      <c r="J50" s="20">
        <f t="shared" si="6"/>
        <v>137</v>
      </c>
      <c r="K50" s="20">
        <f t="shared" si="6"/>
        <v>910355</v>
      </c>
      <c r="L50" s="21">
        <f t="shared" si="6"/>
        <v>0</v>
      </c>
      <c r="M50" s="21">
        <f t="shared" si="6"/>
        <v>0</v>
      </c>
      <c r="N50" s="20">
        <f t="shared" si="6"/>
        <v>20</v>
      </c>
      <c r="O50" s="20">
        <f t="shared" si="6"/>
        <v>68258</v>
      </c>
      <c r="P50" s="21">
        <f t="shared" si="6"/>
        <v>233</v>
      </c>
      <c r="Q50" s="21">
        <f t="shared" si="6"/>
        <v>214315</v>
      </c>
      <c r="R50" s="20">
        <f t="shared" si="6"/>
        <v>67</v>
      </c>
      <c r="S50" s="20">
        <f t="shared" si="6"/>
        <v>179000</v>
      </c>
      <c r="T50" s="21">
        <f t="shared" si="6"/>
        <v>348</v>
      </c>
      <c r="U50" s="21">
        <f t="shared" si="6"/>
        <v>899233</v>
      </c>
      <c r="V50" s="22">
        <f t="shared" si="6"/>
        <v>0</v>
      </c>
      <c r="W50" s="22">
        <f t="shared" si="6"/>
        <v>0</v>
      </c>
      <c r="X50" s="21">
        <f t="shared" ref="X50:Y50" si="7">B50+D50+F50+H50+J50+L50+R50+T50+N50+P50</f>
        <v>9296</v>
      </c>
      <c r="Y50" s="21">
        <f t="shared" si="7"/>
        <v>54280087</v>
      </c>
    </row>
    <row r="51" spans="1:27" ht="12.75">
      <c r="A51" s="27"/>
      <c r="B51" s="20"/>
      <c r="C51" s="20"/>
      <c r="D51" s="36"/>
      <c r="E51" s="36"/>
      <c r="F51" s="20"/>
      <c r="G51" s="20"/>
      <c r="H51" s="36"/>
      <c r="I51" s="36"/>
      <c r="J51" s="20"/>
      <c r="K51" s="20"/>
      <c r="L51" s="36"/>
      <c r="M51" s="36"/>
      <c r="N51" s="33"/>
      <c r="O51" s="33"/>
      <c r="P51" s="27"/>
      <c r="Q51" s="27"/>
      <c r="R51" s="33"/>
      <c r="S51" s="33"/>
      <c r="T51" s="27"/>
      <c r="U51" s="27"/>
      <c r="V51" s="20"/>
      <c r="W51" s="20"/>
      <c r="X51" s="27"/>
      <c r="Y51" s="27"/>
    </row>
    <row r="52" spans="1:27" ht="25.5">
      <c r="A52" s="17" t="s">
        <v>54</v>
      </c>
      <c r="B52" s="28"/>
      <c r="C52" s="28"/>
      <c r="D52" s="29"/>
      <c r="E52" s="29"/>
      <c r="F52" s="28"/>
      <c r="G52" s="28"/>
      <c r="H52" s="29"/>
      <c r="I52" s="29"/>
      <c r="J52" s="28"/>
      <c r="K52" s="28"/>
      <c r="L52" s="29"/>
      <c r="M52" s="29"/>
      <c r="N52" s="33"/>
      <c r="O52" s="33"/>
      <c r="P52" s="27"/>
      <c r="Q52" s="27"/>
      <c r="R52" s="33"/>
      <c r="S52" s="33"/>
      <c r="T52" s="27"/>
      <c r="U52" s="27"/>
      <c r="V52" s="20"/>
      <c r="W52" s="20"/>
      <c r="X52" s="27"/>
      <c r="Y52" s="27"/>
    </row>
    <row r="53" spans="1:27" ht="12.75">
      <c r="A53" s="23" t="s">
        <v>174</v>
      </c>
      <c r="B53" s="28">
        <v>0</v>
      </c>
      <c r="C53" s="28">
        <v>0</v>
      </c>
      <c r="D53" s="29">
        <v>0</v>
      </c>
      <c r="E53" s="29">
        <v>0</v>
      </c>
      <c r="F53" s="20">
        <v>0</v>
      </c>
      <c r="G53" s="20">
        <v>0</v>
      </c>
      <c r="H53" s="29">
        <v>0</v>
      </c>
      <c r="I53" s="29">
        <v>0</v>
      </c>
      <c r="J53" s="28">
        <v>0</v>
      </c>
      <c r="K53" s="28">
        <v>0</v>
      </c>
      <c r="L53" s="29">
        <v>0</v>
      </c>
      <c r="M53" s="29">
        <v>0</v>
      </c>
      <c r="N53" s="28">
        <v>1</v>
      </c>
      <c r="O53" s="28">
        <v>2500</v>
      </c>
      <c r="P53" s="29">
        <v>0</v>
      </c>
      <c r="Q53" s="29">
        <v>0</v>
      </c>
      <c r="R53" s="28">
        <v>3</v>
      </c>
      <c r="S53" s="28">
        <v>7500</v>
      </c>
      <c r="T53" s="29">
        <v>7</v>
      </c>
      <c r="U53" s="29">
        <v>16000</v>
      </c>
      <c r="V53" s="28">
        <v>0</v>
      </c>
      <c r="W53" s="28">
        <v>0</v>
      </c>
      <c r="X53" s="29">
        <f>V53+B53+D53+F53+H53+J53+L53+R53+T53+N53+P53</f>
        <v>11</v>
      </c>
      <c r="Y53" s="29">
        <f>W53+C53+E53+G53+I53+K53+M53+S53+U53+O53+Q53</f>
        <v>26000</v>
      </c>
    </row>
    <row r="54" spans="1:27" ht="12.75">
      <c r="A54" s="27" t="s">
        <v>56</v>
      </c>
      <c r="B54" s="20">
        <f t="shared" ref="B54:U54" si="8">SUM(B53)</f>
        <v>0</v>
      </c>
      <c r="C54" s="20">
        <f t="shared" si="8"/>
        <v>0</v>
      </c>
      <c r="D54" s="21">
        <f t="shared" si="8"/>
        <v>0</v>
      </c>
      <c r="E54" s="21">
        <f t="shared" si="8"/>
        <v>0</v>
      </c>
      <c r="F54" s="20">
        <f t="shared" si="8"/>
        <v>0</v>
      </c>
      <c r="G54" s="20">
        <f t="shared" si="8"/>
        <v>0</v>
      </c>
      <c r="H54" s="21">
        <f t="shared" si="8"/>
        <v>0</v>
      </c>
      <c r="I54" s="21">
        <f t="shared" si="8"/>
        <v>0</v>
      </c>
      <c r="J54" s="20">
        <f t="shared" si="8"/>
        <v>0</v>
      </c>
      <c r="K54" s="20">
        <f t="shared" si="8"/>
        <v>0</v>
      </c>
      <c r="L54" s="21">
        <f t="shared" si="8"/>
        <v>0</v>
      </c>
      <c r="M54" s="21">
        <f t="shared" si="8"/>
        <v>0</v>
      </c>
      <c r="N54" s="20">
        <f t="shared" si="8"/>
        <v>1</v>
      </c>
      <c r="O54" s="20">
        <f t="shared" si="8"/>
        <v>2500</v>
      </c>
      <c r="P54" s="21">
        <f t="shared" si="8"/>
        <v>0</v>
      </c>
      <c r="Q54" s="21">
        <f t="shared" si="8"/>
        <v>0</v>
      </c>
      <c r="R54" s="20">
        <f t="shared" si="8"/>
        <v>3</v>
      </c>
      <c r="S54" s="20">
        <f t="shared" si="8"/>
        <v>7500</v>
      </c>
      <c r="T54" s="21">
        <f t="shared" si="8"/>
        <v>7</v>
      </c>
      <c r="U54" s="21">
        <f t="shared" si="8"/>
        <v>16000</v>
      </c>
      <c r="V54" s="22">
        <f t="shared" ref="V54:W54" si="9">SUM(V53)</f>
        <v>0</v>
      </c>
      <c r="W54" s="22">
        <f t="shared" si="9"/>
        <v>0</v>
      </c>
      <c r="X54" s="21">
        <f>V54+B54+D54+F54+H54+J54+L54+R54+T54+N54+P54</f>
        <v>11</v>
      </c>
      <c r="Y54" s="21">
        <f>W54+C54+E54+G54+I54+K54+M54+S54+U54+O54+Q54</f>
        <v>26000</v>
      </c>
    </row>
    <row r="55" spans="1:27" ht="12.75">
      <c r="A55" s="27"/>
      <c r="B55" s="20"/>
      <c r="C55" s="20"/>
      <c r="D55" s="36"/>
      <c r="E55" s="36"/>
      <c r="F55" s="20"/>
      <c r="G55" s="20"/>
      <c r="H55" s="36"/>
      <c r="I55" s="36"/>
      <c r="J55" s="20"/>
      <c r="K55" s="20"/>
      <c r="L55" s="36"/>
      <c r="M55" s="36"/>
      <c r="N55" s="33"/>
      <c r="O55" s="33"/>
      <c r="P55" s="27"/>
      <c r="Q55" s="27"/>
      <c r="R55" s="33"/>
      <c r="S55" s="33"/>
      <c r="T55" s="27"/>
      <c r="U55" s="27"/>
      <c r="V55" s="20"/>
      <c r="W55" s="20"/>
      <c r="X55" s="27"/>
      <c r="Y55" s="27"/>
    </row>
    <row r="56" spans="1:27" ht="22.5">
      <c r="A56" s="38" t="s">
        <v>57</v>
      </c>
      <c r="B56" s="31">
        <f t="shared" ref="B56:U56" si="10">SUM(B50+B54)</f>
        <v>8357</v>
      </c>
      <c r="C56" s="31">
        <f t="shared" si="10"/>
        <v>51374755</v>
      </c>
      <c r="D56" s="32">
        <f t="shared" si="10"/>
        <v>0</v>
      </c>
      <c r="E56" s="32">
        <f t="shared" si="10"/>
        <v>0</v>
      </c>
      <c r="F56" s="31">
        <f t="shared" si="10"/>
        <v>0</v>
      </c>
      <c r="G56" s="31">
        <f t="shared" si="10"/>
        <v>0</v>
      </c>
      <c r="H56" s="32">
        <f t="shared" si="10"/>
        <v>134</v>
      </c>
      <c r="I56" s="32">
        <f t="shared" si="10"/>
        <v>634171</v>
      </c>
      <c r="J56" s="31">
        <f t="shared" si="10"/>
        <v>137</v>
      </c>
      <c r="K56" s="31">
        <f t="shared" si="10"/>
        <v>910355</v>
      </c>
      <c r="L56" s="32">
        <f t="shared" si="10"/>
        <v>0</v>
      </c>
      <c r="M56" s="32">
        <f t="shared" si="10"/>
        <v>0</v>
      </c>
      <c r="N56" s="31">
        <f t="shared" si="10"/>
        <v>21</v>
      </c>
      <c r="O56" s="31">
        <f t="shared" si="10"/>
        <v>70758</v>
      </c>
      <c r="P56" s="32">
        <f t="shared" si="10"/>
        <v>233</v>
      </c>
      <c r="Q56" s="32">
        <f t="shared" si="10"/>
        <v>214315</v>
      </c>
      <c r="R56" s="31">
        <f t="shared" si="10"/>
        <v>70</v>
      </c>
      <c r="S56" s="31">
        <f t="shared" si="10"/>
        <v>186500</v>
      </c>
      <c r="T56" s="32">
        <f t="shared" si="10"/>
        <v>355</v>
      </c>
      <c r="U56" s="32">
        <f t="shared" si="10"/>
        <v>915233</v>
      </c>
      <c r="V56" s="22">
        <f t="shared" ref="V56:W56" si="11">SUM(V50+V54)</f>
        <v>0</v>
      </c>
      <c r="W56" s="22">
        <f t="shared" si="11"/>
        <v>0</v>
      </c>
      <c r="X56" s="32">
        <f>V56+B56+D56+F56+H56+J56+L56+R56+T56+N56+P56</f>
        <v>9307</v>
      </c>
      <c r="Y56" s="32">
        <f>W56+C56+E56+G56+I56+K56+M56+S56+U56+O56+Q56</f>
        <v>54306087</v>
      </c>
    </row>
    <row r="57" spans="1:27" ht="12.75">
      <c r="A57" s="27"/>
      <c r="B57" s="34"/>
      <c r="C57" s="33"/>
      <c r="D57" s="27"/>
      <c r="E57" s="27"/>
      <c r="F57" s="34"/>
      <c r="G57" s="34" t="s">
        <v>58</v>
      </c>
      <c r="H57" s="35"/>
      <c r="I57" s="35" t="s">
        <v>58</v>
      </c>
      <c r="J57" s="33"/>
      <c r="K57" s="20"/>
      <c r="L57" s="27"/>
      <c r="M57" s="27"/>
      <c r="N57" s="33"/>
      <c r="O57" s="33"/>
      <c r="P57" s="27"/>
      <c r="Q57" s="27"/>
      <c r="R57" s="33"/>
      <c r="S57" s="33"/>
      <c r="T57" s="27"/>
      <c r="U57" s="27"/>
      <c r="V57" s="20"/>
      <c r="W57" s="20"/>
      <c r="X57" s="27"/>
      <c r="Y57" s="27"/>
    </row>
    <row r="58" spans="1:27" ht="12.75">
      <c r="A58" s="17" t="s">
        <v>59</v>
      </c>
      <c r="B58" s="34"/>
      <c r="C58" s="34"/>
      <c r="D58" s="27"/>
      <c r="E58" s="27"/>
      <c r="F58" s="34"/>
      <c r="G58" s="34"/>
      <c r="H58" s="35"/>
      <c r="I58" s="35"/>
      <c r="J58" s="33"/>
      <c r="K58" s="20"/>
      <c r="L58" s="27"/>
      <c r="M58" s="27"/>
      <c r="N58" s="33"/>
      <c r="O58" s="33"/>
      <c r="P58" s="27"/>
      <c r="Q58" s="27"/>
      <c r="R58" s="33"/>
      <c r="S58" s="33"/>
      <c r="T58" s="27"/>
      <c r="U58" s="27"/>
      <c r="V58" s="20"/>
      <c r="W58" s="20"/>
      <c r="X58" s="27"/>
      <c r="Y58" s="27"/>
    </row>
    <row r="59" spans="1:27" ht="22.5">
      <c r="A59" s="39" t="s">
        <v>60</v>
      </c>
      <c r="B59" s="20">
        <v>0</v>
      </c>
      <c r="C59" s="20">
        <v>0</v>
      </c>
      <c r="D59" s="21">
        <v>605</v>
      </c>
      <c r="E59" s="21">
        <v>362303</v>
      </c>
      <c r="F59" s="20">
        <v>1105</v>
      </c>
      <c r="G59" s="20">
        <v>1067923</v>
      </c>
      <c r="H59" s="21">
        <v>57</v>
      </c>
      <c r="I59" s="21">
        <v>220161</v>
      </c>
      <c r="J59" s="20">
        <v>85</v>
      </c>
      <c r="K59" s="20">
        <v>278795</v>
      </c>
      <c r="L59" s="21">
        <v>0</v>
      </c>
      <c r="M59" s="21">
        <v>0</v>
      </c>
      <c r="N59" s="20">
        <v>21</v>
      </c>
      <c r="O59" s="20">
        <v>55403</v>
      </c>
      <c r="P59" s="21">
        <v>1683</v>
      </c>
      <c r="Q59" s="21">
        <v>3186897</v>
      </c>
      <c r="R59" s="20">
        <v>0</v>
      </c>
      <c r="S59" s="20">
        <v>0</v>
      </c>
      <c r="T59" s="21">
        <v>108</v>
      </c>
      <c r="U59" s="21">
        <v>191750</v>
      </c>
      <c r="V59" s="22">
        <v>0</v>
      </c>
      <c r="W59" s="22">
        <v>0</v>
      </c>
      <c r="X59" s="21">
        <f>B59+D59+F59+H59+J59+L59+R59+T59+N59+P59+V59</f>
        <v>3664</v>
      </c>
      <c r="Y59" s="21">
        <f>C59+E59+G59+I59+K59+M59+S59+U59+O59+Q59+W59</f>
        <v>5363232</v>
      </c>
    </row>
    <row r="60" spans="1:27" ht="22.5">
      <c r="A60" s="39" t="s">
        <v>164</v>
      </c>
      <c r="B60" s="20">
        <v>0</v>
      </c>
      <c r="C60" s="20">
        <v>0</v>
      </c>
      <c r="D60" s="21">
        <v>180</v>
      </c>
      <c r="E60" s="21">
        <v>103850</v>
      </c>
      <c r="F60" s="20">
        <v>475</v>
      </c>
      <c r="G60" s="20">
        <v>390703</v>
      </c>
      <c r="H60" s="21">
        <v>5</v>
      </c>
      <c r="I60" s="21">
        <v>18193</v>
      </c>
      <c r="J60" s="20">
        <v>20</v>
      </c>
      <c r="K60" s="20">
        <v>68029</v>
      </c>
      <c r="L60" s="21">
        <v>0</v>
      </c>
      <c r="M60" s="21">
        <v>0</v>
      </c>
      <c r="N60" s="20">
        <v>7</v>
      </c>
      <c r="O60" s="20">
        <v>24375</v>
      </c>
      <c r="P60" s="21">
        <v>640</v>
      </c>
      <c r="Q60" s="21">
        <v>975388</v>
      </c>
      <c r="R60" s="20">
        <v>0</v>
      </c>
      <c r="S60" s="20">
        <v>0</v>
      </c>
      <c r="T60" s="21">
        <v>57</v>
      </c>
      <c r="U60" s="21">
        <v>105000</v>
      </c>
      <c r="V60" s="22">
        <v>0</v>
      </c>
      <c r="W60" s="22">
        <v>0</v>
      </c>
      <c r="X60" s="21">
        <f t="shared" ref="X60:X74" si="12">B60+D60+F60+H60+J60+L60+R60+T60+N60+P60+V60</f>
        <v>1384</v>
      </c>
      <c r="Y60" s="21">
        <f t="shared" ref="Y60:Y74" si="13">C60+E60+G60+I60+K60+M60+S60+U60+O60+Q60+W60</f>
        <v>1685538</v>
      </c>
    </row>
    <row r="61" spans="1:27" ht="22.5">
      <c r="A61" s="39" t="s">
        <v>64</v>
      </c>
      <c r="B61" s="20">
        <v>0</v>
      </c>
      <c r="C61" s="20">
        <v>0</v>
      </c>
      <c r="D61" s="21">
        <v>222</v>
      </c>
      <c r="E61" s="21">
        <v>153743</v>
      </c>
      <c r="F61" s="20">
        <v>434</v>
      </c>
      <c r="G61" s="20">
        <v>458051</v>
      </c>
      <c r="H61" s="21">
        <v>25</v>
      </c>
      <c r="I61" s="21">
        <v>102889</v>
      </c>
      <c r="J61" s="20">
        <v>19</v>
      </c>
      <c r="K61" s="20">
        <v>82912</v>
      </c>
      <c r="L61" s="21">
        <v>0</v>
      </c>
      <c r="M61" s="21">
        <v>0</v>
      </c>
      <c r="N61" s="20">
        <v>7</v>
      </c>
      <c r="O61" s="20">
        <v>22500</v>
      </c>
      <c r="P61" s="21">
        <v>627</v>
      </c>
      <c r="Q61" s="21">
        <v>1781573</v>
      </c>
      <c r="R61" s="20">
        <v>0</v>
      </c>
      <c r="S61" s="20">
        <v>0</v>
      </c>
      <c r="T61" s="21">
        <v>3</v>
      </c>
      <c r="U61" s="21">
        <v>9000</v>
      </c>
      <c r="V61" s="22">
        <v>0</v>
      </c>
      <c r="W61" s="22">
        <v>0</v>
      </c>
      <c r="X61" s="21">
        <f t="shared" si="12"/>
        <v>1337</v>
      </c>
      <c r="Y61" s="21">
        <f t="shared" si="13"/>
        <v>2610668</v>
      </c>
    </row>
    <row r="62" spans="1:27" ht="22.5">
      <c r="A62" s="39" t="s">
        <v>65</v>
      </c>
      <c r="B62" s="20">
        <v>0</v>
      </c>
      <c r="C62" s="20">
        <v>0</v>
      </c>
      <c r="D62" s="21">
        <v>142</v>
      </c>
      <c r="E62" s="21">
        <v>94833</v>
      </c>
      <c r="F62" s="20">
        <v>284</v>
      </c>
      <c r="G62" s="20">
        <v>338428</v>
      </c>
      <c r="H62" s="21">
        <v>49</v>
      </c>
      <c r="I62" s="21">
        <v>206628</v>
      </c>
      <c r="J62" s="20">
        <v>15</v>
      </c>
      <c r="K62" s="20">
        <v>59965</v>
      </c>
      <c r="L62" s="21">
        <v>0</v>
      </c>
      <c r="M62" s="21">
        <v>0</v>
      </c>
      <c r="N62" s="20">
        <v>2</v>
      </c>
      <c r="O62" s="20">
        <v>10000</v>
      </c>
      <c r="P62" s="21">
        <v>402</v>
      </c>
      <c r="Q62" s="21">
        <v>1077387</v>
      </c>
      <c r="R62" s="20">
        <v>0</v>
      </c>
      <c r="S62" s="20">
        <v>0</v>
      </c>
      <c r="T62" s="21">
        <v>11</v>
      </c>
      <c r="U62" s="21">
        <v>26817</v>
      </c>
      <c r="V62" s="22">
        <v>0</v>
      </c>
      <c r="W62" s="22">
        <v>0</v>
      </c>
      <c r="X62" s="21">
        <f t="shared" si="12"/>
        <v>905</v>
      </c>
      <c r="Y62" s="21">
        <f t="shared" si="13"/>
        <v>1814058</v>
      </c>
    </row>
    <row r="63" spans="1:27" ht="22.5">
      <c r="A63" s="39" t="s">
        <v>66</v>
      </c>
      <c r="B63" s="20">
        <v>0</v>
      </c>
      <c r="C63" s="20">
        <v>0</v>
      </c>
      <c r="D63" s="21">
        <v>236</v>
      </c>
      <c r="E63" s="21">
        <v>154332</v>
      </c>
      <c r="F63" s="20">
        <v>446</v>
      </c>
      <c r="G63" s="20">
        <v>453517</v>
      </c>
      <c r="H63" s="21">
        <v>10</v>
      </c>
      <c r="I63" s="21">
        <v>49543</v>
      </c>
      <c r="J63" s="20">
        <v>15</v>
      </c>
      <c r="K63" s="20">
        <v>62143</v>
      </c>
      <c r="L63" s="21">
        <v>0</v>
      </c>
      <c r="M63" s="21">
        <v>0</v>
      </c>
      <c r="N63" s="20">
        <v>3</v>
      </c>
      <c r="O63" s="20">
        <v>13750</v>
      </c>
      <c r="P63" s="21">
        <v>650</v>
      </c>
      <c r="Q63" s="21">
        <v>1557229</v>
      </c>
      <c r="R63" s="20">
        <v>0</v>
      </c>
      <c r="S63" s="20">
        <v>0</v>
      </c>
      <c r="T63" s="21">
        <v>33</v>
      </c>
      <c r="U63" s="21">
        <v>72212</v>
      </c>
      <c r="V63" s="22">
        <v>0</v>
      </c>
      <c r="W63" s="22">
        <v>0</v>
      </c>
      <c r="X63" s="21">
        <f t="shared" si="12"/>
        <v>1393</v>
      </c>
      <c r="Y63" s="21">
        <f t="shared" si="13"/>
        <v>2362726</v>
      </c>
    </row>
    <row r="64" spans="1:27" ht="22.5">
      <c r="A64" s="39" t="s">
        <v>67</v>
      </c>
      <c r="B64" s="20">
        <v>0</v>
      </c>
      <c r="C64" s="20">
        <v>0</v>
      </c>
      <c r="D64" s="21">
        <v>78</v>
      </c>
      <c r="E64" s="21">
        <v>52542</v>
      </c>
      <c r="F64" s="20">
        <v>125</v>
      </c>
      <c r="G64" s="20">
        <v>137681</v>
      </c>
      <c r="H64" s="21">
        <v>14</v>
      </c>
      <c r="I64" s="21">
        <v>59778</v>
      </c>
      <c r="J64" s="20">
        <v>10</v>
      </c>
      <c r="K64" s="20">
        <v>43981</v>
      </c>
      <c r="L64" s="21">
        <v>0</v>
      </c>
      <c r="M64" s="21">
        <v>0</v>
      </c>
      <c r="N64" s="20">
        <v>1</v>
      </c>
      <c r="O64" s="20">
        <v>1250</v>
      </c>
      <c r="P64" s="21">
        <v>211</v>
      </c>
      <c r="Q64" s="21">
        <v>735243</v>
      </c>
      <c r="R64" s="20">
        <v>0</v>
      </c>
      <c r="S64" s="20">
        <v>0</v>
      </c>
      <c r="T64" s="21">
        <v>3</v>
      </c>
      <c r="U64" s="21">
        <v>4550</v>
      </c>
      <c r="V64" s="22">
        <v>0</v>
      </c>
      <c r="W64" s="22">
        <v>0</v>
      </c>
      <c r="X64" s="21">
        <f t="shared" si="12"/>
        <v>442</v>
      </c>
      <c r="Y64" s="21">
        <f t="shared" si="13"/>
        <v>1035025</v>
      </c>
    </row>
    <row r="65" spans="1:25" ht="22.5">
      <c r="A65" s="39" t="s">
        <v>68</v>
      </c>
      <c r="B65" s="20">
        <v>0</v>
      </c>
      <c r="C65" s="20">
        <v>0</v>
      </c>
      <c r="D65" s="21">
        <v>20</v>
      </c>
      <c r="E65" s="21">
        <v>15575</v>
      </c>
      <c r="F65" s="20">
        <v>34</v>
      </c>
      <c r="G65" s="20">
        <v>41495</v>
      </c>
      <c r="H65" s="21">
        <v>6</v>
      </c>
      <c r="I65" s="21">
        <v>31188</v>
      </c>
      <c r="J65" s="20">
        <v>1</v>
      </c>
      <c r="K65" s="20">
        <v>3120</v>
      </c>
      <c r="L65" s="21">
        <v>0</v>
      </c>
      <c r="M65" s="21">
        <v>0</v>
      </c>
      <c r="N65" s="20">
        <v>0</v>
      </c>
      <c r="O65" s="20">
        <v>0</v>
      </c>
      <c r="P65" s="21">
        <v>83</v>
      </c>
      <c r="Q65" s="21">
        <v>243863</v>
      </c>
      <c r="R65" s="20">
        <v>0</v>
      </c>
      <c r="S65" s="20">
        <v>0</v>
      </c>
      <c r="T65" s="21">
        <v>1</v>
      </c>
      <c r="U65" s="21">
        <v>2100</v>
      </c>
      <c r="V65" s="22">
        <v>0</v>
      </c>
      <c r="W65" s="22">
        <v>0</v>
      </c>
      <c r="X65" s="21">
        <f t="shared" si="12"/>
        <v>145</v>
      </c>
      <c r="Y65" s="21">
        <f t="shared" si="13"/>
        <v>337341</v>
      </c>
    </row>
    <row r="66" spans="1:25" ht="22.5">
      <c r="A66" s="39" t="s">
        <v>69</v>
      </c>
      <c r="B66" s="20">
        <v>0</v>
      </c>
      <c r="C66" s="20">
        <v>0</v>
      </c>
      <c r="D66" s="21">
        <v>45</v>
      </c>
      <c r="E66" s="21">
        <v>34193</v>
      </c>
      <c r="F66" s="20">
        <v>87</v>
      </c>
      <c r="G66" s="20">
        <v>99758</v>
      </c>
      <c r="H66" s="21">
        <v>8</v>
      </c>
      <c r="I66" s="21">
        <v>25341</v>
      </c>
      <c r="J66" s="20">
        <v>10</v>
      </c>
      <c r="K66" s="20">
        <v>45045</v>
      </c>
      <c r="L66" s="21">
        <v>0</v>
      </c>
      <c r="M66" s="21">
        <v>0</v>
      </c>
      <c r="N66" s="20">
        <v>2</v>
      </c>
      <c r="O66" s="20">
        <v>7500</v>
      </c>
      <c r="P66" s="21">
        <v>146</v>
      </c>
      <c r="Q66" s="21">
        <v>479553</v>
      </c>
      <c r="R66" s="20">
        <v>0</v>
      </c>
      <c r="S66" s="20">
        <v>0</v>
      </c>
      <c r="T66" s="21">
        <v>16</v>
      </c>
      <c r="U66" s="21">
        <v>42000</v>
      </c>
      <c r="V66" s="22">
        <v>0</v>
      </c>
      <c r="W66" s="22">
        <v>0</v>
      </c>
      <c r="X66" s="21">
        <f t="shared" si="12"/>
        <v>314</v>
      </c>
      <c r="Y66" s="21">
        <f t="shared" si="13"/>
        <v>733390</v>
      </c>
    </row>
    <row r="67" spans="1:25" ht="22.5">
      <c r="A67" s="39" t="s">
        <v>70</v>
      </c>
      <c r="B67" s="20">
        <v>0</v>
      </c>
      <c r="C67" s="20">
        <v>0</v>
      </c>
      <c r="D67" s="21">
        <v>95</v>
      </c>
      <c r="E67" s="21">
        <v>64151</v>
      </c>
      <c r="F67" s="20">
        <v>194</v>
      </c>
      <c r="G67" s="20">
        <v>182983</v>
      </c>
      <c r="H67" s="21">
        <v>5</v>
      </c>
      <c r="I67" s="21">
        <v>23391</v>
      </c>
      <c r="J67" s="20">
        <v>10</v>
      </c>
      <c r="K67" s="20">
        <v>34799</v>
      </c>
      <c r="L67" s="21">
        <v>0</v>
      </c>
      <c r="M67" s="21">
        <v>0</v>
      </c>
      <c r="N67" s="20">
        <v>6</v>
      </c>
      <c r="O67" s="20">
        <v>18531</v>
      </c>
      <c r="P67" s="21">
        <v>221</v>
      </c>
      <c r="Q67" s="21">
        <v>521559</v>
      </c>
      <c r="R67" s="20">
        <v>0</v>
      </c>
      <c r="S67" s="20">
        <v>0</v>
      </c>
      <c r="T67" s="21">
        <v>1</v>
      </c>
      <c r="U67" s="21">
        <v>350</v>
      </c>
      <c r="V67" s="22">
        <v>0</v>
      </c>
      <c r="W67" s="22">
        <v>0</v>
      </c>
      <c r="X67" s="21">
        <f t="shared" si="12"/>
        <v>532</v>
      </c>
      <c r="Y67" s="21">
        <f t="shared" si="13"/>
        <v>845764</v>
      </c>
    </row>
    <row r="68" spans="1:25" ht="22.5">
      <c r="A68" s="39" t="s">
        <v>71</v>
      </c>
      <c r="B68" s="20">
        <v>0</v>
      </c>
      <c r="C68" s="20">
        <v>0</v>
      </c>
      <c r="D68" s="21">
        <v>510</v>
      </c>
      <c r="E68" s="21">
        <v>317911</v>
      </c>
      <c r="F68" s="20">
        <v>832</v>
      </c>
      <c r="G68" s="20">
        <v>837633</v>
      </c>
      <c r="H68" s="21">
        <v>35</v>
      </c>
      <c r="I68" s="21">
        <v>130848</v>
      </c>
      <c r="J68" s="20">
        <v>51</v>
      </c>
      <c r="K68" s="20">
        <v>204940</v>
      </c>
      <c r="L68" s="21">
        <v>0</v>
      </c>
      <c r="M68" s="21">
        <v>0</v>
      </c>
      <c r="N68" s="20">
        <v>12</v>
      </c>
      <c r="O68" s="20">
        <v>33750</v>
      </c>
      <c r="P68" s="21">
        <v>1111</v>
      </c>
      <c r="Q68" s="21">
        <v>2703556</v>
      </c>
      <c r="R68" s="20">
        <v>0</v>
      </c>
      <c r="S68" s="20">
        <v>0</v>
      </c>
      <c r="T68" s="21">
        <v>62</v>
      </c>
      <c r="U68" s="21">
        <v>131900</v>
      </c>
      <c r="V68" s="22">
        <v>0</v>
      </c>
      <c r="W68" s="22">
        <v>0</v>
      </c>
      <c r="X68" s="21">
        <f t="shared" si="12"/>
        <v>2613</v>
      </c>
      <c r="Y68" s="21">
        <f t="shared" si="13"/>
        <v>4360538</v>
      </c>
    </row>
    <row r="69" spans="1:25" ht="22.5">
      <c r="A69" s="39" t="s">
        <v>72</v>
      </c>
      <c r="B69" s="20">
        <v>0</v>
      </c>
      <c r="C69" s="20">
        <v>0</v>
      </c>
      <c r="D69" s="21">
        <v>81</v>
      </c>
      <c r="E69" s="21">
        <v>52194</v>
      </c>
      <c r="F69" s="20">
        <v>130</v>
      </c>
      <c r="G69" s="20">
        <v>128376</v>
      </c>
      <c r="H69" s="21">
        <v>8</v>
      </c>
      <c r="I69" s="21">
        <v>23041</v>
      </c>
      <c r="J69" s="20">
        <v>3</v>
      </c>
      <c r="K69" s="20">
        <v>14979</v>
      </c>
      <c r="L69" s="21">
        <v>0</v>
      </c>
      <c r="M69" s="21">
        <v>0</v>
      </c>
      <c r="N69" s="20">
        <v>9</v>
      </c>
      <c r="O69" s="20">
        <v>31250</v>
      </c>
      <c r="P69" s="21">
        <v>253</v>
      </c>
      <c r="Q69" s="21">
        <v>639382</v>
      </c>
      <c r="R69" s="20">
        <v>0</v>
      </c>
      <c r="S69" s="20">
        <v>0</v>
      </c>
      <c r="T69" s="21">
        <v>0</v>
      </c>
      <c r="U69" s="21">
        <v>0</v>
      </c>
      <c r="V69" s="22">
        <v>0</v>
      </c>
      <c r="W69" s="22">
        <v>0</v>
      </c>
      <c r="X69" s="21">
        <f t="shared" si="12"/>
        <v>484</v>
      </c>
      <c r="Y69" s="21">
        <f t="shared" si="13"/>
        <v>889222</v>
      </c>
    </row>
    <row r="70" spans="1:25" ht="22.5">
      <c r="A70" s="39" t="s">
        <v>173</v>
      </c>
      <c r="B70" s="20">
        <v>0</v>
      </c>
      <c r="C70" s="20">
        <v>0</v>
      </c>
      <c r="D70" s="21">
        <v>121</v>
      </c>
      <c r="E70" s="21">
        <v>72488</v>
      </c>
      <c r="F70" s="20">
        <v>245</v>
      </c>
      <c r="G70" s="20">
        <v>243990</v>
      </c>
      <c r="H70" s="21">
        <v>0</v>
      </c>
      <c r="I70" s="21">
        <v>0</v>
      </c>
      <c r="J70" s="20">
        <v>5</v>
      </c>
      <c r="K70" s="20">
        <v>22620</v>
      </c>
      <c r="L70" s="21">
        <v>0</v>
      </c>
      <c r="M70" s="21">
        <v>0</v>
      </c>
      <c r="N70" s="20">
        <v>0</v>
      </c>
      <c r="O70" s="20">
        <v>0</v>
      </c>
      <c r="P70" s="21">
        <v>458</v>
      </c>
      <c r="Q70" s="21">
        <v>1271654</v>
      </c>
      <c r="R70" s="20">
        <v>0</v>
      </c>
      <c r="S70" s="20">
        <v>0</v>
      </c>
      <c r="T70" s="21">
        <v>2</v>
      </c>
      <c r="U70" s="21">
        <v>5700</v>
      </c>
      <c r="V70" s="22">
        <v>0</v>
      </c>
      <c r="W70" s="22">
        <v>0</v>
      </c>
      <c r="X70" s="21">
        <f t="shared" si="12"/>
        <v>831</v>
      </c>
      <c r="Y70" s="21">
        <f t="shared" si="13"/>
        <v>1616452</v>
      </c>
    </row>
    <row r="71" spans="1:25" ht="22.5">
      <c r="A71" s="39" t="s">
        <v>75</v>
      </c>
      <c r="B71" s="20">
        <v>0</v>
      </c>
      <c r="C71" s="20">
        <v>0</v>
      </c>
      <c r="D71" s="21">
        <v>77</v>
      </c>
      <c r="E71" s="21">
        <v>49396</v>
      </c>
      <c r="F71" s="20">
        <v>157</v>
      </c>
      <c r="G71" s="20">
        <v>154792</v>
      </c>
      <c r="H71" s="21">
        <v>3</v>
      </c>
      <c r="I71" s="21">
        <v>12345</v>
      </c>
      <c r="J71" s="20">
        <v>13</v>
      </c>
      <c r="K71" s="20">
        <v>70986</v>
      </c>
      <c r="L71" s="21">
        <v>0</v>
      </c>
      <c r="M71" s="21">
        <v>0</v>
      </c>
      <c r="N71" s="20">
        <v>4</v>
      </c>
      <c r="O71" s="20">
        <v>14375</v>
      </c>
      <c r="P71" s="21">
        <v>312</v>
      </c>
      <c r="Q71" s="21">
        <v>1085831</v>
      </c>
      <c r="R71" s="20">
        <v>0</v>
      </c>
      <c r="S71" s="20">
        <v>0</v>
      </c>
      <c r="T71" s="21">
        <v>0</v>
      </c>
      <c r="U71" s="21">
        <v>0</v>
      </c>
      <c r="V71" s="22">
        <v>0</v>
      </c>
      <c r="W71" s="22">
        <v>0</v>
      </c>
      <c r="X71" s="21">
        <f t="shared" si="12"/>
        <v>566</v>
      </c>
      <c r="Y71" s="21">
        <f t="shared" si="13"/>
        <v>1387725</v>
      </c>
    </row>
    <row r="72" spans="1:25" ht="22.5">
      <c r="A72" s="39" t="s">
        <v>76</v>
      </c>
      <c r="B72" s="20">
        <v>0</v>
      </c>
      <c r="C72" s="20">
        <v>0</v>
      </c>
      <c r="D72" s="21">
        <v>67</v>
      </c>
      <c r="E72" s="21">
        <v>47787</v>
      </c>
      <c r="F72" s="20">
        <v>151</v>
      </c>
      <c r="G72" s="20">
        <v>151409</v>
      </c>
      <c r="H72" s="21">
        <v>21</v>
      </c>
      <c r="I72" s="21">
        <v>80442</v>
      </c>
      <c r="J72" s="20">
        <v>7</v>
      </c>
      <c r="K72" s="20">
        <v>36968</v>
      </c>
      <c r="L72" s="21">
        <v>0</v>
      </c>
      <c r="M72" s="21">
        <v>0</v>
      </c>
      <c r="N72" s="20">
        <v>1</v>
      </c>
      <c r="O72" s="20">
        <v>2500</v>
      </c>
      <c r="P72" s="21">
        <v>253</v>
      </c>
      <c r="Q72" s="21">
        <v>546065</v>
      </c>
      <c r="R72" s="20">
        <v>0</v>
      </c>
      <c r="S72" s="20">
        <v>0</v>
      </c>
      <c r="T72" s="21">
        <v>1</v>
      </c>
      <c r="U72" s="21">
        <v>2800</v>
      </c>
      <c r="V72" s="22">
        <v>0</v>
      </c>
      <c r="W72" s="22">
        <v>0</v>
      </c>
      <c r="X72" s="21">
        <f t="shared" si="12"/>
        <v>501</v>
      </c>
      <c r="Y72" s="21">
        <f t="shared" si="13"/>
        <v>867971</v>
      </c>
    </row>
    <row r="73" spans="1:25" ht="22.5">
      <c r="A73" s="39" t="s">
        <v>77</v>
      </c>
      <c r="B73" s="20">
        <v>0</v>
      </c>
      <c r="C73" s="20">
        <v>0</v>
      </c>
      <c r="D73" s="21">
        <v>56</v>
      </c>
      <c r="E73" s="21">
        <v>40030</v>
      </c>
      <c r="F73" s="20">
        <v>97</v>
      </c>
      <c r="G73" s="20">
        <v>101395</v>
      </c>
      <c r="H73" s="21">
        <v>40</v>
      </c>
      <c r="I73" s="21">
        <v>165262</v>
      </c>
      <c r="J73" s="20">
        <v>2</v>
      </c>
      <c r="K73" s="20">
        <v>10356</v>
      </c>
      <c r="L73" s="21">
        <v>0</v>
      </c>
      <c r="M73" s="21">
        <v>0</v>
      </c>
      <c r="N73" s="20">
        <v>5</v>
      </c>
      <c r="O73" s="20">
        <v>11986</v>
      </c>
      <c r="P73" s="21">
        <v>172</v>
      </c>
      <c r="Q73" s="21">
        <v>351518</v>
      </c>
      <c r="R73" s="20">
        <v>0</v>
      </c>
      <c r="S73" s="20">
        <v>0</v>
      </c>
      <c r="T73" s="21">
        <v>2</v>
      </c>
      <c r="U73" s="21">
        <v>5600</v>
      </c>
      <c r="V73" s="22">
        <v>0</v>
      </c>
      <c r="W73" s="22">
        <v>0</v>
      </c>
      <c r="X73" s="21">
        <f t="shared" si="12"/>
        <v>374</v>
      </c>
      <c r="Y73" s="21">
        <f t="shared" si="13"/>
        <v>686147</v>
      </c>
    </row>
    <row r="74" spans="1:25" ht="22.5">
      <c r="A74" s="37" t="s">
        <v>78</v>
      </c>
      <c r="B74" s="28">
        <v>0</v>
      </c>
      <c r="C74" s="28">
        <v>0</v>
      </c>
      <c r="D74" s="29">
        <v>158</v>
      </c>
      <c r="E74" s="29">
        <v>101930</v>
      </c>
      <c r="F74" s="28">
        <v>477</v>
      </c>
      <c r="G74" s="28">
        <v>422645</v>
      </c>
      <c r="H74" s="29">
        <v>18</v>
      </c>
      <c r="I74" s="29">
        <v>68507</v>
      </c>
      <c r="J74" s="28">
        <v>27</v>
      </c>
      <c r="K74" s="28">
        <v>93780</v>
      </c>
      <c r="L74" s="29">
        <v>0</v>
      </c>
      <c r="M74" s="29">
        <v>0</v>
      </c>
      <c r="N74" s="20">
        <v>2</v>
      </c>
      <c r="O74" s="20">
        <v>7500</v>
      </c>
      <c r="P74" s="29">
        <v>566</v>
      </c>
      <c r="Q74" s="29">
        <v>980992</v>
      </c>
      <c r="R74" s="28">
        <v>0</v>
      </c>
      <c r="S74" s="28">
        <v>0</v>
      </c>
      <c r="T74" s="29">
        <v>58</v>
      </c>
      <c r="U74" s="29">
        <v>102000</v>
      </c>
      <c r="V74" s="28">
        <v>0</v>
      </c>
      <c r="W74" s="28">
        <v>0</v>
      </c>
      <c r="X74" s="29">
        <f t="shared" si="12"/>
        <v>1306</v>
      </c>
      <c r="Y74" s="29">
        <f t="shared" si="13"/>
        <v>1777354</v>
      </c>
    </row>
    <row r="75" spans="1:25" ht="12.75">
      <c r="A75" s="27"/>
      <c r="B75" s="28"/>
      <c r="C75" s="28"/>
      <c r="D75" s="29"/>
      <c r="E75" s="29"/>
      <c r="F75" s="28"/>
      <c r="G75" s="28"/>
      <c r="H75" s="29"/>
      <c r="I75" s="29"/>
      <c r="J75" s="28"/>
      <c r="K75" s="28"/>
      <c r="L75" s="21"/>
      <c r="M75" s="27"/>
      <c r="N75" s="20"/>
      <c r="O75" s="20"/>
      <c r="P75" s="27"/>
      <c r="Q75" s="27"/>
      <c r="R75" s="20"/>
      <c r="S75" s="20"/>
      <c r="T75" s="27"/>
      <c r="U75" s="27"/>
      <c r="V75" s="20"/>
      <c r="W75" s="20"/>
      <c r="X75" s="27"/>
      <c r="Y75" s="27"/>
    </row>
    <row r="76" spans="1:25" ht="12.75">
      <c r="A76" s="38" t="s">
        <v>79</v>
      </c>
      <c r="B76" s="31">
        <v>0</v>
      </c>
      <c r="C76" s="31">
        <v>0</v>
      </c>
      <c r="D76" s="32">
        <f t="shared" ref="D76:W76" si="14">SUM(D59:D74)</f>
        <v>2693</v>
      </c>
      <c r="E76" s="32">
        <f t="shared" si="14"/>
        <v>1717258</v>
      </c>
      <c r="F76" s="31">
        <f t="shared" si="14"/>
        <v>5273</v>
      </c>
      <c r="G76" s="31">
        <f t="shared" si="14"/>
        <v>5210779</v>
      </c>
      <c r="H76" s="32">
        <f t="shared" si="14"/>
        <v>304</v>
      </c>
      <c r="I76" s="32">
        <f t="shared" si="14"/>
        <v>1217557</v>
      </c>
      <c r="J76" s="31">
        <f t="shared" si="14"/>
        <v>293</v>
      </c>
      <c r="K76" s="31">
        <f t="shared" si="14"/>
        <v>1133418</v>
      </c>
      <c r="L76" s="32">
        <f t="shared" si="14"/>
        <v>0</v>
      </c>
      <c r="M76" s="32">
        <f t="shared" si="14"/>
        <v>0</v>
      </c>
      <c r="N76" s="31">
        <f t="shared" si="14"/>
        <v>82</v>
      </c>
      <c r="O76" s="31">
        <f t="shared" si="14"/>
        <v>254670</v>
      </c>
      <c r="P76" s="32">
        <f t="shared" si="14"/>
        <v>7788</v>
      </c>
      <c r="Q76" s="32">
        <f t="shared" si="14"/>
        <v>18137690</v>
      </c>
      <c r="R76" s="31">
        <f t="shared" si="14"/>
        <v>0</v>
      </c>
      <c r="S76" s="31">
        <f t="shared" si="14"/>
        <v>0</v>
      </c>
      <c r="T76" s="32">
        <f t="shared" si="14"/>
        <v>358</v>
      </c>
      <c r="U76" s="32">
        <f t="shared" si="14"/>
        <v>701779</v>
      </c>
      <c r="V76" s="22">
        <f t="shared" si="14"/>
        <v>0</v>
      </c>
      <c r="W76" s="22">
        <f t="shared" si="14"/>
        <v>0</v>
      </c>
      <c r="X76" s="32">
        <f>B76+D76+F76+H76+J76+L76+R76+T76+N76+P76+V76</f>
        <v>16791</v>
      </c>
      <c r="Y76" s="32">
        <f>C76+E76+G76+I76+K76+M76+S76+U76+O76+Q76+W76</f>
        <v>28373151</v>
      </c>
    </row>
    <row r="77" spans="1:25" ht="12.75">
      <c r="A77" s="27"/>
      <c r="B77" s="20"/>
      <c r="C77" s="20"/>
      <c r="D77" s="36"/>
      <c r="E77" s="36"/>
      <c r="F77" s="20"/>
      <c r="G77" s="20"/>
      <c r="H77" s="36"/>
      <c r="I77" s="36"/>
      <c r="J77" s="20"/>
      <c r="K77" s="20"/>
      <c r="L77" s="36"/>
      <c r="M77" s="36"/>
      <c r="N77" s="20"/>
      <c r="O77" s="20"/>
      <c r="P77" s="36"/>
      <c r="Q77" s="35"/>
      <c r="R77" s="20"/>
      <c r="S77" s="20"/>
      <c r="T77" s="36"/>
      <c r="U77" s="35"/>
      <c r="V77" s="20"/>
      <c r="W77" s="20"/>
      <c r="X77" s="36"/>
      <c r="Y77" s="35"/>
    </row>
    <row r="78" spans="1:25" ht="12.75">
      <c r="A78" s="40" t="s">
        <v>80</v>
      </c>
      <c r="B78" s="31"/>
      <c r="C78" s="31"/>
      <c r="D78" s="32"/>
      <c r="E78" s="32"/>
      <c r="F78" s="31"/>
      <c r="G78" s="31"/>
      <c r="H78" s="32"/>
      <c r="I78" s="32"/>
      <c r="J78" s="31"/>
      <c r="K78" s="31"/>
      <c r="L78" s="32"/>
      <c r="M78" s="32"/>
      <c r="N78" s="20"/>
      <c r="O78" s="31"/>
      <c r="P78" s="32"/>
      <c r="Q78" s="35"/>
      <c r="R78" s="20"/>
      <c r="S78" s="31"/>
      <c r="T78" s="32"/>
      <c r="U78" s="35"/>
      <c r="V78" s="20"/>
      <c r="W78" s="20"/>
      <c r="X78" s="32"/>
      <c r="Y78" s="35"/>
    </row>
    <row r="79" spans="1:25" ht="12.75">
      <c r="A79" s="27" t="s">
        <v>81</v>
      </c>
      <c r="B79" s="20">
        <v>0</v>
      </c>
      <c r="C79" s="20">
        <v>0</v>
      </c>
      <c r="D79" s="21">
        <v>0</v>
      </c>
      <c r="E79" s="21">
        <v>0</v>
      </c>
      <c r="F79" s="20">
        <v>0</v>
      </c>
      <c r="G79" s="20">
        <v>0</v>
      </c>
      <c r="H79" s="21">
        <v>0</v>
      </c>
      <c r="I79" s="21">
        <v>0</v>
      </c>
      <c r="J79" s="20">
        <v>0</v>
      </c>
      <c r="K79" s="20">
        <v>0</v>
      </c>
      <c r="L79" s="21">
        <v>0</v>
      </c>
      <c r="M79" s="21">
        <v>0</v>
      </c>
      <c r="N79" s="20">
        <v>10</v>
      </c>
      <c r="O79" s="20">
        <v>43750</v>
      </c>
      <c r="P79" s="21">
        <v>0</v>
      </c>
      <c r="Q79" s="21">
        <v>0</v>
      </c>
      <c r="R79" s="20">
        <v>0</v>
      </c>
      <c r="S79" s="20">
        <v>0</v>
      </c>
      <c r="T79" s="21">
        <v>279</v>
      </c>
      <c r="U79" s="21">
        <v>725342</v>
      </c>
      <c r="V79" s="22">
        <v>0</v>
      </c>
      <c r="W79" s="22">
        <v>0</v>
      </c>
      <c r="X79" s="21">
        <f>B79+D79+F79+H79+J79+L79+R79+T79+N79+P79+V79</f>
        <v>289</v>
      </c>
      <c r="Y79" s="21">
        <f>C79+E79+G79+I79+K79+M79+S79+U79+O79+Q79+W79</f>
        <v>769092</v>
      </c>
    </row>
    <row r="80" spans="1:25" ht="12.75">
      <c r="A80" s="37" t="s">
        <v>82</v>
      </c>
      <c r="B80" s="28">
        <v>129</v>
      </c>
      <c r="C80" s="28">
        <v>170012</v>
      </c>
      <c r="D80" s="29">
        <v>0</v>
      </c>
      <c r="E80" s="29">
        <v>0</v>
      </c>
      <c r="F80" s="28">
        <v>0</v>
      </c>
      <c r="G80" s="28">
        <v>0</v>
      </c>
      <c r="H80" s="29">
        <v>0</v>
      </c>
      <c r="I80" s="29">
        <v>0</v>
      </c>
      <c r="J80" s="28">
        <v>0</v>
      </c>
      <c r="K80" s="28">
        <v>0</v>
      </c>
      <c r="L80" s="29">
        <v>0</v>
      </c>
      <c r="M80" s="29">
        <v>0</v>
      </c>
      <c r="N80" s="28">
        <v>1</v>
      </c>
      <c r="O80" s="28">
        <v>5000</v>
      </c>
      <c r="P80" s="29">
        <v>0</v>
      </c>
      <c r="Q80" s="29">
        <v>0</v>
      </c>
      <c r="R80" s="20">
        <v>0</v>
      </c>
      <c r="S80" s="20">
        <v>0</v>
      </c>
      <c r="T80" s="29">
        <v>8</v>
      </c>
      <c r="U80" s="29">
        <v>15612</v>
      </c>
      <c r="V80" s="22">
        <v>0</v>
      </c>
      <c r="W80" s="22">
        <v>0</v>
      </c>
      <c r="X80" s="29">
        <f>B80+D80+F80+H80+J80+L80+R80+T80+N80+P80+V80</f>
        <v>138</v>
      </c>
      <c r="Y80" s="29">
        <f>C80+E80+G80+I80+K80+M80+S80+U80+O80+Q80+W80</f>
        <v>190624</v>
      </c>
    </row>
    <row r="81" spans="1:25" ht="12.75">
      <c r="A81" s="27"/>
      <c r="B81" s="20"/>
      <c r="C81" s="20"/>
      <c r="D81" s="21"/>
      <c r="E81" s="21"/>
      <c r="F81" s="20"/>
      <c r="G81" s="20"/>
      <c r="H81" s="21"/>
      <c r="I81" s="21"/>
      <c r="J81" s="20"/>
      <c r="K81" s="20"/>
      <c r="L81" s="21"/>
      <c r="M81" s="21"/>
      <c r="N81" s="20"/>
      <c r="O81" s="20"/>
      <c r="P81" s="27"/>
      <c r="Q81" s="36"/>
      <c r="R81" s="20"/>
      <c r="S81" s="20"/>
      <c r="T81" s="27"/>
      <c r="U81" s="36"/>
      <c r="V81" s="20"/>
      <c r="W81" s="20"/>
      <c r="X81" s="27"/>
      <c r="Y81" s="36"/>
    </row>
    <row r="82" spans="1:25" ht="12.75">
      <c r="A82" s="38" t="s">
        <v>83</v>
      </c>
      <c r="B82" s="31">
        <f t="shared" ref="B82:U82" si="15">SUM(B79+B80)</f>
        <v>129</v>
      </c>
      <c r="C82" s="31">
        <f t="shared" si="15"/>
        <v>170012</v>
      </c>
      <c r="D82" s="32">
        <f t="shared" si="15"/>
        <v>0</v>
      </c>
      <c r="E82" s="32">
        <f t="shared" si="15"/>
        <v>0</v>
      </c>
      <c r="F82" s="31">
        <f t="shared" si="15"/>
        <v>0</v>
      </c>
      <c r="G82" s="31">
        <f t="shared" si="15"/>
        <v>0</v>
      </c>
      <c r="H82" s="32">
        <f t="shared" si="15"/>
        <v>0</v>
      </c>
      <c r="I82" s="32">
        <f t="shared" si="15"/>
        <v>0</v>
      </c>
      <c r="J82" s="31">
        <f t="shared" si="15"/>
        <v>0</v>
      </c>
      <c r="K82" s="31">
        <f t="shared" si="15"/>
        <v>0</v>
      </c>
      <c r="L82" s="32">
        <f t="shared" si="15"/>
        <v>0</v>
      </c>
      <c r="M82" s="32">
        <f t="shared" si="15"/>
        <v>0</v>
      </c>
      <c r="N82" s="31">
        <f t="shared" si="15"/>
        <v>11</v>
      </c>
      <c r="O82" s="31">
        <f t="shared" si="15"/>
        <v>48750</v>
      </c>
      <c r="P82" s="32">
        <f t="shared" si="15"/>
        <v>0</v>
      </c>
      <c r="Q82" s="32">
        <f t="shared" si="15"/>
        <v>0</v>
      </c>
      <c r="R82" s="31">
        <f t="shared" si="15"/>
        <v>0</v>
      </c>
      <c r="S82" s="31">
        <f t="shared" si="15"/>
        <v>0</v>
      </c>
      <c r="T82" s="32">
        <f>SUM(T79+T80)</f>
        <v>287</v>
      </c>
      <c r="U82" s="32">
        <f t="shared" si="15"/>
        <v>740954</v>
      </c>
      <c r="V82" s="22">
        <f>SUM(V79+V80)</f>
        <v>0</v>
      </c>
      <c r="W82" s="22">
        <f t="shared" ref="W82" si="16">SUM(W79+W80)</f>
        <v>0</v>
      </c>
      <c r="X82" s="32">
        <f>B82+D82+F82+H82+J82+L82+R82+T82+N82+P82+V82</f>
        <v>427</v>
      </c>
      <c r="Y82" s="32">
        <f>C82+E82+G82+I82+K82+M82+S82+U82+O82+Q82+W82</f>
        <v>959716</v>
      </c>
    </row>
    <row r="83" spans="1:25" ht="12.75">
      <c r="A83" s="27"/>
      <c r="B83" s="20"/>
      <c r="C83" s="20"/>
      <c r="D83" s="36"/>
      <c r="E83" s="36"/>
      <c r="F83" s="20"/>
      <c r="G83" s="20"/>
      <c r="H83" s="36"/>
      <c r="I83" s="36"/>
      <c r="J83" s="20"/>
      <c r="K83" s="20"/>
      <c r="L83" s="36"/>
      <c r="M83" s="36"/>
      <c r="N83" s="20"/>
      <c r="O83" s="20"/>
      <c r="P83" s="27"/>
      <c r="Q83" s="27"/>
      <c r="R83" s="20"/>
      <c r="S83" s="20"/>
      <c r="T83" s="27"/>
      <c r="U83" s="27"/>
      <c r="V83" s="20"/>
      <c r="W83" s="20"/>
      <c r="X83" s="27"/>
      <c r="Y83" s="27"/>
    </row>
    <row r="84" spans="1:25" ht="12.75">
      <c r="A84" s="38" t="s">
        <v>84</v>
      </c>
      <c r="B84" s="41">
        <f t="shared" ref="B84:W84" si="17">SUM(B17+B56+B76+B82)</f>
        <v>8486</v>
      </c>
      <c r="C84" s="41">
        <f t="shared" si="17"/>
        <v>51544767</v>
      </c>
      <c r="D84" s="42">
        <f t="shared" si="17"/>
        <v>2693</v>
      </c>
      <c r="E84" s="42">
        <f t="shared" si="17"/>
        <v>1717258</v>
      </c>
      <c r="F84" s="41">
        <f t="shared" si="17"/>
        <v>5273</v>
      </c>
      <c r="G84" s="41">
        <f t="shared" si="17"/>
        <v>5210779</v>
      </c>
      <c r="H84" s="42">
        <f t="shared" si="17"/>
        <v>744</v>
      </c>
      <c r="I84" s="42">
        <f t="shared" si="17"/>
        <v>3294100</v>
      </c>
      <c r="J84" s="41">
        <f t="shared" si="17"/>
        <v>971</v>
      </c>
      <c r="K84" s="41">
        <f t="shared" si="17"/>
        <v>5882013</v>
      </c>
      <c r="L84" s="42">
        <f t="shared" si="17"/>
        <v>2</v>
      </c>
      <c r="M84" s="42">
        <f t="shared" si="17"/>
        <v>5268</v>
      </c>
      <c r="N84" s="41">
        <f t="shared" si="17"/>
        <v>132</v>
      </c>
      <c r="O84" s="41">
        <f t="shared" si="17"/>
        <v>451053</v>
      </c>
      <c r="P84" s="42">
        <f t="shared" si="17"/>
        <v>8021</v>
      </c>
      <c r="Q84" s="42">
        <f t="shared" si="17"/>
        <v>18352005</v>
      </c>
      <c r="R84" s="41">
        <f t="shared" si="17"/>
        <v>99</v>
      </c>
      <c r="S84" s="41">
        <f t="shared" si="17"/>
        <v>267875</v>
      </c>
      <c r="T84" s="42">
        <f t="shared" si="17"/>
        <v>1714</v>
      </c>
      <c r="U84" s="42">
        <f t="shared" si="17"/>
        <v>4255223</v>
      </c>
      <c r="V84" s="41">
        <f t="shared" si="17"/>
        <v>3393</v>
      </c>
      <c r="W84" s="41">
        <f t="shared" si="17"/>
        <v>6619622</v>
      </c>
      <c r="X84" s="42">
        <f>B84+D84+F84+H84+J84+L84+R84+T84+N84+P84+V84</f>
        <v>31528</v>
      </c>
      <c r="Y84" s="42">
        <f>C84+E84+G84+I84+K84+M84+S84+U84+O84+Q84+W84</f>
        <v>97599963</v>
      </c>
    </row>
    <row r="85" spans="1:25" ht="12.75">
      <c r="A85" s="38" t="s">
        <v>85</v>
      </c>
      <c r="B85" s="20"/>
      <c r="C85" s="31">
        <f>SUM(C84/B84)</f>
        <v>6074.0946264435543</v>
      </c>
      <c r="D85" s="36"/>
      <c r="E85" s="32">
        <f>SUM(E84/D84)</f>
        <v>637.67471221685855</v>
      </c>
      <c r="F85" s="20"/>
      <c r="G85" s="31">
        <f>SUM(G84/F84)</f>
        <v>988.20007585814528</v>
      </c>
      <c r="H85" s="36"/>
      <c r="I85" s="32">
        <f>SUM(I84/H84)</f>
        <v>4427.5537634408602</v>
      </c>
      <c r="J85" s="20"/>
      <c r="K85" s="31">
        <f>SUM(K84/J84)</f>
        <v>6057.6858908341919</v>
      </c>
      <c r="L85" s="36"/>
      <c r="M85" s="32">
        <f>SUM(M84/L84)</f>
        <v>2634</v>
      </c>
      <c r="N85" s="20"/>
      <c r="O85" s="31">
        <f>SUM(O84/N84)</f>
        <v>3417.068181818182</v>
      </c>
      <c r="P85" s="36"/>
      <c r="Q85" s="32">
        <f>SUM(Q84/P84)</f>
        <v>2287.9946390724349</v>
      </c>
      <c r="R85" s="20"/>
      <c r="S85" s="31">
        <f>SUM(S84/R84)</f>
        <v>2705.8080808080808</v>
      </c>
      <c r="T85" s="36"/>
      <c r="U85" s="32">
        <f>SUM(U84/T84)</f>
        <v>2482.6271878646439</v>
      </c>
      <c r="V85" s="20"/>
      <c r="W85" s="31">
        <f>SUM(W84/V84)</f>
        <v>1950.9643383436487</v>
      </c>
      <c r="X85" s="36"/>
      <c r="Y85" s="32"/>
    </row>
    <row r="86" spans="1:25" ht="12.75">
      <c r="A86" s="27"/>
      <c r="B86" s="27"/>
      <c r="C86" s="43"/>
      <c r="D86" s="35"/>
      <c r="E86" s="44"/>
      <c r="F86" s="44"/>
      <c r="G86" s="44"/>
      <c r="H86" s="44"/>
      <c r="I86" s="44"/>
      <c r="J86" s="45"/>
      <c r="K86" s="46"/>
      <c r="L86" s="44"/>
      <c r="M86" s="44"/>
      <c r="N86" s="279"/>
      <c r="O86" s="45"/>
      <c r="P86" s="279"/>
      <c r="Q86" s="45"/>
      <c r="R86" s="279"/>
      <c r="S86" s="45"/>
      <c r="T86" s="279"/>
      <c r="U86" s="45"/>
      <c r="V86" s="279"/>
      <c r="W86" s="279"/>
      <c r="X86" s="279"/>
      <c r="Y86" s="45"/>
    </row>
    <row r="87" spans="1:25" ht="22.5">
      <c r="A87" s="40" t="s">
        <v>86</v>
      </c>
      <c r="B87" s="48" t="s">
        <v>15</v>
      </c>
      <c r="C87" s="48" t="s">
        <v>16</v>
      </c>
      <c r="D87" s="48" t="s">
        <v>87</v>
      </c>
      <c r="E87" s="279"/>
      <c r="F87" s="279"/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</row>
    <row r="88" spans="1:25" ht="12.75">
      <c r="A88" s="49" t="s">
        <v>167</v>
      </c>
      <c r="B88" s="21">
        <v>20</v>
      </c>
      <c r="C88" s="21">
        <v>600000</v>
      </c>
      <c r="D88" s="50">
        <f t="shared" ref="D88:D93" si="18">C88/B88</f>
        <v>30000</v>
      </c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9"/>
    </row>
    <row r="89" spans="1:25" ht="33.75">
      <c r="A89" s="49" t="s">
        <v>90</v>
      </c>
      <c r="B89" s="223">
        <v>25</v>
      </c>
      <c r="C89" s="223">
        <v>805033</v>
      </c>
      <c r="D89" s="224">
        <f t="shared" si="18"/>
        <v>32201.32</v>
      </c>
      <c r="E89" s="279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</row>
    <row r="90" spans="1:25" ht="22.5">
      <c r="A90" s="49" t="s">
        <v>165</v>
      </c>
      <c r="B90" s="223">
        <v>13</v>
      </c>
      <c r="C90" s="223">
        <v>520000</v>
      </c>
      <c r="D90" s="224">
        <f t="shared" si="18"/>
        <v>40000</v>
      </c>
      <c r="E90" s="279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  <c r="V90" s="279"/>
      <c r="W90" s="279"/>
      <c r="X90" s="279"/>
      <c r="Y90" s="279"/>
    </row>
    <row r="91" spans="1:25" ht="22.5">
      <c r="A91" s="49" t="s">
        <v>91</v>
      </c>
      <c r="B91" s="223">
        <v>17</v>
      </c>
      <c r="C91" s="223">
        <v>3265847</v>
      </c>
      <c r="D91" s="224">
        <f t="shared" si="18"/>
        <v>192108.64705882352</v>
      </c>
      <c r="E91" s="279"/>
      <c r="F91" s="279"/>
      <c r="G91" s="279"/>
      <c r="H91" s="279"/>
      <c r="I91" s="279"/>
      <c r="J91" s="279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</row>
    <row r="92" spans="1:25" ht="24" customHeight="1">
      <c r="A92" s="49" t="s">
        <v>168</v>
      </c>
      <c r="B92" s="223">
        <v>15</v>
      </c>
      <c r="C92" s="223">
        <v>779990</v>
      </c>
      <c r="D92" s="224">
        <f t="shared" si="18"/>
        <v>51999.333333333336</v>
      </c>
      <c r="E92" s="279"/>
      <c r="F92" s="279"/>
      <c r="G92" s="279"/>
      <c r="H92" s="279"/>
      <c r="I92" s="279"/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</row>
    <row r="93" spans="1:25" ht="12.75">
      <c r="A93" s="49" t="s">
        <v>92</v>
      </c>
      <c r="B93" s="21">
        <v>185</v>
      </c>
      <c r="C93" s="21">
        <v>740000</v>
      </c>
      <c r="D93" s="50">
        <f t="shared" si="18"/>
        <v>4000</v>
      </c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  <c r="R93" s="279"/>
      <c r="S93" s="279"/>
      <c r="T93" s="279"/>
      <c r="U93" s="279"/>
      <c r="V93" s="279"/>
      <c r="W93" s="279"/>
      <c r="X93" s="279"/>
      <c r="Y93" s="279"/>
    </row>
    <row r="94" spans="1:25" ht="12.75">
      <c r="A94" s="279"/>
      <c r="B94" s="46"/>
      <c r="C94" s="46"/>
      <c r="D94" s="4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</row>
    <row r="95" spans="1:25" ht="12.75">
      <c r="A95" s="279"/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</row>
    <row r="96" spans="1:25" ht="12.75">
      <c r="A96" s="279"/>
      <c r="B96" s="279"/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</row>
    <row r="97" spans="1:25" ht="12.75">
      <c r="A97" s="280" t="s">
        <v>176</v>
      </c>
      <c r="B97" s="276"/>
      <c r="C97" s="276"/>
      <c r="D97" s="276"/>
      <c r="E97" s="279"/>
      <c r="F97" s="279"/>
      <c r="G97" s="279"/>
      <c r="H97" s="279"/>
      <c r="I97" s="279"/>
      <c r="J97" s="279"/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</row>
    <row r="98" spans="1:25" ht="12.75">
      <c r="A98" s="279"/>
      <c r="B98" s="279"/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</row>
    <row r="99" spans="1:25" ht="12.75">
      <c r="A99" s="279"/>
      <c r="B99" s="279"/>
      <c r="C99" s="279"/>
      <c r="D99" s="279"/>
      <c r="E99" s="279"/>
      <c r="F99" s="279"/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</row>
    <row r="100" spans="1:25" ht="12.75">
      <c r="A100" s="279"/>
      <c r="B100" s="279"/>
      <c r="C100" s="279"/>
      <c r="D100" s="279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</row>
    <row r="101" spans="1:25" ht="12.75">
      <c r="A101" s="279"/>
      <c r="B101" s="279"/>
      <c r="C101" s="279"/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</row>
    <row r="102" spans="1:25" ht="12.75">
      <c r="A102" s="279"/>
      <c r="B102" s="279"/>
      <c r="C102" s="279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</row>
    <row r="103" spans="1:25" ht="12.75">
      <c r="A103" s="279"/>
      <c r="B103" s="279"/>
      <c r="C103" s="279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</row>
    <row r="104" spans="1:25" ht="12.75">
      <c r="A104" s="279"/>
      <c r="B104" s="279"/>
      <c r="C104" s="279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</row>
    <row r="105" spans="1:25" ht="12.75">
      <c r="A105" s="279"/>
      <c r="B105" s="279"/>
      <c r="C105" s="279"/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</row>
    <row r="106" spans="1:25" ht="12.75">
      <c r="A106" s="279"/>
      <c r="B106" s="279"/>
      <c r="C106" s="279"/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</row>
    <row r="107" spans="1:25" ht="12.75">
      <c r="A107" s="279"/>
      <c r="B107" s="279"/>
      <c r="C107" s="279"/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</row>
    <row r="108" spans="1:25" ht="12.75">
      <c r="A108" s="279"/>
      <c r="B108" s="279"/>
      <c r="C108" s="279"/>
      <c r="D108" s="279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</row>
    <row r="109" spans="1:25" ht="12.75">
      <c r="A109" s="279"/>
      <c r="B109" s="279"/>
      <c r="C109" s="279"/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  <c r="X109" s="279"/>
      <c r="Y109" s="279"/>
    </row>
    <row r="110" spans="1:25" ht="12.75">
      <c r="A110" s="279"/>
      <c r="B110" s="279"/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</row>
    <row r="111" spans="1:25" ht="12.75">
      <c r="A111" s="279"/>
      <c r="B111" s="279"/>
      <c r="C111" s="279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  <c r="X111" s="279"/>
      <c r="Y111" s="279"/>
    </row>
    <row r="112" spans="1:25" ht="12.75">
      <c r="A112" s="279"/>
      <c r="B112" s="279"/>
      <c r="C112" s="279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79"/>
      <c r="X112" s="279"/>
      <c r="Y112" s="279"/>
    </row>
    <row r="113" spans="1:25" ht="12.75">
      <c r="A113" s="279"/>
      <c r="B113" s="279"/>
      <c r="C113" s="279"/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79"/>
      <c r="X113" s="279"/>
      <c r="Y113" s="279"/>
    </row>
    <row r="114" spans="1:25" ht="12.75">
      <c r="A114" s="279"/>
      <c r="B114" s="279"/>
      <c r="C114" s="279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79"/>
      <c r="X114" s="279"/>
      <c r="Y114" s="279"/>
    </row>
    <row r="115" spans="1:25" ht="12.75">
      <c r="A115" s="279"/>
      <c r="B115" s="279"/>
      <c r="C115" s="279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79"/>
      <c r="Q115" s="279"/>
      <c r="R115" s="279"/>
      <c r="S115" s="279"/>
      <c r="T115" s="279"/>
      <c r="U115" s="279"/>
      <c r="V115" s="279"/>
      <c r="W115" s="279"/>
      <c r="X115" s="279"/>
      <c r="Y115" s="279"/>
    </row>
    <row r="116" spans="1:25" ht="12.75">
      <c r="A116" s="279"/>
      <c r="B116" s="279"/>
      <c r="C116" s="279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</row>
    <row r="117" spans="1:25" ht="12.75">
      <c r="A117" s="279"/>
      <c r="B117" s="279"/>
      <c r="C117" s="279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279"/>
      <c r="X117" s="279"/>
      <c r="Y117" s="279"/>
    </row>
    <row r="118" spans="1:25" ht="12.75">
      <c r="A118" s="279"/>
      <c r="B118" s="279"/>
      <c r="C118" s="279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  <c r="O118" s="279"/>
      <c r="P118" s="279"/>
      <c r="Q118" s="279"/>
      <c r="R118" s="279"/>
      <c r="S118" s="279"/>
      <c r="T118" s="279"/>
      <c r="U118" s="279"/>
      <c r="V118" s="279"/>
      <c r="W118" s="279"/>
      <c r="X118" s="279"/>
      <c r="Y118" s="279"/>
    </row>
    <row r="119" spans="1:25" ht="12.75">
      <c r="A119" s="279"/>
      <c r="B119" s="279"/>
      <c r="C119" s="279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</row>
    <row r="120" spans="1:25" ht="12.75">
      <c r="A120" s="279"/>
      <c r="B120" s="279"/>
      <c r="C120" s="279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  <c r="O120" s="279"/>
      <c r="P120" s="279"/>
      <c r="Q120" s="279"/>
      <c r="R120" s="279"/>
      <c r="S120" s="279"/>
      <c r="T120" s="279"/>
      <c r="U120" s="279"/>
      <c r="V120" s="279"/>
      <c r="W120" s="279"/>
      <c r="X120" s="279"/>
      <c r="Y120" s="279"/>
    </row>
    <row r="121" spans="1:25" ht="12.75">
      <c r="A121" s="279"/>
      <c r="B121" s="279"/>
      <c r="C121" s="279"/>
      <c r="D121" s="279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</row>
    <row r="122" spans="1:25" ht="12.75">
      <c r="A122" s="279"/>
      <c r="B122" s="279"/>
      <c r="C122" s="279"/>
      <c r="D122" s="279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</row>
    <row r="123" spans="1:25" ht="12.75">
      <c r="A123" s="279"/>
      <c r="B123" s="279"/>
      <c r="C123" s="279"/>
      <c r="D123" s="279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</row>
    <row r="124" spans="1:25" ht="12.7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</row>
    <row r="125" spans="1:25" ht="12.7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</row>
    <row r="126" spans="1:25" ht="12.7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</row>
    <row r="127" spans="1:25" ht="12.7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</row>
    <row r="128" spans="1:25" ht="12.7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</row>
    <row r="129" spans="1:25" ht="12.7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</row>
    <row r="130" spans="1:25" ht="12.7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</row>
    <row r="131" spans="1:25" ht="15.75" customHeight="1">
      <c r="A131" s="52"/>
      <c r="B131" s="52"/>
      <c r="C131" s="52"/>
      <c r="D131" s="52"/>
    </row>
    <row r="132" spans="1:25" ht="15.75" customHeight="1">
      <c r="A132" s="52"/>
      <c r="B132" s="52"/>
      <c r="C132" s="52"/>
      <c r="D132" s="52"/>
    </row>
    <row r="133" spans="1:25" ht="15.75" customHeight="1">
      <c r="A133" s="52"/>
      <c r="B133" s="52"/>
      <c r="C133" s="52"/>
      <c r="D133" s="52"/>
    </row>
  </sheetData>
  <mergeCells count="19">
    <mergeCell ref="A7:A10"/>
    <mergeCell ref="B1:Y1"/>
    <mergeCell ref="B2:Y2"/>
    <mergeCell ref="B3:Y3"/>
    <mergeCell ref="B5:Y5"/>
    <mergeCell ref="B6:Y6"/>
    <mergeCell ref="B4:Y4"/>
    <mergeCell ref="L7:M9"/>
    <mergeCell ref="N7:O9"/>
    <mergeCell ref="P7:Q9"/>
    <mergeCell ref="R7:S9"/>
    <mergeCell ref="T7:U9"/>
    <mergeCell ref="X7:Y9"/>
    <mergeCell ref="V7:W9"/>
    <mergeCell ref="B7:C9"/>
    <mergeCell ref="D7:E9"/>
    <mergeCell ref="F7:G9"/>
    <mergeCell ref="H7:I9"/>
    <mergeCell ref="J7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35"/>
  <sheetViews>
    <sheetView workbookViewId="0">
      <pane ySplit="12" topLeftCell="A79" activePane="bottomLeft" state="frozen"/>
      <selection pane="bottomLeft" activeCell="B92" sqref="B92:D92"/>
    </sheetView>
  </sheetViews>
  <sheetFormatPr defaultColWidth="14.42578125" defaultRowHeight="15.75" customHeight="1"/>
  <cols>
    <col min="1" max="1" width="27.7109375" customWidth="1"/>
    <col min="2" max="2" width="6.42578125" customWidth="1"/>
    <col min="3" max="3" width="11.28515625" customWidth="1"/>
    <col min="4" max="4" width="9.5703125" customWidth="1"/>
    <col min="5" max="5" width="10.42578125" customWidth="1"/>
    <col min="6" max="6" width="7.5703125" customWidth="1"/>
    <col min="7" max="7" width="8.42578125" customWidth="1"/>
    <col min="8" max="8" width="7.5703125" customWidth="1"/>
    <col min="9" max="9" width="8" customWidth="1"/>
    <col min="10" max="10" width="5.85546875" customWidth="1"/>
    <col min="11" max="11" width="8.140625" customWidth="1"/>
    <col min="12" max="12" width="5.28515625" customWidth="1"/>
    <col min="13" max="13" width="6.7109375" customWidth="1"/>
    <col min="14" max="14" width="5.42578125" customWidth="1"/>
    <col min="15" max="15" width="7.85546875" customWidth="1"/>
    <col min="16" max="16" width="7.140625" customWidth="1"/>
    <col min="17" max="17" width="8.85546875" customWidth="1"/>
    <col min="18" max="18" width="8" customWidth="1"/>
    <col min="19" max="19" width="8.140625" customWidth="1"/>
    <col min="20" max="20" width="9.140625" customWidth="1"/>
    <col min="21" max="21" width="7.85546875" bestFit="1" customWidth="1"/>
    <col min="22" max="22" width="6.140625" customWidth="1"/>
    <col min="23" max="23" width="10" customWidth="1"/>
  </cols>
  <sheetData>
    <row r="1" spans="1:25" ht="12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"/>
      <c r="Q1" s="8"/>
      <c r="R1" s="8"/>
      <c r="S1" s="8"/>
      <c r="T1" s="7"/>
      <c r="U1" s="7"/>
      <c r="V1" s="7"/>
      <c r="W1" s="7"/>
    </row>
    <row r="2" spans="1:25" ht="12.75">
      <c r="A2" s="8"/>
      <c r="B2" s="291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1"/>
      <c r="S2" s="1"/>
      <c r="T2" s="5"/>
      <c r="U2" s="5"/>
      <c r="V2" s="6"/>
      <c r="W2" s="6"/>
    </row>
    <row r="3" spans="1:25" ht="12.75">
      <c r="A3" s="8"/>
      <c r="B3" s="291" t="s">
        <v>1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1"/>
      <c r="S3" s="1"/>
      <c r="T3" s="7"/>
      <c r="U3" s="7"/>
      <c r="V3" s="6"/>
      <c r="W3" s="6"/>
    </row>
    <row r="4" spans="1:25" ht="12.75">
      <c r="A4" s="1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1"/>
      <c r="Q4" s="1"/>
      <c r="R4" s="1"/>
      <c r="S4" s="1"/>
      <c r="T4" s="6"/>
      <c r="U4" s="6"/>
      <c r="V4" s="6"/>
      <c r="W4" s="6"/>
    </row>
    <row r="5" spans="1:25" ht="12.75">
      <c r="A5" s="8"/>
      <c r="B5" s="291" t="s">
        <v>162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1"/>
      <c r="S5" s="1"/>
      <c r="T5" s="7"/>
      <c r="U5" s="7"/>
      <c r="V5" s="6"/>
      <c r="W5" s="6"/>
    </row>
    <row r="6" spans="1:25" ht="12.75">
      <c r="A6" s="9"/>
      <c r="B6" s="292" t="s">
        <v>163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1"/>
      <c r="S6" s="1"/>
      <c r="T6" s="10"/>
      <c r="U6" s="10"/>
      <c r="V6" s="6"/>
      <c r="W6" s="6"/>
    </row>
    <row r="7" spans="1:25" ht="12.75">
      <c r="A7" s="6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"/>
      <c r="W7" s="6"/>
    </row>
    <row r="8" spans="1:25" ht="12.75">
      <c r="A8" s="12"/>
      <c r="B8" s="281" t="s">
        <v>4</v>
      </c>
      <c r="C8" s="282"/>
      <c r="D8" s="287" t="s">
        <v>5</v>
      </c>
      <c r="E8" s="282"/>
      <c r="F8" s="281" t="s">
        <v>6</v>
      </c>
      <c r="G8" s="282"/>
      <c r="H8" s="287" t="s">
        <v>7</v>
      </c>
      <c r="I8" s="282"/>
      <c r="J8" s="281" t="s">
        <v>8</v>
      </c>
      <c r="K8" s="282"/>
      <c r="L8" s="287" t="s">
        <v>9</v>
      </c>
      <c r="M8" s="282"/>
      <c r="N8" s="281" t="s">
        <v>10</v>
      </c>
      <c r="O8" s="282"/>
      <c r="P8" s="287" t="s">
        <v>11</v>
      </c>
      <c r="Q8" s="282"/>
      <c r="R8" s="281" t="s">
        <v>12</v>
      </c>
      <c r="S8" s="282"/>
      <c r="T8" s="287" t="s">
        <v>13</v>
      </c>
      <c r="U8" s="282"/>
      <c r="V8" s="281" t="s">
        <v>14</v>
      </c>
      <c r="W8" s="282"/>
    </row>
    <row r="9" spans="1:25" ht="12.75">
      <c r="A9" s="12"/>
      <c r="B9" s="283"/>
      <c r="C9" s="284"/>
      <c r="D9" s="283"/>
      <c r="E9" s="284"/>
      <c r="F9" s="283"/>
      <c r="G9" s="284"/>
      <c r="H9" s="283"/>
      <c r="I9" s="284"/>
      <c r="J9" s="283"/>
      <c r="K9" s="284"/>
      <c r="L9" s="283"/>
      <c r="M9" s="284"/>
      <c r="N9" s="283"/>
      <c r="O9" s="284"/>
      <c r="P9" s="283"/>
      <c r="Q9" s="284"/>
      <c r="R9" s="283"/>
      <c r="S9" s="284"/>
      <c r="T9" s="283"/>
      <c r="U9" s="284"/>
      <c r="V9" s="283"/>
      <c r="W9" s="284"/>
    </row>
    <row r="10" spans="1:25" ht="12.75">
      <c r="A10" s="12"/>
      <c r="B10" s="285"/>
      <c r="C10" s="286"/>
      <c r="D10" s="285"/>
      <c r="E10" s="286"/>
      <c r="F10" s="285"/>
      <c r="G10" s="286"/>
      <c r="H10" s="285"/>
      <c r="I10" s="286"/>
      <c r="J10" s="285"/>
      <c r="K10" s="286"/>
      <c r="L10" s="285"/>
      <c r="M10" s="286"/>
      <c r="N10" s="285"/>
      <c r="O10" s="286"/>
      <c r="P10" s="285"/>
      <c r="Q10" s="286"/>
      <c r="R10" s="285"/>
      <c r="S10" s="286"/>
      <c r="T10" s="285"/>
      <c r="U10" s="286"/>
      <c r="V10" s="285"/>
      <c r="W10" s="286"/>
    </row>
    <row r="11" spans="1:25" ht="12.75">
      <c r="A11" s="12"/>
      <c r="B11" s="13" t="s">
        <v>15</v>
      </c>
      <c r="C11" s="13" t="s">
        <v>16</v>
      </c>
      <c r="D11" s="14" t="s">
        <v>15</v>
      </c>
      <c r="E11" s="14" t="s">
        <v>16</v>
      </c>
      <c r="F11" s="13" t="s">
        <v>15</v>
      </c>
      <c r="G11" s="13" t="s">
        <v>16</v>
      </c>
      <c r="H11" s="14" t="s">
        <v>15</v>
      </c>
      <c r="I11" s="14" t="s">
        <v>16</v>
      </c>
      <c r="J11" s="13" t="s">
        <v>15</v>
      </c>
      <c r="K11" s="15" t="s">
        <v>16</v>
      </c>
      <c r="L11" s="14" t="s">
        <v>15</v>
      </c>
      <c r="M11" s="14" t="s">
        <v>16</v>
      </c>
      <c r="N11" s="13" t="s">
        <v>15</v>
      </c>
      <c r="O11" s="13" t="s">
        <v>16</v>
      </c>
      <c r="P11" s="14" t="s">
        <v>15</v>
      </c>
      <c r="Q11" s="14" t="s">
        <v>16</v>
      </c>
      <c r="R11" s="13" t="s">
        <v>15</v>
      </c>
      <c r="S11" s="13" t="s">
        <v>16</v>
      </c>
      <c r="T11" s="14" t="s">
        <v>15</v>
      </c>
      <c r="U11" s="14" t="s">
        <v>16</v>
      </c>
      <c r="V11" s="13" t="s">
        <v>15</v>
      </c>
      <c r="W11" s="13" t="s">
        <v>16</v>
      </c>
    </row>
    <row r="12" spans="1:25" ht="12.7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6"/>
      <c r="W12" s="16"/>
    </row>
    <row r="13" spans="1:25" ht="12.75">
      <c r="A13" s="17" t="s">
        <v>17</v>
      </c>
      <c r="B13" s="16"/>
      <c r="C13" s="16"/>
      <c r="D13" s="12"/>
      <c r="E13" s="12"/>
      <c r="F13" s="16"/>
      <c r="G13" s="16"/>
      <c r="H13" s="12"/>
      <c r="I13" s="12"/>
      <c r="J13" s="16"/>
      <c r="K13" s="18"/>
      <c r="L13" s="12"/>
      <c r="M13" s="12"/>
      <c r="N13" s="18"/>
      <c r="O13" s="18"/>
      <c r="P13" s="12"/>
      <c r="Q13" s="12"/>
      <c r="R13" s="18"/>
      <c r="S13" s="18"/>
      <c r="T13" s="12"/>
      <c r="U13" s="12"/>
      <c r="V13" s="16"/>
      <c r="W13" s="16"/>
    </row>
    <row r="14" spans="1:25" ht="12.75">
      <c r="A14" s="27" t="s">
        <v>18</v>
      </c>
      <c r="B14" s="20">
        <v>0</v>
      </c>
      <c r="C14" s="20">
        <v>0</v>
      </c>
      <c r="D14" s="21">
        <v>0</v>
      </c>
      <c r="E14" s="21">
        <v>0</v>
      </c>
      <c r="F14" s="20">
        <v>0</v>
      </c>
      <c r="G14" s="20">
        <v>0</v>
      </c>
      <c r="H14" s="21">
        <v>124</v>
      </c>
      <c r="I14" s="21">
        <v>527651</v>
      </c>
      <c r="J14" s="20">
        <v>313</v>
      </c>
      <c r="K14" s="20">
        <v>2475577</v>
      </c>
      <c r="L14" s="21">
        <v>2</v>
      </c>
      <c r="M14" s="21">
        <v>4000</v>
      </c>
      <c r="N14" s="20">
        <v>9</v>
      </c>
      <c r="O14" s="20">
        <v>37500</v>
      </c>
      <c r="P14" s="21">
        <v>0</v>
      </c>
      <c r="Q14" s="21">
        <v>0</v>
      </c>
      <c r="R14" s="20">
        <v>0</v>
      </c>
      <c r="S14" s="20">
        <v>0</v>
      </c>
      <c r="T14" s="21">
        <v>356</v>
      </c>
      <c r="U14" s="21">
        <v>1012627</v>
      </c>
      <c r="V14" s="22">
        <f t="shared" ref="V14:W16" si="0">B14+D14+F14+H14+J14+L14+R14+T14+N14+P14</f>
        <v>804</v>
      </c>
      <c r="W14" s="22">
        <f t="shared" si="0"/>
        <v>4057355</v>
      </c>
    </row>
    <row r="15" spans="1:25" ht="12.75">
      <c r="A15" s="27" t="s">
        <v>19</v>
      </c>
      <c r="B15" s="20">
        <v>0</v>
      </c>
      <c r="C15" s="20">
        <v>0</v>
      </c>
      <c r="D15" s="21">
        <v>0</v>
      </c>
      <c r="E15" s="21">
        <v>0</v>
      </c>
      <c r="F15" s="20">
        <v>0</v>
      </c>
      <c r="G15" s="20">
        <v>0</v>
      </c>
      <c r="H15" s="21">
        <v>80</v>
      </c>
      <c r="I15" s="21">
        <v>367563</v>
      </c>
      <c r="J15" s="20">
        <v>150</v>
      </c>
      <c r="K15" s="20">
        <v>1302366</v>
      </c>
      <c r="L15" s="21">
        <v>0</v>
      </c>
      <c r="M15" s="21">
        <v>0</v>
      </c>
      <c r="N15" s="20">
        <v>11</v>
      </c>
      <c r="O15" s="20">
        <v>44375</v>
      </c>
      <c r="P15" s="21">
        <v>0</v>
      </c>
      <c r="Q15" s="21">
        <v>0</v>
      </c>
      <c r="R15" s="20">
        <v>0</v>
      </c>
      <c r="S15" s="20">
        <v>0</v>
      </c>
      <c r="T15" s="21">
        <v>289</v>
      </c>
      <c r="U15" s="21">
        <v>862500</v>
      </c>
      <c r="V15" s="22">
        <f t="shared" si="0"/>
        <v>530</v>
      </c>
      <c r="W15" s="22">
        <f>C15+E15+G15+I15+K15+M15+S15+U15+O15+Q15</f>
        <v>2576804</v>
      </c>
    </row>
    <row r="16" spans="1:25" ht="12.75">
      <c r="A16" s="23" t="s">
        <v>20</v>
      </c>
      <c r="B16" s="24">
        <v>0</v>
      </c>
      <c r="C16" s="24">
        <v>0</v>
      </c>
      <c r="D16" s="25">
        <v>0</v>
      </c>
      <c r="E16" s="25">
        <v>0</v>
      </c>
      <c r="F16" s="24">
        <v>0</v>
      </c>
      <c r="G16" s="24">
        <v>0</v>
      </c>
      <c r="H16" s="25">
        <v>97</v>
      </c>
      <c r="I16" s="25">
        <v>442102</v>
      </c>
      <c r="J16" s="24">
        <v>80</v>
      </c>
      <c r="K16" s="24">
        <v>517615</v>
      </c>
      <c r="L16" s="25">
        <v>0</v>
      </c>
      <c r="M16" s="25">
        <v>0</v>
      </c>
      <c r="N16" s="24">
        <v>5</v>
      </c>
      <c r="O16" s="24">
        <v>20000</v>
      </c>
      <c r="P16" s="25">
        <v>0</v>
      </c>
      <c r="Q16" s="25">
        <v>0</v>
      </c>
      <c r="R16" s="24">
        <v>0</v>
      </c>
      <c r="S16" s="24">
        <v>0</v>
      </c>
      <c r="T16" s="25">
        <v>142</v>
      </c>
      <c r="U16" s="25">
        <v>419625</v>
      </c>
      <c r="V16" s="24">
        <f t="shared" si="0"/>
        <v>324</v>
      </c>
      <c r="W16" s="24">
        <f t="shared" si="0"/>
        <v>1399342</v>
      </c>
      <c r="X16" s="26"/>
      <c r="Y16" s="26"/>
    </row>
    <row r="17" spans="1:23" ht="12.75">
      <c r="A17" s="27"/>
      <c r="B17" s="28"/>
      <c r="C17" s="28"/>
      <c r="D17" s="29"/>
      <c r="E17" s="29"/>
      <c r="F17" s="28"/>
      <c r="G17" s="28"/>
      <c r="H17" s="29"/>
      <c r="I17" s="29"/>
      <c r="J17" s="28"/>
      <c r="K17" s="28"/>
      <c r="L17" s="27"/>
      <c r="M17" s="27"/>
      <c r="N17" s="20"/>
      <c r="O17" s="20"/>
      <c r="P17" s="27"/>
      <c r="Q17" s="27"/>
      <c r="R17" s="20"/>
      <c r="S17" s="20"/>
      <c r="T17" s="27"/>
      <c r="U17" s="27"/>
      <c r="V17" s="20"/>
      <c r="W17" s="20"/>
    </row>
    <row r="18" spans="1:23" ht="12.75">
      <c r="A18" s="30" t="s">
        <v>21</v>
      </c>
      <c r="B18" s="31">
        <v>0</v>
      </c>
      <c r="C18" s="31">
        <v>0</v>
      </c>
      <c r="D18" s="32">
        <v>0</v>
      </c>
      <c r="E18" s="32">
        <v>0</v>
      </c>
      <c r="F18" s="31">
        <v>0</v>
      </c>
      <c r="G18" s="31">
        <v>0</v>
      </c>
      <c r="H18" s="32">
        <f t="shared" ref="H18:I18" si="1">SUM(H14:H17)</f>
        <v>301</v>
      </c>
      <c r="I18" s="32">
        <f t="shared" si="1"/>
        <v>1337316</v>
      </c>
      <c r="J18" s="31">
        <f t="shared" ref="J18:U18" si="2">SUM(J14:J16)</f>
        <v>543</v>
      </c>
      <c r="K18" s="31">
        <f t="shared" si="2"/>
        <v>4295558</v>
      </c>
      <c r="L18" s="32">
        <f t="shared" si="2"/>
        <v>2</v>
      </c>
      <c r="M18" s="32">
        <f t="shared" si="2"/>
        <v>4000</v>
      </c>
      <c r="N18" s="31">
        <f t="shared" si="2"/>
        <v>25</v>
      </c>
      <c r="O18" s="31">
        <f t="shared" si="2"/>
        <v>101875</v>
      </c>
      <c r="P18" s="32">
        <f t="shared" si="2"/>
        <v>0</v>
      </c>
      <c r="Q18" s="32">
        <f t="shared" si="2"/>
        <v>0</v>
      </c>
      <c r="R18" s="31">
        <f t="shared" si="2"/>
        <v>0</v>
      </c>
      <c r="S18" s="31">
        <f t="shared" si="2"/>
        <v>0</v>
      </c>
      <c r="T18" s="32">
        <f t="shared" si="2"/>
        <v>787</v>
      </c>
      <c r="U18" s="32">
        <f t="shared" si="2"/>
        <v>2294752</v>
      </c>
      <c r="V18" s="22">
        <f t="shared" ref="V18:W18" si="3">B18+D18+F18+H18+J18+L18+R18+T18+N18+P18</f>
        <v>1658</v>
      </c>
      <c r="W18" s="22">
        <f t="shared" si="3"/>
        <v>8033501</v>
      </c>
    </row>
    <row r="19" spans="1:23" ht="12.75">
      <c r="A19" s="27"/>
      <c r="B19" s="33"/>
      <c r="C19" s="33"/>
      <c r="D19" s="27"/>
      <c r="E19" s="27"/>
      <c r="F19" s="34"/>
      <c r="G19" s="34"/>
      <c r="H19" s="35"/>
      <c r="I19" s="35"/>
      <c r="J19" s="33"/>
      <c r="K19" s="20"/>
      <c r="L19" s="27"/>
      <c r="M19" s="27"/>
      <c r="N19" s="20"/>
      <c r="O19" s="20"/>
      <c r="P19" s="27"/>
      <c r="Q19" s="27"/>
      <c r="R19" s="20"/>
      <c r="S19" s="20"/>
      <c r="T19" s="27"/>
      <c r="U19" s="27"/>
      <c r="V19" s="20"/>
      <c r="W19" s="20"/>
    </row>
    <row r="20" spans="1:23" ht="25.5">
      <c r="A20" s="17" t="s">
        <v>22</v>
      </c>
      <c r="B20" s="33"/>
      <c r="C20" s="33"/>
      <c r="D20" s="27"/>
      <c r="E20" s="27"/>
      <c r="F20" s="34"/>
      <c r="G20" s="34"/>
      <c r="H20" s="35"/>
      <c r="I20" s="35"/>
      <c r="J20" s="33"/>
      <c r="K20" s="20"/>
      <c r="L20" s="27"/>
      <c r="M20" s="27"/>
      <c r="N20" s="20"/>
      <c r="O20" s="20"/>
      <c r="P20" s="27"/>
      <c r="Q20" s="27"/>
      <c r="R20" s="20"/>
      <c r="S20" s="20"/>
      <c r="T20" s="27"/>
      <c r="U20" s="27"/>
      <c r="V20" s="20"/>
      <c r="W20" s="20"/>
    </row>
    <row r="21" spans="1:23" ht="12.75">
      <c r="A21" s="27" t="s">
        <v>23</v>
      </c>
      <c r="B21" s="20">
        <v>130</v>
      </c>
      <c r="C21" s="20">
        <v>803751</v>
      </c>
      <c r="D21" s="21">
        <v>0</v>
      </c>
      <c r="E21" s="21">
        <v>0</v>
      </c>
      <c r="F21" s="20">
        <v>0</v>
      </c>
      <c r="G21" s="20">
        <v>0</v>
      </c>
      <c r="H21" s="21">
        <v>2</v>
      </c>
      <c r="I21" s="21">
        <v>6852</v>
      </c>
      <c r="J21" s="20">
        <v>3</v>
      </c>
      <c r="K21" s="20">
        <v>25305</v>
      </c>
      <c r="L21" s="21">
        <v>0</v>
      </c>
      <c r="M21" s="21">
        <v>0</v>
      </c>
      <c r="N21" s="20">
        <v>0</v>
      </c>
      <c r="O21" s="20">
        <v>0</v>
      </c>
      <c r="P21" s="21">
        <v>0</v>
      </c>
      <c r="Q21" s="21">
        <v>0</v>
      </c>
      <c r="R21" s="20">
        <v>0</v>
      </c>
      <c r="S21" s="20">
        <v>0</v>
      </c>
      <c r="T21" s="21">
        <v>1</v>
      </c>
      <c r="U21" s="21">
        <v>3000</v>
      </c>
      <c r="V21" s="22">
        <f t="shared" ref="V21:W36" si="4">B21+D21+F21+H21+J21+L21+R21+T21+N21+P21</f>
        <v>136</v>
      </c>
      <c r="W21" s="22">
        <f t="shared" si="4"/>
        <v>838908</v>
      </c>
    </row>
    <row r="22" spans="1:23" ht="12.75">
      <c r="A22" s="27" t="s">
        <v>24</v>
      </c>
      <c r="B22" s="20">
        <v>157</v>
      </c>
      <c r="C22" s="20">
        <v>847684</v>
      </c>
      <c r="D22" s="21">
        <v>0</v>
      </c>
      <c r="E22" s="21">
        <v>0</v>
      </c>
      <c r="F22" s="20">
        <v>0</v>
      </c>
      <c r="G22" s="20">
        <v>0</v>
      </c>
      <c r="H22" s="21">
        <v>10</v>
      </c>
      <c r="I22" s="21">
        <v>49830</v>
      </c>
      <c r="J22" s="20">
        <v>4</v>
      </c>
      <c r="K22" s="20">
        <v>34866</v>
      </c>
      <c r="L22" s="21">
        <v>0</v>
      </c>
      <c r="M22" s="21">
        <v>0</v>
      </c>
      <c r="N22" s="20">
        <v>1</v>
      </c>
      <c r="O22" s="20">
        <v>2500</v>
      </c>
      <c r="P22" s="21">
        <v>0</v>
      </c>
      <c r="Q22" s="21">
        <v>0</v>
      </c>
      <c r="R22" s="20">
        <v>0</v>
      </c>
      <c r="S22" s="20">
        <v>0</v>
      </c>
      <c r="T22" s="21">
        <v>15</v>
      </c>
      <c r="U22" s="21">
        <v>43500</v>
      </c>
      <c r="V22" s="22">
        <f t="shared" si="4"/>
        <v>187</v>
      </c>
      <c r="W22" s="22">
        <f t="shared" si="4"/>
        <v>978380</v>
      </c>
    </row>
    <row r="23" spans="1:23" ht="12.75">
      <c r="A23" s="27" t="s">
        <v>25</v>
      </c>
      <c r="B23" s="20">
        <v>800</v>
      </c>
      <c r="C23" s="20">
        <v>3338053</v>
      </c>
      <c r="D23" s="21">
        <v>0</v>
      </c>
      <c r="E23" s="21">
        <v>0</v>
      </c>
      <c r="F23" s="20">
        <v>0</v>
      </c>
      <c r="G23" s="20">
        <v>0</v>
      </c>
      <c r="H23" s="21">
        <v>14</v>
      </c>
      <c r="I23" s="21">
        <v>62911</v>
      </c>
      <c r="J23" s="20">
        <v>7</v>
      </c>
      <c r="K23" s="20">
        <v>55671</v>
      </c>
      <c r="L23" s="21">
        <v>0</v>
      </c>
      <c r="M23" s="21">
        <v>0</v>
      </c>
      <c r="N23" s="20">
        <v>4</v>
      </c>
      <c r="O23" s="20">
        <v>19375</v>
      </c>
      <c r="P23" s="21">
        <v>0</v>
      </c>
      <c r="Q23" s="21">
        <v>0</v>
      </c>
      <c r="R23" s="20">
        <v>0</v>
      </c>
      <c r="S23" s="20">
        <v>0</v>
      </c>
      <c r="T23" s="21">
        <v>38</v>
      </c>
      <c r="U23" s="21">
        <v>107625</v>
      </c>
      <c r="V23" s="22">
        <f t="shared" si="4"/>
        <v>863</v>
      </c>
      <c r="W23" s="22">
        <f t="shared" si="4"/>
        <v>3583635</v>
      </c>
    </row>
    <row r="24" spans="1:23" ht="12.75">
      <c r="A24" s="27" t="s">
        <v>26</v>
      </c>
      <c r="B24" s="20">
        <v>358</v>
      </c>
      <c r="C24" s="20">
        <v>2501041</v>
      </c>
      <c r="D24" s="21">
        <v>0</v>
      </c>
      <c r="E24" s="21">
        <v>0</v>
      </c>
      <c r="F24" s="20">
        <v>0</v>
      </c>
      <c r="G24" s="20">
        <v>0</v>
      </c>
      <c r="H24" s="21">
        <v>10</v>
      </c>
      <c r="I24" s="21">
        <v>49207</v>
      </c>
      <c r="J24" s="20">
        <v>1</v>
      </c>
      <c r="K24" s="20">
        <v>5061</v>
      </c>
      <c r="L24" s="21">
        <v>0</v>
      </c>
      <c r="M24" s="21">
        <v>0</v>
      </c>
      <c r="N24" s="20">
        <v>1</v>
      </c>
      <c r="O24" s="20">
        <v>5000</v>
      </c>
      <c r="P24" s="21">
        <v>0</v>
      </c>
      <c r="Q24" s="21">
        <v>0</v>
      </c>
      <c r="R24" s="20">
        <v>0</v>
      </c>
      <c r="S24" s="20">
        <v>0</v>
      </c>
      <c r="T24" s="21">
        <v>13</v>
      </c>
      <c r="U24" s="21">
        <v>39000</v>
      </c>
      <c r="V24" s="22">
        <f t="shared" si="4"/>
        <v>383</v>
      </c>
      <c r="W24" s="22">
        <f t="shared" si="4"/>
        <v>2599309</v>
      </c>
    </row>
    <row r="25" spans="1:23" ht="12.75">
      <c r="A25" s="27" t="s">
        <v>27</v>
      </c>
      <c r="B25" s="20">
        <v>116</v>
      </c>
      <c r="C25" s="20">
        <v>771845</v>
      </c>
      <c r="D25" s="21">
        <v>0</v>
      </c>
      <c r="E25" s="21">
        <v>0</v>
      </c>
      <c r="F25" s="20">
        <v>0</v>
      </c>
      <c r="G25" s="20">
        <v>0</v>
      </c>
      <c r="H25" s="21">
        <v>1</v>
      </c>
      <c r="I25" s="21">
        <v>4983</v>
      </c>
      <c r="J25" s="20">
        <v>0</v>
      </c>
      <c r="K25" s="20">
        <v>0</v>
      </c>
      <c r="L25" s="21">
        <v>0</v>
      </c>
      <c r="M25" s="21">
        <v>0</v>
      </c>
      <c r="N25" s="20">
        <v>0</v>
      </c>
      <c r="O25" s="20">
        <v>0</v>
      </c>
      <c r="P25" s="21">
        <v>0</v>
      </c>
      <c r="Q25" s="21">
        <v>0</v>
      </c>
      <c r="R25" s="20">
        <v>0</v>
      </c>
      <c r="S25" s="20">
        <v>0</v>
      </c>
      <c r="T25" s="21">
        <v>4</v>
      </c>
      <c r="U25" s="21">
        <v>9000</v>
      </c>
      <c r="V25" s="22">
        <f t="shared" si="4"/>
        <v>121</v>
      </c>
      <c r="W25" s="22">
        <f t="shared" si="4"/>
        <v>785828</v>
      </c>
    </row>
    <row r="26" spans="1:23" ht="12.75">
      <c r="A26" s="27" t="s">
        <v>28</v>
      </c>
      <c r="B26" s="20">
        <v>281</v>
      </c>
      <c r="C26" s="20">
        <v>1976822</v>
      </c>
      <c r="D26" s="21">
        <v>0</v>
      </c>
      <c r="E26" s="21">
        <v>0</v>
      </c>
      <c r="F26" s="20">
        <v>0</v>
      </c>
      <c r="G26" s="20">
        <v>0</v>
      </c>
      <c r="H26" s="21">
        <v>6</v>
      </c>
      <c r="I26" s="21">
        <v>27407</v>
      </c>
      <c r="J26" s="20">
        <v>4</v>
      </c>
      <c r="K26" s="20">
        <v>40488</v>
      </c>
      <c r="L26" s="21">
        <v>0</v>
      </c>
      <c r="M26" s="21">
        <v>0</v>
      </c>
      <c r="N26" s="20">
        <v>1</v>
      </c>
      <c r="O26" s="20">
        <v>5000</v>
      </c>
      <c r="P26" s="21">
        <v>0</v>
      </c>
      <c r="Q26" s="21">
        <v>0</v>
      </c>
      <c r="R26" s="20">
        <v>0</v>
      </c>
      <c r="S26" s="20">
        <v>0</v>
      </c>
      <c r="T26" s="21">
        <v>23</v>
      </c>
      <c r="U26" s="21">
        <v>69000</v>
      </c>
      <c r="V26" s="22">
        <f t="shared" si="4"/>
        <v>315</v>
      </c>
      <c r="W26" s="22">
        <f t="shared" si="4"/>
        <v>2118717</v>
      </c>
    </row>
    <row r="27" spans="1:23" ht="12.75">
      <c r="A27" s="27" t="s">
        <v>29</v>
      </c>
      <c r="B27" s="20">
        <v>171</v>
      </c>
      <c r="C27" s="20">
        <v>1217500</v>
      </c>
      <c r="D27" s="21">
        <v>0</v>
      </c>
      <c r="E27" s="21">
        <v>0</v>
      </c>
      <c r="F27" s="20">
        <v>0</v>
      </c>
      <c r="G27" s="20">
        <v>0</v>
      </c>
      <c r="H27" s="21">
        <v>4</v>
      </c>
      <c r="I27" s="21">
        <v>19932</v>
      </c>
      <c r="J27" s="20">
        <v>2</v>
      </c>
      <c r="K27" s="20">
        <v>10122</v>
      </c>
      <c r="L27" s="21">
        <v>0</v>
      </c>
      <c r="M27" s="21">
        <v>0</v>
      </c>
      <c r="N27" s="20">
        <v>0</v>
      </c>
      <c r="O27" s="20">
        <v>0</v>
      </c>
      <c r="P27" s="21">
        <v>0</v>
      </c>
      <c r="Q27" s="21">
        <v>0</v>
      </c>
      <c r="R27" s="20">
        <v>0</v>
      </c>
      <c r="S27" s="20">
        <v>0</v>
      </c>
      <c r="T27" s="21">
        <v>10</v>
      </c>
      <c r="U27" s="21">
        <v>25500</v>
      </c>
      <c r="V27" s="22">
        <f t="shared" si="4"/>
        <v>187</v>
      </c>
      <c r="W27" s="22">
        <f t="shared" si="4"/>
        <v>1273054</v>
      </c>
    </row>
    <row r="28" spans="1:23" ht="12.75">
      <c r="A28" s="27" t="s">
        <v>30</v>
      </c>
      <c r="B28" s="20">
        <v>0</v>
      </c>
      <c r="C28" s="20">
        <v>0</v>
      </c>
      <c r="D28" s="21">
        <v>0</v>
      </c>
      <c r="E28" s="21">
        <v>0</v>
      </c>
      <c r="F28" s="20">
        <v>0</v>
      </c>
      <c r="G28" s="20">
        <v>0</v>
      </c>
      <c r="H28" s="21">
        <v>0</v>
      </c>
      <c r="I28" s="21">
        <v>0</v>
      </c>
      <c r="J28" s="20">
        <v>0</v>
      </c>
      <c r="K28" s="20">
        <v>0</v>
      </c>
      <c r="L28" s="21">
        <v>0</v>
      </c>
      <c r="M28" s="21">
        <v>0</v>
      </c>
      <c r="N28" s="20">
        <v>0</v>
      </c>
      <c r="O28" s="20">
        <v>0</v>
      </c>
      <c r="P28" s="21">
        <v>0</v>
      </c>
      <c r="Q28" s="21">
        <v>0</v>
      </c>
      <c r="R28" s="20">
        <v>0</v>
      </c>
      <c r="S28" s="20">
        <v>0</v>
      </c>
      <c r="T28" s="21">
        <v>0</v>
      </c>
      <c r="U28" s="21">
        <v>0</v>
      </c>
      <c r="V28" s="22">
        <f t="shared" si="4"/>
        <v>0</v>
      </c>
      <c r="W28" s="22">
        <f t="shared" si="4"/>
        <v>0</v>
      </c>
    </row>
    <row r="29" spans="1:23" ht="12.75">
      <c r="A29" s="27" t="s">
        <v>31</v>
      </c>
      <c r="B29" s="20">
        <v>250</v>
      </c>
      <c r="C29" s="20">
        <v>1779749</v>
      </c>
      <c r="D29" s="21">
        <v>0</v>
      </c>
      <c r="E29" s="21">
        <v>0</v>
      </c>
      <c r="F29" s="20">
        <v>0</v>
      </c>
      <c r="G29" s="20">
        <v>0</v>
      </c>
      <c r="H29" s="21">
        <v>1</v>
      </c>
      <c r="I29" s="21">
        <v>4983</v>
      </c>
      <c r="J29" s="20">
        <v>2</v>
      </c>
      <c r="K29" s="20">
        <v>15183</v>
      </c>
      <c r="L29" s="21">
        <v>0</v>
      </c>
      <c r="M29" s="21">
        <v>0</v>
      </c>
      <c r="N29" s="20">
        <v>0</v>
      </c>
      <c r="O29" s="20">
        <v>0</v>
      </c>
      <c r="P29" s="21">
        <v>0</v>
      </c>
      <c r="Q29" s="21">
        <v>0</v>
      </c>
      <c r="R29" s="20">
        <v>0</v>
      </c>
      <c r="S29" s="20">
        <v>0</v>
      </c>
      <c r="T29" s="21">
        <v>3</v>
      </c>
      <c r="U29" s="21">
        <v>9000</v>
      </c>
      <c r="V29" s="22">
        <f t="shared" si="4"/>
        <v>256</v>
      </c>
      <c r="W29" s="22">
        <f t="shared" si="4"/>
        <v>1808915</v>
      </c>
    </row>
    <row r="30" spans="1:23" ht="12.75">
      <c r="A30" s="27" t="s">
        <v>32</v>
      </c>
      <c r="B30" s="20">
        <v>468</v>
      </c>
      <c r="C30" s="20">
        <v>3227328</v>
      </c>
      <c r="D30" s="21">
        <v>0</v>
      </c>
      <c r="E30" s="21">
        <v>0</v>
      </c>
      <c r="F30" s="20">
        <v>0</v>
      </c>
      <c r="G30" s="20">
        <v>0</v>
      </c>
      <c r="H30" s="21">
        <v>14</v>
      </c>
      <c r="I30" s="21">
        <v>69762</v>
      </c>
      <c r="J30" s="20">
        <v>5</v>
      </c>
      <c r="K30" s="20">
        <v>40488</v>
      </c>
      <c r="L30" s="21">
        <v>0</v>
      </c>
      <c r="M30" s="21">
        <v>0</v>
      </c>
      <c r="N30" s="20">
        <v>2</v>
      </c>
      <c r="O30" s="20">
        <v>10000</v>
      </c>
      <c r="P30" s="21">
        <v>0</v>
      </c>
      <c r="Q30" s="21">
        <v>0</v>
      </c>
      <c r="R30" s="20">
        <v>0</v>
      </c>
      <c r="S30" s="20">
        <v>0</v>
      </c>
      <c r="T30" s="21">
        <v>37</v>
      </c>
      <c r="U30" s="21">
        <v>105000</v>
      </c>
      <c r="V30" s="22">
        <f t="shared" si="4"/>
        <v>526</v>
      </c>
      <c r="W30" s="22">
        <f t="shared" si="4"/>
        <v>3452578</v>
      </c>
    </row>
    <row r="31" spans="1:23" ht="12.75">
      <c r="A31" s="27" t="s">
        <v>33</v>
      </c>
      <c r="B31" s="20">
        <v>35</v>
      </c>
      <c r="C31" s="20">
        <v>239749</v>
      </c>
      <c r="D31" s="21">
        <v>0</v>
      </c>
      <c r="E31" s="21">
        <v>0</v>
      </c>
      <c r="F31" s="20">
        <v>0</v>
      </c>
      <c r="G31" s="20">
        <v>0</v>
      </c>
      <c r="H31" s="21">
        <v>3</v>
      </c>
      <c r="I31" s="21">
        <v>14949</v>
      </c>
      <c r="J31" s="20">
        <v>0</v>
      </c>
      <c r="K31" s="20">
        <v>0</v>
      </c>
      <c r="L31" s="21">
        <v>0</v>
      </c>
      <c r="M31" s="21">
        <v>0</v>
      </c>
      <c r="N31" s="20">
        <v>1</v>
      </c>
      <c r="O31" s="20">
        <v>5000</v>
      </c>
      <c r="P31" s="21">
        <v>0</v>
      </c>
      <c r="Q31" s="21">
        <v>0</v>
      </c>
      <c r="R31" s="20">
        <v>0</v>
      </c>
      <c r="S31" s="20">
        <v>0</v>
      </c>
      <c r="T31" s="21">
        <v>0</v>
      </c>
      <c r="U31" s="21">
        <v>0</v>
      </c>
      <c r="V31" s="22">
        <f t="shared" si="4"/>
        <v>39</v>
      </c>
      <c r="W31" s="22">
        <f t="shared" si="4"/>
        <v>259698</v>
      </c>
    </row>
    <row r="32" spans="1:23" ht="12.75">
      <c r="A32" s="27" t="s">
        <v>34</v>
      </c>
      <c r="B32" s="20">
        <v>77</v>
      </c>
      <c r="C32" s="20">
        <v>497429</v>
      </c>
      <c r="D32" s="21">
        <v>0</v>
      </c>
      <c r="E32" s="21">
        <v>0</v>
      </c>
      <c r="F32" s="20">
        <v>0</v>
      </c>
      <c r="G32" s="20">
        <v>0</v>
      </c>
      <c r="H32" s="21">
        <v>1</v>
      </c>
      <c r="I32" s="21">
        <v>4983</v>
      </c>
      <c r="J32" s="20">
        <v>0</v>
      </c>
      <c r="K32" s="20">
        <v>0</v>
      </c>
      <c r="L32" s="21">
        <v>0</v>
      </c>
      <c r="M32" s="21">
        <v>0</v>
      </c>
      <c r="N32" s="20">
        <v>0</v>
      </c>
      <c r="O32" s="20">
        <v>0</v>
      </c>
      <c r="P32" s="21">
        <v>0</v>
      </c>
      <c r="Q32" s="21">
        <v>0</v>
      </c>
      <c r="R32" s="20">
        <v>0</v>
      </c>
      <c r="S32" s="20">
        <v>0</v>
      </c>
      <c r="T32" s="21">
        <v>0</v>
      </c>
      <c r="U32" s="21">
        <v>0</v>
      </c>
      <c r="V32" s="22">
        <f t="shared" si="4"/>
        <v>78</v>
      </c>
      <c r="W32" s="22">
        <f t="shared" si="4"/>
        <v>502412</v>
      </c>
    </row>
    <row r="33" spans="1:23" ht="12.75">
      <c r="A33" s="27" t="s">
        <v>35</v>
      </c>
      <c r="B33" s="20">
        <v>100</v>
      </c>
      <c r="C33" s="20">
        <v>671619</v>
      </c>
      <c r="D33" s="21">
        <v>0</v>
      </c>
      <c r="E33" s="21">
        <v>0</v>
      </c>
      <c r="F33" s="20">
        <v>0</v>
      </c>
      <c r="G33" s="20">
        <v>0</v>
      </c>
      <c r="H33" s="21">
        <v>9</v>
      </c>
      <c r="I33" s="21">
        <v>44847</v>
      </c>
      <c r="J33" s="20">
        <v>2</v>
      </c>
      <c r="K33" s="20">
        <v>15183</v>
      </c>
      <c r="L33" s="21">
        <v>0</v>
      </c>
      <c r="M33" s="21">
        <v>0</v>
      </c>
      <c r="N33" s="20">
        <v>0</v>
      </c>
      <c r="O33" s="20">
        <v>0</v>
      </c>
      <c r="P33" s="21">
        <v>0</v>
      </c>
      <c r="Q33" s="21">
        <v>0</v>
      </c>
      <c r="R33" s="20">
        <v>0</v>
      </c>
      <c r="S33" s="20">
        <v>0</v>
      </c>
      <c r="T33" s="21">
        <v>4</v>
      </c>
      <c r="U33" s="21">
        <v>12000</v>
      </c>
      <c r="V33" s="22">
        <f t="shared" si="4"/>
        <v>115</v>
      </c>
      <c r="W33" s="22">
        <f t="shared" si="4"/>
        <v>743649</v>
      </c>
    </row>
    <row r="34" spans="1:23" ht="12.75">
      <c r="A34" s="27" t="s">
        <v>36</v>
      </c>
      <c r="B34" s="20">
        <v>690</v>
      </c>
      <c r="C34" s="20">
        <v>4036916</v>
      </c>
      <c r="D34" s="21">
        <v>0</v>
      </c>
      <c r="E34" s="21">
        <v>0</v>
      </c>
      <c r="F34" s="20">
        <v>0</v>
      </c>
      <c r="G34" s="20">
        <v>0</v>
      </c>
      <c r="H34" s="21">
        <v>19</v>
      </c>
      <c r="I34" s="21">
        <v>90939</v>
      </c>
      <c r="J34" s="20">
        <v>14</v>
      </c>
      <c r="K34" s="20">
        <v>93040</v>
      </c>
      <c r="L34" s="21">
        <v>0</v>
      </c>
      <c r="M34" s="21">
        <v>0</v>
      </c>
      <c r="N34" s="20">
        <v>2</v>
      </c>
      <c r="O34" s="20">
        <v>10000</v>
      </c>
      <c r="P34" s="21">
        <v>0</v>
      </c>
      <c r="Q34" s="21">
        <v>0</v>
      </c>
      <c r="R34" s="20">
        <v>0</v>
      </c>
      <c r="S34" s="20">
        <v>0</v>
      </c>
      <c r="T34" s="21">
        <v>40</v>
      </c>
      <c r="U34" s="21">
        <v>122757</v>
      </c>
      <c r="V34" s="22">
        <f t="shared" si="4"/>
        <v>765</v>
      </c>
      <c r="W34" s="22">
        <f t="shared" si="4"/>
        <v>4353652</v>
      </c>
    </row>
    <row r="35" spans="1:23" ht="12.75">
      <c r="A35" s="27" t="s">
        <v>37</v>
      </c>
      <c r="B35" s="20">
        <v>39</v>
      </c>
      <c r="C35" s="20">
        <v>279940</v>
      </c>
      <c r="D35" s="21">
        <v>0</v>
      </c>
      <c r="E35" s="21">
        <v>0</v>
      </c>
      <c r="F35" s="20">
        <v>0</v>
      </c>
      <c r="G35" s="20">
        <v>0</v>
      </c>
      <c r="H35" s="21">
        <v>0</v>
      </c>
      <c r="I35" s="21">
        <v>0</v>
      </c>
      <c r="J35" s="20">
        <v>1</v>
      </c>
      <c r="K35" s="20">
        <v>10122</v>
      </c>
      <c r="L35" s="21">
        <v>0</v>
      </c>
      <c r="M35" s="21">
        <v>0</v>
      </c>
      <c r="N35" s="20">
        <v>0</v>
      </c>
      <c r="O35" s="20">
        <v>0</v>
      </c>
      <c r="P35" s="21">
        <v>0</v>
      </c>
      <c r="Q35" s="21">
        <v>0</v>
      </c>
      <c r="R35" s="20">
        <v>0</v>
      </c>
      <c r="S35" s="20">
        <v>0</v>
      </c>
      <c r="T35" s="21">
        <v>6</v>
      </c>
      <c r="U35" s="21">
        <v>16500</v>
      </c>
      <c r="V35" s="22">
        <f t="shared" si="4"/>
        <v>46</v>
      </c>
      <c r="W35" s="22">
        <f t="shared" si="4"/>
        <v>306562</v>
      </c>
    </row>
    <row r="36" spans="1:23" ht="12.75">
      <c r="A36" s="27" t="s">
        <v>38</v>
      </c>
      <c r="B36" s="20">
        <v>143</v>
      </c>
      <c r="C36" s="20">
        <v>938099</v>
      </c>
      <c r="D36" s="21">
        <v>0</v>
      </c>
      <c r="E36" s="21">
        <v>0</v>
      </c>
      <c r="F36" s="20">
        <v>0</v>
      </c>
      <c r="G36" s="20">
        <v>0</v>
      </c>
      <c r="H36" s="21">
        <v>5</v>
      </c>
      <c r="I36" s="21">
        <v>24915</v>
      </c>
      <c r="J36" s="20">
        <v>3</v>
      </c>
      <c r="K36" s="20">
        <v>20244</v>
      </c>
      <c r="L36" s="21">
        <v>0</v>
      </c>
      <c r="M36" s="21">
        <v>0</v>
      </c>
      <c r="N36" s="20">
        <v>1</v>
      </c>
      <c r="O36" s="20">
        <v>5000</v>
      </c>
      <c r="P36" s="21">
        <v>0</v>
      </c>
      <c r="Q36" s="21">
        <v>0</v>
      </c>
      <c r="R36" s="20">
        <v>0</v>
      </c>
      <c r="S36" s="20">
        <v>0</v>
      </c>
      <c r="T36" s="21">
        <v>0</v>
      </c>
      <c r="U36" s="21">
        <v>0</v>
      </c>
      <c r="V36" s="22">
        <f t="shared" si="4"/>
        <v>152</v>
      </c>
      <c r="W36" s="22">
        <f t="shared" si="4"/>
        <v>988258</v>
      </c>
    </row>
    <row r="37" spans="1:23" ht="12.75">
      <c r="A37" s="27" t="s">
        <v>39</v>
      </c>
      <c r="B37" s="20">
        <v>188</v>
      </c>
      <c r="C37" s="20">
        <v>1322295</v>
      </c>
      <c r="D37" s="21">
        <v>0</v>
      </c>
      <c r="E37" s="21">
        <v>0</v>
      </c>
      <c r="F37" s="20">
        <v>0</v>
      </c>
      <c r="G37" s="20">
        <v>0</v>
      </c>
      <c r="H37" s="21">
        <v>3</v>
      </c>
      <c r="I37" s="21">
        <v>14949</v>
      </c>
      <c r="J37" s="20">
        <v>3</v>
      </c>
      <c r="K37" s="20">
        <v>25305</v>
      </c>
      <c r="L37" s="21">
        <v>0</v>
      </c>
      <c r="M37" s="21">
        <v>0</v>
      </c>
      <c r="N37" s="20">
        <v>0</v>
      </c>
      <c r="O37" s="20">
        <v>0</v>
      </c>
      <c r="P37" s="21">
        <v>0</v>
      </c>
      <c r="Q37" s="21">
        <v>0</v>
      </c>
      <c r="R37" s="20">
        <v>0</v>
      </c>
      <c r="S37" s="20">
        <v>0</v>
      </c>
      <c r="T37" s="21">
        <v>8</v>
      </c>
      <c r="U37" s="21">
        <v>24000</v>
      </c>
      <c r="V37" s="22">
        <f t="shared" ref="V37:W51" si="5">B37+D37+F37+H37+J37+L37+R37+T37+N37+P37</f>
        <v>202</v>
      </c>
      <c r="W37" s="22">
        <f t="shared" si="5"/>
        <v>1386549</v>
      </c>
    </row>
    <row r="38" spans="1:23" ht="12.75">
      <c r="A38" s="27" t="s">
        <v>40</v>
      </c>
      <c r="B38" s="20">
        <v>180</v>
      </c>
      <c r="C38" s="20">
        <v>1261414</v>
      </c>
      <c r="D38" s="21">
        <v>0</v>
      </c>
      <c r="E38" s="21">
        <v>0</v>
      </c>
      <c r="F38" s="20">
        <v>0</v>
      </c>
      <c r="G38" s="20">
        <v>0</v>
      </c>
      <c r="H38" s="21">
        <v>1</v>
      </c>
      <c r="I38" s="21">
        <v>2491</v>
      </c>
      <c r="J38" s="20">
        <v>0</v>
      </c>
      <c r="K38" s="20">
        <v>0</v>
      </c>
      <c r="L38" s="21">
        <v>0</v>
      </c>
      <c r="M38" s="21">
        <v>0</v>
      </c>
      <c r="N38" s="20">
        <v>0</v>
      </c>
      <c r="O38" s="20">
        <v>0</v>
      </c>
      <c r="P38" s="21">
        <v>0</v>
      </c>
      <c r="Q38" s="21">
        <v>0</v>
      </c>
      <c r="R38" s="20">
        <v>0</v>
      </c>
      <c r="S38" s="20">
        <v>0</v>
      </c>
      <c r="T38" s="21">
        <v>7</v>
      </c>
      <c r="U38" s="21">
        <v>21000</v>
      </c>
      <c r="V38" s="22">
        <f t="shared" si="5"/>
        <v>188</v>
      </c>
      <c r="W38" s="22">
        <f t="shared" si="5"/>
        <v>1284905</v>
      </c>
    </row>
    <row r="39" spans="1:23" ht="12.75">
      <c r="A39" s="27" t="s">
        <v>41</v>
      </c>
      <c r="B39" s="20">
        <v>22</v>
      </c>
      <c r="C39" s="20">
        <v>108994</v>
      </c>
      <c r="D39" s="21">
        <v>0</v>
      </c>
      <c r="E39" s="21">
        <v>0</v>
      </c>
      <c r="F39" s="20">
        <v>0</v>
      </c>
      <c r="G39" s="20">
        <v>0</v>
      </c>
      <c r="H39" s="21">
        <v>0</v>
      </c>
      <c r="I39" s="21">
        <v>0</v>
      </c>
      <c r="J39" s="20">
        <v>0</v>
      </c>
      <c r="K39" s="20">
        <v>0</v>
      </c>
      <c r="L39" s="21">
        <v>0</v>
      </c>
      <c r="M39" s="21">
        <v>0</v>
      </c>
      <c r="N39" s="20">
        <v>0</v>
      </c>
      <c r="O39" s="20">
        <v>0</v>
      </c>
      <c r="P39" s="21">
        <v>0</v>
      </c>
      <c r="Q39" s="21">
        <v>0</v>
      </c>
      <c r="R39" s="20">
        <v>0</v>
      </c>
      <c r="S39" s="20">
        <v>0</v>
      </c>
      <c r="T39" s="21">
        <v>0</v>
      </c>
      <c r="U39" s="21">
        <v>0</v>
      </c>
      <c r="V39" s="22">
        <f t="shared" si="5"/>
        <v>22</v>
      </c>
      <c r="W39" s="22">
        <f t="shared" si="5"/>
        <v>108994</v>
      </c>
    </row>
    <row r="40" spans="1:23" ht="12.75">
      <c r="A40" s="27" t="s">
        <v>42</v>
      </c>
      <c r="B40" s="20">
        <v>402</v>
      </c>
      <c r="C40" s="20">
        <v>2140954</v>
      </c>
      <c r="D40" s="21">
        <v>0</v>
      </c>
      <c r="E40" s="21">
        <v>0</v>
      </c>
      <c r="F40" s="20">
        <v>0</v>
      </c>
      <c r="G40" s="20">
        <v>0</v>
      </c>
      <c r="H40" s="21">
        <v>2</v>
      </c>
      <c r="I40" s="21">
        <v>1933</v>
      </c>
      <c r="J40" s="20">
        <v>13</v>
      </c>
      <c r="K40" s="20">
        <v>100096</v>
      </c>
      <c r="L40" s="21">
        <v>0</v>
      </c>
      <c r="M40" s="21">
        <v>0</v>
      </c>
      <c r="N40" s="20">
        <v>2</v>
      </c>
      <c r="O40" s="20">
        <v>4470</v>
      </c>
      <c r="P40" s="21">
        <v>199</v>
      </c>
      <c r="Q40" s="21">
        <v>289685</v>
      </c>
      <c r="R40" s="20">
        <v>0</v>
      </c>
      <c r="S40" s="20">
        <v>0</v>
      </c>
      <c r="T40" s="21">
        <v>16</v>
      </c>
      <c r="U40" s="21">
        <v>32579</v>
      </c>
      <c r="V40" s="22">
        <f t="shared" si="5"/>
        <v>634</v>
      </c>
      <c r="W40" s="22">
        <f t="shared" si="5"/>
        <v>2569717</v>
      </c>
    </row>
    <row r="41" spans="1:23" ht="12.75">
      <c r="A41" s="27" t="s">
        <v>157</v>
      </c>
      <c r="B41" s="20">
        <v>328</v>
      </c>
      <c r="C41" s="20">
        <v>2244651</v>
      </c>
      <c r="D41" s="21">
        <v>0</v>
      </c>
      <c r="E41" s="21">
        <v>0</v>
      </c>
      <c r="F41" s="20">
        <v>0</v>
      </c>
      <c r="G41" s="20">
        <v>0</v>
      </c>
      <c r="H41" s="21">
        <v>12</v>
      </c>
      <c r="I41" s="21">
        <v>59796</v>
      </c>
      <c r="J41" s="20">
        <v>8</v>
      </c>
      <c r="K41" s="20">
        <v>65793</v>
      </c>
      <c r="L41" s="21">
        <v>0</v>
      </c>
      <c r="M41" s="21">
        <v>0</v>
      </c>
      <c r="N41" s="20">
        <v>1</v>
      </c>
      <c r="O41" s="20">
        <v>5000</v>
      </c>
      <c r="P41" s="21">
        <v>0</v>
      </c>
      <c r="Q41" s="21">
        <v>0</v>
      </c>
      <c r="R41" s="20">
        <v>0</v>
      </c>
      <c r="S41" s="20">
        <v>0</v>
      </c>
      <c r="T41" s="21">
        <v>33</v>
      </c>
      <c r="U41" s="21">
        <v>97500</v>
      </c>
      <c r="V41" s="22">
        <f t="shared" si="5"/>
        <v>382</v>
      </c>
      <c r="W41" s="22">
        <f t="shared" si="5"/>
        <v>2472740</v>
      </c>
    </row>
    <row r="42" spans="1:23" ht="12.75">
      <c r="A42" s="27" t="s">
        <v>44</v>
      </c>
      <c r="B42" s="20">
        <v>454</v>
      </c>
      <c r="C42" s="20">
        <v>2696815</v>
      </c>
      <c r="D42" s="21">
        <v>0</v>
      </c>
      <c r="E42" s="21">
        <v>0</v>
      </c>
      <c r="F42" s="20">
        <v>0</v>
      </c>
      <c r="G42" s="20">
        <v>0</v>
      </c>
      <c r="H42" s="21">
        <v>1</v>
      </c>
      <c r="I42" s="21">
        <v>4983</v>
      </c>
      <c r="J42" s="20">
        <v>6</v>
      </c>
      <c r="K42" s="20">
        <v>38379</v>
      </c>
      <c r="L42" s="21">
        <v>0</v>
      </c>
      <c r="M42" s="21">
        <v>0</v>
      </c>
      <c r="N42" s="20">
        <v>1</v>
      </c>
      <c r="O42" s="20">
        <v>5000</v>
      </c>
      <c r="P42" s="21">
        <v>0</v>
      </c>
      <c r="Q42" s="21">
        <v>0</v>
      </c>
      <c r="R42" s="20">
        <v>0</v>
      </c>
      <c r="S42" s="20">
        <v>0</v>
      </c>
      <c r="T42" s="21">
        <v>21</v>
      </c>
      <c r="U42" s="21">
        <v>60000</v>
      </c>
      <c r="V42" s="22">
        <f t="shared" si="5"/>
        <v>483</v>
      </c>
      <c r="W42" s="22">
        <f t="shared" si="5"/>
        <v>2805177</v>
      </c>
    </row>
    <row r="43" spans="1:23" ht="12.75">
      <c r="A43" s="27" t="s">
        <v>45</v>
      </c>
      <c r="B43" s="20">
        <v>272</v>
      </c>
      <c r="C43" s="20">
        <v>1869824</v>
      </c>
      <c r="D43" s="21">
        <v>0</v>
      </c>
      <c r="E43" s="21">
        <v>0</v>
      </c>
      <c r="F43" s="20">
        <v>0</v>
      </c>
      <c r="G43" s="20">
        <v>0</v>
      </c>
      <c r="H43" s="21">
        <v>3</v>
      </c>
      <c r="I43" s="21">
        <v>14949</v>
      </c>
      <c r="J43" s="20">
        <v>6</v>
      </c>
      <c r="K43" s="20">
        <v>40488</v>
      </c>
      <c r="L43" s="21">
        <v>0</v>
      </c>
      <c r="M43" s="21">
        <v>0</v>
      </c>
      <c r="N43" s="20">
        <v>1</v>
      </c>
      <c r="O43" s="20">
        <v>5000</v>
      </c>
      <c r="P43" s="21">
        <v>0</v>
      </c>
      <c r="Q43" s="21">
        <v>0</v>
      </c>
      <c r="R43" s="20">
        <v>0</v>
      </c>
      <c r="S43" s="20">
        <v>0</v>
      </c>
      <c r="T43" s="21">
        <v>5</v>
      </c>
      <c r="U43" s="21">
        <v>15000</v>
      </c>
      <c r="V43" s="22">
        <f t="shared" si="5"/>
        <v>287</v>
      </c>
      <c r="W43" s="22">
        <f t="shared" si="5"/>
        <v>1945261</v>
      </c>
    </row>
    <row r="44" spans="1:23" ht="12.75">
      <c r="A44" s="27" t="s">
        <v>46</v>
      </c>
      <c r="B44" s="20">
        <v>455</v>
      </c>
      <c r="C44" s="20">
        <v>2994684</v>
      </c>
      <c r="D44" s="21">
        <v>0</v>
      </c>
      <c r="E44" s="21">
        <v>0</v>
      </c>
      <c r="F44" s="20">
        <v>0</v>
      </c>
      <c r="G44" s="20">
        <v>0</v>
      </c>
      <c r="H44" s="21">
        <v>17</v>
      </c>
      <c r="I44" s="21">
        <v>84711</v>
      </c>
      <c r="J44" s="20">
        <v>8</v>
      </c>
      <c r="K44" s="20">
        <v>55671</v>
      </c>
      <c r="L44" s="21">
        <v>0</v>
      </c>
      <c r="M44" s="21">
        <v>0</v>
      </c>
      <c r="N44" s="20">
        <v>3</v>
      </c>
      <c r="O44" s="20">
        <v>12500</v>
      </c>
      <c r="P44" s="21">
        <v>0</v>
      </c>
      <c r="Q44" s="21">
        <v>0</v>
      </c>
      <c r="R44" s="20">
        <v>1</v>
      </c>
      <c r="S44" s="20">
        <v>1250</v>
      </c>
      <c r="T44" s="21">
        <v>21</v>
      </c>
      <c r="U44" s="21">
        <v>60000</v>
      </c>
      <c r="V44" s="22">
        <f t="shared" si="5"/>
        <v>505</v>
      </c>
      <c r="W44" s="22">
        <f t="shared" si="5"/>
        <v>3208816</v>
      </c>
    </row>
    <row r="45" spans="1:23" ht="12.75">
      <c r="A45" s="27" t="s">
        <v>47</v>
      </c>
      <c r="B45" s="20">
        <v>375</v>
      </c>
      <c r="C45" s="20">
        <v>2433684</v>
      </c>
      <c r="D45" s="21">
        <v>0</v>
      </c>
      <c r="E45" s="21">
        <v>0</v>
      </c>
      <c r="F45" s="20">
        <v>0</v>
      </c>
      <c r="G45" s="20">
        <v>0</v>
      </c>
      <c r="H45" s="21">
        <v>0</v>
      </c>
      <c r="I45" s="21">
        <v>0</v>
      </c>
      <c r="J45" s="20">
        <v>7</v>
      </c>
      <c r="K45" s="20">
        <v>63263</v>
      </c>
      <c r="L45" s="21">
        <v>1</v>
      </c>
      <c r="M45" s="21">
        <v>2000</v>
      </c>
      <c r="N45" s="20">
        <v>0</v>
      </c>
      <c r="O45" s="20">
        <v>0</v>
      </c>
      <c r="P45" s="21">
        <v>0</v>
      </c>
      <c r="Q45" s="21">
        <v>0</v>
      </c>
      <c r="R45" s="20">
        <v>0</v>
      </c>
      <c r="S45" s="20">
        <v>0</v>
      </c>
      <c r="T45" s="21">
        <v>38</v>
      </c>
      <c r="U45" s="21">
        <v>108840</v>
      </c>
      <c r="V45" s="22">
        <f t="shared" si="5"/>
        <v>421</v>
      </c>
      <c r="W45" s="22">
        <f t="shared" si="5"/>
        <v>2607787</v>
      </c>
    </row>
    <row r="46" spans="1:23" ht="12.75">
      <c r="A46" s="27" t="s">
        <v>48</v>
      </c>
      <c r="B46" s="20">
        <v>83</v>
      </c>
      <c r="C46" s="20">
        <v>404727</v>
      </c>
      <c r="D46" s="21">
        <v>0</v>
      </c>
      <c r="E46" s="21">
        <v>0</v>
      </c>
      <c r="F46" s="20">
        <v>0</v>
      </c>
      <c r="G46" s="20">
        <v>0</v>
      </c>
      <c r="H46" s="21">
        <v>2</v>
      </c>
      <c r="I46" s="21">
        <v>9966</v>
      </c>
      <c r="J46" s="20">
        <v>2</v>
      </c>
      <c r="K46" s="20">
        <v>20244</v>
      </c>
      <c r="L46" s="21">
        <v>0</v>
      </c>
      <c r="M46" s="21">
        <v>0</v>
      </c>
      <c r="N46" s="20">
        <v>0</v>
      </c>
      <c r="O46" s="20">
        <v>0</v>
      </c>
      <c r="P46" s="21">
        <v>70</v>
      </c>
      <c r="Q46" s="21">
        <v>122917</v>
      </c>
      <c r="R46" s="20">
        <v>2</v>
      </c>
      <c r="S46" s="20">
        <v>3750</v>
      </c>
      <c r="T46" s="21">
        <v>7</v>
      </c>
      <c r="U46" s="21">
        <v>15488</v>
      </c>
      <c r="V46" s="22">
        <f t="shared" si="5"/>
        <v>166</v>
      </c>
      <c r="W46" s="22">
        <f t="shared" si="5"/>
        <v>577092</v>
      </c>
    </row>
    <row r="47" spans="1:23" ht="12.75">
      <c r="A47" s="27" t="s">
        <v>49</v>
      </c>
      <c r="B47" s="20">
        <v>277</v>
      </c>
      <c r="C47" s="20">
        <v>1533064</v>
      </c>
      <c r="D47" s="21">
        <v>0</v>
      </c>
      <c r="E47" s="21">
        <v>0</v>
      </c>
      <c r="F47" s="20">
        <v>0</v>
      </c>
      <c r="G47" s="20">
        <v>0</v>
      </c>
      <c r="H47" s="21">
        <v>2</v>
      </c>
      <c r="I47" s="21">
        <v>7474</v>
      </c>
      <c r="J47" s="20">
        <v>12</v>
      </c>
      <c r="K47" s="20">
        <v>106281</v>
      </c>
      <c r="L47" s="21">
        <v>0</v>
      </c>
      <c r="M47" s="21">
        <v>0</v>
      </c>
      <c r="N47" s="20">
        <v>0</v>
      </c>
      <c r="O47" s="20">
        <v>0</v>
      </c>
      <c r="P47" s="21">
        <v>0</v>
      </c>
      <c r="Q47" s="21">
        <v>0</v>
      </c>
      <c r="R47" s="20">
        <v>0</v>
      </c>
      <c r="S47" s="20">
        <v>0</v>
      </c>
      <c r="T47" s="21">
        <v>4</v>
      </c>
      <c r="U47" s="21">
        <v>12000</v>
      </c>
      <c r="V47" s="22">
        <f t="shared" si="5"/>
        <v>295</v>
      </c>
      <c r="W47" s="22">
        <f t="shared" si="5"/>
        <v>1658819</v>
      </c>
    </row>
    <row r="48" spans="1:23" ht="12.75">
      <c r="A48" s="27" t="s">
        <v>50</v>
      </c>
      <c r="B48" s="20">
        <v>499</v>
      </c>
      <c r="C48" s="20">
        <v>2084885</v>
      </c>
      <c r="D48" s="21">
        <v>0</v>
      </c>
      <c r="E48" s="21">
        <v>0</v>
      </c>
      <c r="F48" s="20">
        <v>0</v>
      </c>
      <c r="G48" s="20">
        <v>0</v>
      </c>
      <c r="H48" s="21">
        <v>2</v>
      </c>
      <c r="I48" s="21">
        <v>7475</v>
      </c>
      <c r="J48" s="20">
        <v>15</v>
      </c>
      <c r="K48" s="20">
        <v>77984</v>
      </c>
      <c r="L48" s="21">
        <v>0</v>
      </c>
      <c r="M48" s="21">
        <v>0</v>
      </c>
      <c r="N48" s="20">
        <v>1</v>
      </c>
      <c r="O48" s="20">
        <v>5000</v>
      </c>
      <c r="P48" s="21">
        <v>0</v>
      </c>
      <c r="Q48" s="21">
        <v>0</v>
      </c>
      <c r="R48" s="20">
        <v>0</v>
      </c>
      <c r="S48" s="20">
        <v>0</v>
      </c>
      <c r="T48" s="21">
        <v>2</v>
      </c>
      <c r="U48" s="21">
        <v>5250</v>
      </c>
      <c r="V48" s="22">
        <f t="shared" si="5"/>
        <v>519</v>
      </c>
      <c r="W48" s="22">
        <f t="shared" si="5"/>
        <v>2180594</v>
      </c>
    </row>
    <row r="49" spans="1:25" ht="12.75">
      <c r="A49" s="27" t="s">
        <v>51</v>
      </c>
      <c r="B49" s="20">
        <v>388</v>
      </c>
      <c r="C49" s="20">
        <v>2767968</v>
      </c>
      <c r="D49" s="21">
        <v>0</v>
      </c>
      <c r="E49" s="21">
        <v>0</v>
      </c>
      <c r="F49" s="20">
        <v>0</v>
      </c>
      <c r="G49" s="20">
        <v>0</v>
      </c>
      <c r="H49" s="21">
        <v>5</v>
      </c>
      <c r="I49" s="21">
        <v>22424</v>
      </c>
      <c r="J49" s="20">
        <v>6</v>
      </c>
      <c r="K49" s="20">
        <v>45549</v>
      </c>
      <c r="L49" s="21">
        <v>0</v>
      </c>
      <c r="M49" s="21">
        <v>0</v>
      </c>
      <c r="N49" s="20">
        <v>1</v>
      </c>
      <c r="O49" s="20">
        <v>2500</v>
      </c>
      <c r="P49" s="21">
        <v>0</v>
      </c>
      <c r="Q49" s="21">
        <v>0</v>
      </c>
      <c r="R49" s="20">
        <v>0</v>
      </c>
      <c r="S49" s="20">
        <v>0</v>
      </c>
      <c r="T49" s="21">
        <v>10</v>
      </c>
      <c r="U49" s="21">
        <v>30000</v>
      </c>
      <c r="V49" s="22">
        <f t="shared" si="5"/>
        <v>410</v>
      </c>
      <c r="W49" s="22">
        <f t="shared" si="5"/>
        <v>2868441</v>
      </c>
    </row>
    <row r="50" spans="1:25" ht="12.75">
      <c r="A50" s="23" t="s">
        <v>52</v>
      </c>
      <c r="B50" s="24">
        <v>447</v>
      </c>
      <c r="C50" s="24">
        <v>2715801</v>
      </c>
      <c r="D50" s="25">
        <v>0</v>
      </c>
      <c r="E50" s="25">
        <v>0</v>
      </c>
      <c r="F50" s="24">
        <v>0</v>
      </c>
      <c r="G50" s="24">
        <v>0</v>
      </c>
      <c r="H50" s="25">
        <v>4</v>
      </c>
      <c r="I50" s="25">
        <v>14949</v>
      </c>
      <c r="J50" s="24">
        <v>5</v>
      </c>
      <c r="K50" s="24">
        <v>45549</v>
      </c>
      <c r="L50" s="25">
        <v>0</v>
      </c>
      <c r="M50" s="25">
        <v>0</v>
      </c>
      <c r="N50" s="24">
        <v>1</v>
      </c>
      <c r="O50" s="24">
        <v>2500</v>
      </c>
      <c r="P50" s="25">
        <v>0</v>
      </c>
      <c r="Q50" s="25">
        <v>0</v>
      </c>
      <c r="R50" s="24">
        <v>0</v>
      </c>
      <c r="S50" s="24">
        <v>0</v>
      </c>
      <c r="T50" s="25">
        <v>12</v>
      </c>
      <c r="U50" s="25">
        <v>33395</v>
      </c>
      <c r="V50" s="24">
        <f t="shared" si="5"/>
        <v>469</v>
      </c>
      <c r="W50" s="24">
        <f t="shared" si="5"/>
        <v>2812194</v>
      </c>
      <c r="X50" s="26"/>
      <c r="Y50" s="26"/>
    </row>
    <row r="51" spans="1:25" ht="12.75">
      <c r="A51" s="27" t="s">
        <v>53</v>
      </c>
      <c r="B51" s="20">
        <f t="shared" ref="B51:U51" si="6">SUM(B21:B50)</f>
        <v>8185</v>
      </c>
      <c r="C51" s="20">
        <f t="shared" si="6"/>
        <v>49707285</v>
      </c>
      <c r="D51" s="21">
        <f t="shared" si="6"/>
        <v>0</v>
      </c>
      <c r="E51" s="21">
        <f t="shared" si="6"/>
        <v>0</v>
      </c>
      <c r="F51" s="20">
        <f t="shared" si="6"/>
        <v>0</v>
      </c>
      <c r="G51" s="20">
        <f t="shared" si="6"/>
        <v>0</v>
      </c>
      <c r="H51" s="21">
        <f t="shared" si="6"/>
        <v>153</v>
      </c>
      <c r="I51" s="21">
        <f t="shared" si="6"/>
        <v>722600</v>
      </c>
      <c r="J51" s="20">
        <f t="shared" si="6"/>
        <v>139</v>
      </c>
      <c r="K51" s="20">
        <f t="shared" si="6"/>
        <v>1050375</v>
      </c>
      <c r="L51" s="21">
        <f t="shared" si="6"/>
        <v>1</v>
      </c>
      <c r="M51" s="21">
        <f t="shared" si="6"/>
        <v>2000</v>
      </c>
      <c r="N51" s="20">
        <f t="shared" si="6"/>
        <v>24</v>
      </c>
      <c r="O51" s="20">
        <f t="shared" si="6"/>
        <v>103845</v>
      </c>
      <c r="P51" s="21">
        <f t="shared" si="6"/>
        <v>269</v>
      </c>
      <c r="Q51" s="21">
        <f t="shared" si="6"/>
        <v>412602</v>
      </c>
      <c r="R51" s="20">
        <f t="shared" si="6"/>
        <v>3</v>
      </c>
      <c r="S51" s="20">
        <f t="shared" si="6"/>
        <v>5000</v>
      </c>
      <c r="T51" s="21">
        <f t="shared" si="6"/>
        <v>378</v>
      </c>
      <c r="U51" s="21">
        <f t="shared" si="6"/>
        <v>1076934</v>
      </c>
      <c r="V51" s="22">
        <f t="shared" si="5"/>
        <v>9152</v>
      </c>
      <c r="W51" s="22">
        <f t="shared" si="5"/>
        <v>53080641</v>
      </c>
    </row>
    <row r="52" spans="1:25" ht="12.75">
      <c r="A52" s="27"/>
      <c r="B52" s="20"/>
      <c r="C52" s="20"/>
      <c r="D52" s="36"/>
      <c r="E52" s="36"/>
      <c r="F52" s="20"/>
      <c r="G52" s="20"/>
      <c r="H52" s="36"/>
      <c r="I52" s="36"/>
      <c r="J52" s="20"/>
      <c r="K52" s="20"/>
      <c r="L52" s="36"/>
      <c r="M52" s="36"/>
      <c r="N52" s="33"/>
      <c r="O52" s="33"/>
      <c r="P52" s="27"/>
      <c r="Q52" s="27"/>
      <c r="R52" s="33"/>
      <c r="S52" s="33"/>
      <c r="T52" s="27"/>
      <c r="U52" s="27"/>
      <c r="V52" s="20"/>
      <c r="W52" s="20"/>
    </row>
    <row r="53" spans="1:25" ht="25.5">
      <c r="A53" s="17" t="s">
        <v>54</v>
      </c>
      <c r="B53" s="28"/>
      <c r="C53" s="28"/>
      <c r="D53" s="29"/>
      <c r="E53" s="29"/>
      <c r="F53" s="28"/>
      <c r="G53" s="28"/>
      <c r="H53" s="29"/>
      <c r="I53" s="29"/>
      <c r="J53" s="28"/>
      <c r="K53" s="28"/>
      <c r="L53" s="29"/>
      <c r="M53" s="29"/>
      <c r="N53" s="33"/>
      <c r="O53" s="33"/>
      <c r="P53" s="27"/>
      <c r="Q53" s="27"/>
      <c r="R53" s="33"/>
      <c r="S53" s="33"/>
      <c r="T53" s="27"/>
      <c r="U53" s="27"/>
      <c r="V53" s="20"/>
      <c r="W53" s="20"/>
    </row>
    <row r="54" spans="1:25" ht="12.75">
      <c r="A54" s="37" t="s">
        <v>55</v>
      </c>
      <c r="B54" s="28">
        <v>115</v>
      </c>
      <c r="C54" s="28">
        <v>308975</v>
      </c>
      <c r="D54" s="29">
        <v>0</v>
      </c>
      <c r="E54" s="29">
        <v>0</v>
      </c>
      <c r="F54" s="20">
        <v>0</v>
      </c>
      <c r="G54" s="20">
        <v>0</v>
      </c>
      <c r="H54" s="29">
        <v>3</v>
      </c>
      <c r="I54" s="29">
        <v>14949</v>
      </c>
      <c r="J54" s="28">
        <v>1</v>
      </c>
      <c r="K54" s="28">
        <v>5061</v>
      </c>
      <c r="L54" s="29">
        <v>0</v>
      </c>
      <c r="M54" s="29">
        <v>0</v>
      </c>
      <c r="N54" s="28">
        <v>1</v>
      </c>
      <c r="O54" s="28">
        <v>5000</v>
      </c>
      <c r="P54" s="21">
        <v>0</v>
      </c>
      <c r="Q54" s="21">
        <v>0</v>
      </c>
      <c r="R54" s="20">
        <v>0</v>
      </c>
      <c r="S54" s="20">
        <v>0</v>
      </c>
      <c r="T54" s="21">
        <v>0</v>
      </c>
      <c r="U54" s="21">
        <v>0</v>
      </c>
      <c r="V54" s="22">
        <f t="shared" ref="V54:W55" si="7">B54+D54+F54+H54+J54+L54+R54+T54+N54+P54</f>
        <v>120</v>
      </c>
      <c r="W54" s="22">
        <f t="shared" si="7"/>
        <v>333985</v>
      </c>
    </row>
    <row r="55" spans="1:25" ht="12.75">
      <c r="A55" s="27" t="s">
        <v>56</v>
      </c>
      <c r="B55" s="20">
        <f t="shared" ref="B55:U55" si="8">SUM(B54)</f>
        <v>115</v>
      </c>
      <c r="C55" s="20">
        <f t="shared" si="8"/>
        <v>308975</v>
      </c>
      <c r="D55" s="21">
        <f t="shared" si="8"/>
        <v>0</v>
      </c>
      <c r="E55" s="21">
        <f t="shared" si="8"/>
        <v>0</v>
      </c>
      <c r="F55" s="20">
        <f t="shared" si="8"/>
        <v>0</v>
      </c>
      <c r="G55" s="20">
        <f t="shared" si="8"/>
        <v>0</v>
      </c>
      <c r="H55" s="21">
        <f t="shared" si="8"/>
        <v>3</v>
      </c>
      <c r="I55" s="21">
        <f t="shared" si="8"/>
        <v>14949</v>
      </c>
      <c r="J55" s="20">
        <f t="shared" si="8"/>
        <v>1</v>
      </c>
      <c r="K55" s="20">
        <f t="shared" si="8"/>
        <v>5061</v>
      </c>
      <c r="L55" s="21">
        <f t="shared" si="8"/>
        <v>0</v>
      </c>
      <c r="M55" s="21">
        <f t="shared" si="8"/>
        <v>0</v>
      </c>
      <c r="N55" s="20">
        <f t="shared" si="8"/>
        <v>1</v>
      </c>
      <c r="O55" s="20">
        <f t="shared" si="8"/>
        <v>5000</v>
      </c>
      <c r="P55" s="21">
        <f t="shared" si="8"/>
        <v>0</v>
      </c>
      <c r="Q55" s="21">
        <f t="shared" si="8"/>
        <v>0</v>
      </c>
      <c r="R55" s="20">
        <f t="shared" si="8"/>
        <v>0</v>
      </c>
      <c r="S55" s="20">
        <f t="shared" si="8"/>
        <v>0</v>
      </c>
      <c r="T55" s="21">
        <f t="shared" si="8"/>
        <v>0</v>
      </c>
      <c r="U55" s="21">
        <f t="shared" si="8"/>
        <v>0</v>
      </c>
      <c r="V55" s="22">
        <f t="shared" si="7"/>
        <v>120</v>
      </c>
      <c r="W55" s="22">
        <f t="shared" si="7"/>
        <v>333985</v>
      </c>
    </row>
    <row r="56" spans="1:25" ht="12.75">
      <c r="A56" s="27"/>
      <c r="B56" s="20"/>
      <c r="C56" s="20"/>
      <c r="D56" s="36"/>
      <c r="E56" s="36"/>
      <c r="F56" s="20"/>
      <c r="G56" s="20"/>
      <c r="H56" s="36"/>
      <c r="I56" s="36"/>
      <c r="J56" s="20"/>
      <c r="K56" s="20"/>
      <c r="L56" s="36"/>
      <c r="M56" s="36"/>
      <c r="N56" s="33"/>
      <c r="O56" s="33"/>
      <c r="P56" s="27"/>
      <c r="Q56" s="27"/>
      <c r="R56" s="33"/>
      <c r="S56" s="33"/>
      <c r="T56" s="27"/>
      <c r="U56" s="27"/>
      <c r="V56" s="20"/>
      <c r="W56" s="20"/>
    </row>
    <row r="57" spans="1:25" ht="22.5">
      <c r="A57" s="38" t="s">
        <v>57</v>
      </c>
      <c r="B57" s="31">
        <f t="shared" ref="B57:U57" si="9">SUM(B51+B55)</f>
        <v>8300</v>
      </c>
      <c r="C57" s="31">
        <f t="shared" si="9"/>
        <v>50016260</v>
      </c>
      <c r="D57" s="32">
        <f t="shared" si="9"/>
        <v>0</v>
      </c>
      <c r="E57" s="32">
        <f t="shared" si="9"/>
        <v>0</v>
      </c>
      <c r="F57" s="31">
        <f t="shared" si="9"/>
        <v>0</v>
      </c>
      <c r="G57" s="31">
        <f t="shared" si="9"/>
        <v>0</v>
      </c>
      <c r="H57" s="32">
        <f t="shared" si="9"/>
        <v>156</v>
      </c>
      <c r="I57" s="32">
        <f t="shared" si="9"/>
        <v>737549</v>
      </c>
      <c r="J57" s="31">
        <f t="shared" si="9"/>
        <v>140</v>
      </c>
      <c r="K57" s="31">
        <f t="shared" si="9"/>
        <v>1055436</v>
      </c>
      <c r="L57" s="32">
        <f t="shared" si="9"/>
        <v>1</v>
      </c>
      <c r="M57" s="32">
        <f t="shared" si="9"/>
        <v>2000</v>
      </c>
      <c r="N57" s="31">
        <f t="shared" si="9"/>
        <v>25</v>
      </c>
      <c r="O57" s="31">
        <f t="shared" si="9"/>
        <v>108845</v>
      </c>
      <c r="P57" s="32">
        <f t="shared" si="9"/>
        <v>269</v>
      </c>
      <c r="Q57" s="32">
        <f t="shared" si="9"/>
        <v>412602</v>
      </c>
      <c r="R57" s="31">
        <f t="shared" si="9"/>
        <v>3</v>
      </c>
      <c r="S57" s="31">
        <f t="shared" si="9"/>
        <v>5000</v>
      </c>
      <c r="T57" s="32">
        <f t="shared" si="9"/>
        <v>378</v>
      </c>
      <c r="U57" s="32">
        <f t="shared" si="9"/>
        <v>1076934</v>
      </c>
      <c r="V57" s="22">
        <f t="shared" ref="V57:W57" si="10">B57+D57+F57+H57+J57+L57+R57+T57+N57+P57</f>
        <v>9272</v>
      </c>
      <c r="W57" s="22">
        <f t="shared" si="10"/>
        <v>53414626</v>
      </c>
    </row>
    <row r="58" spans="1:25" ht="12.75">
      <c r="A58" s="27"/>
      <c r="B58" s="34"/>
      <c r="C58" s="33"/>
      <c r="D58" s="27"/>
      <c r="E58" s="27"/>
      <c r="F58" s="34"/>
      <c r="G58" s="34" t="s">
        <v>58</v>
      </c>
      <c r="H58" s="35"/>
      <c r="I58" s="35" t="s">
        <v>58</v>
      </c>
      <c r="J58" s="33"/>
      <c r="K58" s="20"/>
      <c r="L58" s="27"/>
      <c r="M58" s="27"/>
      <c r="N58" s="33"/>
      <c r="O58" s="33"/>
      <c r="P58" s="27"/>
      <c r="Q58" s="27"/>
      <c r="R58" s="33"/>
      <c r="S58" s="33"/>
      <c r="T58" s="27"/>
      <c r="U58" s="27"/>
      <c r="V58" s="20"/>
      <c r="W58" s="20"/>
    </row>
    <row r="59" spans="1:25" ht="12.75">
      <c r="A59" s="17" t="s">
        <v>59</v>
      </c>
      <c r="B59" s="34"/>
      <c r="C59" s="34"/>
      <c r="D59" s="27"/>
      <c r="E59" s="27"/>
      <c r="F59" s="34"/>
      <c r="G59" s="34"/>
      <c r="H59" s="35"/>
      <c r="I59" s="35"/>
      <c r="J59" s="33"/>
      <c r="K59" s="20"/>
      <c r="L59" s="27"/>
      <c r="M59" s="27"/>
      <c r="N59" s="33"/>
      <c r="O59" s="33"/>
      <c r="P59" s="27"/>
      <c r="Q59" s="27"/>
      <c r="R59" s="33"/>
      <c r="S59" s="33"/>
      <c r="T59" s="27"/>
      <c r="U59" s="27"/>
      <c r="V59" s="20"/>
      <c r="W59" s="20"/>
    </row>
    <row r="60" spans="1:25" ht="22.5">
      <c r="A60" s="39" t="s">
        <v>60</v>
      </c>
      <c r="B60" s="20">
        <v>0</v>
      </c>
      <c r="C60" s="20">
        <v>0</v>
      </c>
      <c r="D60" s="21">
        <v>632</v>
      </c>
      <c r="E60" s="21">
        <v>408859</v>
      </c>
      <c r="F60" s="20">
        <v>987</v>
      </c>
      <c r="G60" s="20">
        <v>1065733</v>
      </c>
      <c r="H60" s="21">
        <v>63</v>
      </c>
      <c r="I60" s="21">
        <v>230456</v>
      </c>
      <c r="J60" s="20">
        <v>83</v>
      </c>
      <c r="K60" s="20">
        <v>248878</v>
      </c>
      <c r="L60" s="21">
        <v>0</v>
      </c>
      <c r="M60" s="21">
        <v>0</v>
      </c>
      <c r="N60" s="20">
        <v>19</v>
      </c>
      <c r="O60" s="20">
        <v>52431</v>
      </c>
      <c r="P60" s="21">
        <v>2140</v>
      </c>
      <c r="Q60" s="21">
        <v>5266337</v>
      </c>
      <c r="R60" s="20">
        <v>0</v>
      </c>
      <c r="S60" s="20">
        <v>0</v>
      </c>
      <c r="T60" s="21">
        <v>185</v>
      </c>
      <c r="U60" s="21">
        <v>371928</v>
      </c>
      <c r="V60" s="22">
        <f t="shared" ref="V60:W73" si="11">B60+D60+F60+H60+J60+L60+R60+T60+N60+P60</f>
        <v>4109</v>
      </c>
      <c r="W60" s="22">
        <f t="shared" si="11"/>
        <v>7644622</v>
      </c>
    </row>
    <row r="61" spans="1:25" ht="22.5">
      <c r="A61" s="39" t="s">
        <v>164</v>
      </c>
      <c r="B61" s="20">
        <v>0</v>
      </c>
      <c r="C61" s="20">
        <v>0</v>
      </c>
      <c r="D61" s="21">
        <v>144</v>
      </c>
      <c r="E61" s="21">
        <v>103004</v>
      </c>
      <c r="F61" s="20">
        <v>391</v>
      </c>
      <c r="G61" s="20">
        <v>366157</v>
      </c>
      <c r="H61" s="21">
        <v>5</v>
      </c>
      <c r="I61" s="21">
        <v>17395</v>
      </c>
      <c r="J61" s="20">
        <v>17</v>
      </c>
      <c r="K61" s="20">
        <v>53015</v>
      </c>
      <c r="L61" s="21">
        <v>0</v>
      </c>
      <c r="M61" s="21">
        <v>0</v>
      </c>
      <c r="N61" s="20">
        <v>3</v>
      </c>
      <c r="O61" s="20">
        <v>10626</v>
      </c>
      <c r="P61" s="21">
        <v>719</v>
      </c>
      <c r="Q61" s="21">
        <v>1431202</v>
      </c>
      <c r="R61" s="20">
        <v>0</v>
      </c>
      <c r="S61" s="20">
        <v>0</v>
      </c>
      <c r="T61" s="21">
        <v>85</v>
      </c>
      <c r="U61" s="21">
        <v>158625</v>
      </c>
      <c r="V61" s="22">
        <f t="shared" si="11"/>
        <v>1364</v>
      </c>
      <c r="W61" s="22">
        <f t="shared" si="11"/>
        <v>2140024</v>
      </c>
    </row>
    <row r="62" spans="1:25" ht="22.5">
      <c r="A62" s="39" t="s">
        <v>64</v>
      </c>
      <c r="B62" s="20">
        <v>0</v>
      </c>
      <c r="C62" s="20">
        <v>0</v>
      </c>
      <c r="D62" s="21">
        <v>188</v>
      </c>
      <c r="E62" s="21">
        <v>149412</v>
      </c>
      <c r="F62" s="20">
        <v>340</v>
      </c>
      <c r="G62" s="20">
        <v>417162</v>
      </c>
      <c r="H62" s="21">
        <v>41</v>
      </c>
      <c r="I62" s="21">
        <v>155316</v>
      </c>
      <c r="J62" s="20">
        <v>26</v>
      </c>
      <c r="K62" s="20">
        <v>114049</v>
      </c>
      <c r="L62" s="21">
        <v>0</v>
      </c>
      <c r="M62" s="21">
        <v>0</v>
      </c>
      <c r="N62" s="20">
        <v>9</v>
      </c>
      <c r="O62" s="20">
        <v>23750</v>
      </c>
      <c r="P62" s="21">
        <v>758</v>
      </c>
      <c r="Q62" s="21">
        <v>2716186</v>
      </c>
      <c r="R62" s="20">
        <v>0</v>
      </c>
      <c r="S62" s="20">
        <v>0</v>
      </c>
      <c r="T62" s="21">
        <v>6</v>
      </c>
      <c r="U62" s="21">
        <v>16500</v>
      </c>
      <c r="V62" s="22">
        <f t="shared" si="11"/>
        <v>1368</v>
      </c>
      <c r="W62" s="22">
        <f t="shared" si="11"/>
        <v>3592375</v>
      </c>
    </row>
    <row r="63" spans="1:25" ht="22.5">
      <c r="A63" s="39" t="s">
        <v>65</v>
      </c>
      <c r="B63" s="20">
        <v>0</v>
      </c>
      <c r="C63" s="20">
        <v>0</v>
      </c>
      <c r="D63" s="21">
        <v>118</v>
      </c>
      <c r="E63" s="21">
        <v>87955</v>
      </c>
      <c r="F63" s="20">
        <v>248</v>
      </c>
      <c r="G63" s="20">
        <v>328063</v>
      </c>
      <c r="H63" s="21">
        <v>37</v>
      </c>
      <c r="I63" s="21">
        <v>145516</v>
      </c>
      <c r="J63" s="20">
        <v>14</v>
      </c>
      <c r="K63" s="20">
        <v>54697</v>
      </c>
      <c r="L63" s="21">
        <v>0</v>
      </c>
      <c r="M63" s="21">
        <v>0</v>
      </c>
      <c r="N63" s="20">
        <v>3</v>
      </c>
      <c r="O63" s="20">
        <v>5000</v>
      </c>
      <c r="P63" s="21">
        <v>499</v>
      </c>
      <c r="Q63" s="21">
        <v>1777729</v>
      </c>
      <c r="R63" s="20">
        <v>0</v>
      </c>
      <c r="S63" s="20">
        <v>0</v>
      </c>
      <c r="T63" s="21">
        <v>29</v>
      </c>
      <c r="U63" s="21">
        <v>55375</v>
      </c>
      <c r="V63" s="22">
        <f t="shared" si="11"/>
        <v>948</v>
      </c>
      <c r="W63" s="22">
        <f t="shared" si="11"/>
        <v>2454335</v>
      </c>
    </row>
    <row r="64" spans="1:25" ht="22.5">
      <c r="A64" s="39" t="s">
        <v>66</v>
      </c>
      <c r="B64" s="20">
        <v>0</v>
      </c>
      <c r="C64" s="20">
        <v>0</v>
      </c>
      <c r="D64" s="21">
        <v>213</v>
      </c>
      <c r="E64" s="21">
        <v>162376</v>
      </c>
      <c r="F64" s="20">
        <v>392</v>
      </c>
      <c r="G64" s="20">
        <v>459219</v>
      </c>
      <c r="H64" s="21">
        <v>8</v>
      </c>
      <c r="I64" s="21">
        <v>25492</v>
      </c>
      <c r="J64" s="20">
        <v>15</v>
      </c>
      <c r="K64" s="20">
        <v>56397</v>
      </c>
      <c r="L64" s="21">
        <v>0</v>
      </c>
      <c r="M64" s="21">
        <v>0</v>
      </c>
      <c r="N64" s="20">
        <v>4</v>
      </c>
      <c r="O64" s="20">
        <v>8001</v>
      </c>
      <c r="P64" s="21">
        <v>717</v>
      </c>
      <c r="Q64" s="21">
        <v>2507659</v>
      </c>
      <c r="R64" s="20">
        <v>0</v>
      </c>
      <c r="S64" s="20">
        <v>0</v>
      </c>
      <c r="T64" s="21">
        <v>39</v>
      </c>
      <c r="U64" s="21">
        <v>89775</v>
      </c>
      <c r="V64" s="22">
        <f t="shared" si="11"/>
        <v>1388</v>
      </c>
      <c r="W64" s="22">
        <f t="shared" si="11"/>
        <v>3308919</v>
      </c>
    </row>
    <row r="65" spans="1:23" ht="22.5">
      <c r="A65" s="39" t="s">
        <v>67</v>
      </c>
      <c r="B65" s="20">
        <v>0</v>
      </c>
      <c r="C65" s="20">
        <v>0</v>
      </c>
      <c r="D65" s="21">
        <v>82</v>
      </c>
      <c r="E65" s="21">
        <v>63412</v>
      </c>
      <c r="F65" s="20">
        <v>121</v>
      </c>
      <c r="G65" s="20">
        <v>150538</v>
      </c>
      <c r="H65" s="21">
        <v>13</v>
      </c>
      <c r="I65" s="21">
        <v>52324</v>
      </c>
      <c r="J65" s="20">
        <v>7</v>
      </c>
      <c r="K65" s="20">
        <v>31508</v>
      </c>
      <c r="L65" s="21">
        <v>0</v>
      </c>
      <c r="M65" s="21">
        <v>0</v>
      </c>
      <c r="N65" s="20">
        <v>5</v>
      </c>
      <c r="O65" s="20">
        <v>17500</v>
      </c>
      <c r="P65" s="21">
        <v>287</v>
      </c>
      <c r="Q65" s="21">
        <v>1077825</v>
      </c>
      <c r="R65" s="20">
        <v>0</v>
      </c>
      <c r="S65" s="20">
        <v>0</v>
      </c>
      <c r="T65" s="21">
        <v>5</v>
      </c>
      <c r="U65" s="21">
        <v>11625</v>
      </c>
      <c r="V65" s="22">
        <f t="shared" si="11"/>
        <v>520</v>
      </c>
      <c r="W65" s="22">
        <f t="shared" si="11"/>
        <v>1404732</v>
      </c>
    </row>
    <row r="66" spans="1:23" ht="22.5">
      <c r="A66" s="39" t="s">
        <v>68</v>
      </c>
      <c r="B66" s="20">
        <v>0</v>
      </c>
      <c r="C66" s="20">
        <v>0</v>
      </c>
      <c r="D66" s="21">
        <v>21</v>
      </c>
      <c r="E66" s="21">
        <v>18250</v>
      </c>
      <c r="F66" s="20">
        <v>29</v>
      </c>
      <c r="G66" s="20">
        <v>35156</v>
      </c>
      <c r="H66" s="21">
        <v>5</v>
      </c>
      <c r="I66" s="21">
        <v>19933</v>
      </c>
      <c r="J66" s="20">
        <v>3</v>
      </c>
      <c r="K66" s="20">
        <v>9500</v>
      </c>
      <c r="L66" s="21">
        <v>0</v>
      </c>
      <c r="M66" s="21">
        <v>0</v>
      </c>
      <c r="N66" s="20">
        <v>1</v>
      </c>
      <c r="O66" s="20">
        <v>2500</v>
      </c>
      <c r="P66" s="21">
        <v>118</v>
      </c>
      <c r="Q66" s="21">
        <v>496132</v>
      </c>
      <c r="R66" s="20">
        <v>0</v>
      </c>
      <c r="S66" s="20">
        <v>0</v>
      </c>
      <c r="T66" s="21">
        <v>2</v>
      </c>
      <c r="U66" s="21">
        <v>3000</v>
      </c>
      <c r="V66" s="22">
        <f t="shared" si="11"/>
        <v>179</v>
      </c>
      <c r="W66" s="22">
        <f t="shared" si="11"/>
        <v>584471</v>
      </c>
    </row>
    <row r="67" spans="1:23" ht="22.5">
      <c r="A67" s="39" t="s">
        <v>69</v>
      </c>
      <c r="B67" s="20">
        <v>0</v>
      </c>
      <c r="C67" s="20">
        <v>0</v>
      </c>
      <c r="D67" s="21">
        <v>46</v>
      </c>
      <c r="E67" s="21">
        <v>37674</v>
      </c>
      <c r="F67" s="20">
        <v>79</v>
      </c>
      <c r="G67" s="20">
        <v>113613</v>
      </c>
      <c r="H67" s="21">
        <v>10</v>
      </c>
      <c r="I67" s="21">
        <v>45444</v>
      </c>
      <c r="J67" s="20">
        <v>10</v>
      </c>
      <c r="K67" s="20">
        <v>33630</v>
      </c>
      <c r="L67" s="21">
        <v>0</v>
      </c>
      <c r="M67" s="21">
        <v>0</v>
      </c>
      <c r="N67" s="20">
        <v>2</v>
      </c>
      <c r="O67" s="20">
        <v>10000</v>
      </c>
      <c r="P67" s="21">
        <v>158</v>
      </c>
      <c r="Q67" s="21">
        <v>556597</v>
      </c>
      <c r="R67" s="20">
        <v>0</v>
      </c>
      <c r="S67" s="20">
        <v>0</v>
      </c>
      <c r="T67" s="21">
        <v>28</v>
      </c>
      <c r="U67" s="21">
        <v>59625</v>
      </c>
      <c r="V67" s="22">
        <f t="shared" si="11"/>
        <v>333</v>
      </c>
      <c r="W67" s="22">
        <f t="shared" si="11"/>
        <v>856583</v>
      </c>
    </row>
    <row r="68" spans="1:23" ht="22.5">
      <c r="A68" s="39" t="s">
        <v>70</v>
      </c>
      <c r="B68" s="20">
        <v>0</v>
      </c>
      <c r="C68" s="20">
        <v>0</v>
      </c>
      <c r="D68" s="21">
        <v>111</v>
      </c>
      <c r="E68" s="21">
        <v>83440</v>
      </c>
      <c r="F68" s="20">
        <v>170</v>
      </c>
      <c r="G68" s="20">
        <v>215404</v>
      </c>
      <c r="H68" s="21">
        <v>8</v>
      </c>
      <c r="I68" s="21">
        <v>32390</v>
      </c>
      <c r="J68" s="20">
        <v>10</v>
      </c>
      <c r="K68" s="20">
        <v>43416</v>
      </c>
      <c r="L68" s="21">
        <v>0</v>
      </c>
      <c r="M68" s="21">
        <v>0</v>
      </c>
      <c r="N68" s="20">
        <v>5</v>
      </c>
      <c r="O68" s="20">
        <v>18750</v>
      </c>
      <c r="P68" s="21">
        <v>294</v>
      </c>
      <c r="Q68" s="21">
        <v>879735</v>
      </c>
      <c r="R68" s="20">
        <v>0</v>
      </c>
      <c r="S68" s="20">
        <v>0</v>
      </c>
      <c r="T68" s="21">
        <v>3</v>
      </c>
      <c r="U68" s="21">
        <v>5168</v>
      </c>
      <c r="V68" s="22">
        <f t="shared" si="11"/>
        <v>601</v>
      </c>
      <c r="W68" s="22">
        <f t="shared" si="11"/>
        <v>1278303</v>
      </c>
    </row>
    <row r="69" spans="1:23" ht="22.5">
      <c r="A69" s="39" t="s">
        <v>71</v>
      </c>
      <c r="B69" s="20">
        <v>0</v>
      </c>
      <c r="C69" s="20">
        <v>0</v>
      </c>
      <c r="D69" s="21">
        <v>452</v>
      </c>
      <c r="E69" s="21">
        <v>311071</v>
      </c>
      <c r="F69" s="20">
        <v>715</v>
      </c>
      <c r="G69" s="20">
        <v>773118</v>
      </c>
      <c r="H69" s="21">
        <v>37</v>
      </c>
      <c r="I69" s="21">
        <v>117050</v>
      </c>
      <c r="J69" s="20">
        <v>55</v>
      </c>
      <c r="K69" s="20">
        <v>189900</v>
      </c>
      <c r="L69" s="21">
        <v>0</v>
      </c>
      <c r="M69" s="21">
        <v>0</v>
      </c>
      <c r="N69" s="20">
        <v>22</v>
      </c>
      <c r="O69" s="20">
        <v>59018</v>
      </c>
      <c r="P69" s="21">
        <v>1321</v>
      </c>
      <c r="Q69" s="21">
        <v>3662888</v>
      </c>
      <c r="R69" s="20">
        <v>0</v>
      </c>
      <c r="S69" s="20">
        <v>0</v>
      </c>
      <c r="T69" s="21">
        <v>116</v>
      </c>
      <c r="U69" s="21">
        <v>244795</v>
      </c>
      <c r="V69" s="22">
        <f t="shared" si="11"/>
        <v>2718</v>
      </c>
      <c r="W69" s="22">
        <f t="shared" si="11"/>
        <v>5357840</v>
      </c>
    </row>
    <row r="70" spans="1:23" ht="22.5">
      <c r="A70" s="39" t="s">
        <v>72</v>
      </c>
      <c r="B70" s="20">
        <v>0</v>
      </c>
      <c r="C70" s="20">
        <v>0</v>
      </c>
      <c r="D70" s="21">
        <v>69</v>
      </c>
      <c r="E70" s="21">
        <v>53837</v>
      </c>
      <c r="F70" s="20">
        <v>125</v>
      </c>
      <c r="G70" s="20">
        <v>146442</v>
      </c>
      <c r="H70" s="21">
        <v>4</v>
      </c>
      <c r="I70" s="21">
        <v>14950</v>
      </c>
      <c r="J70" s="20">
        <v>8</v>
      </c>
      <c r="K70" s="20">
        <v>30827</v>
      </c>
      <c r="L70" s="21">
        <v>0</v>
      </c>
      <c r="M70" s="21">
        <v>0</v>
      </c>
      <c r="N70" s="20">
        <v>4</v>
      </c>
      <c r="O70" s="20">
        <v>15000</v>
      </c>
      <c r="P70" s="21">
        <v>359</v>
      </c>
      <c r="Q70" s="21">
        <v>1136964</v>
      </c>
      <c r="R70" s="20">
        <v>0</v>
      </c>
      <c r="S70" s="20">
        <v>0</v>
      </c>
      <c r="T70" s="21">
        <v>2</v>
      </c>
      <c r="U70" s="21">
        <v>5250</v>
      </c>
      <c r="V70" s="22">
        <f t="shared" si="11"/>
        <v>571</v>
      </c>
      <c r="W70" s="22">
        <f t="shared" si="11"/>
        <v>1403270</v>
      </c>
    </row>
    <row r="71" spans="1:23" ht="22.5">
      <c r="A71" s="39" t="s">
        <v>73</v>
      </c>
      <c r="B71" s="20">
        <v>0</v>
      </c>
      <c r="C71" s="20">
        <v>0</v>
      </c>
      <c r="D71" s="21">
        <v>67</v>
      </c>
      <c r="E71" s="21">
        <v>41239</v>
      </c>
      <c r="F71" s="20">
        <v>131</v>
      </c>
      <c r="G71" s="20">
        <v>148901</v>
      </c>
      <c r="H71" s="21">
        <v>0</v>
      </c>
      <c r="I71" s="21">
        <v>0</v>
      </c>
      <c r="J71" s="20">
        <v>5</v>
      </c>
      <c r="K71" s="20">
        <v>19886</v>
      </c>
      <c r="L71" s="21">
        <v>0</v>
      </c>
      <c r="M71" s="21">
        <v>0</v>
      </c>
      <c r="N71" s="20">
        <v>0</v>
      </c>
      <c r="O71" s="20">
        <v>0</v>
      </c>
      <c r="P71" s="21">
        <v>288</v>
      </c>
      <c r="Q71" s="21">
        <v>1054184</v>
      </c>
      <c r="R71" s="20">
        <v>0</v>
      </c>
      <c r="S71" s="20">
        <v>0</v>
      </c>
      <c r="T71" s="21">
        <v>1</v>
      </c>
      <c r="U71" s="21">
        <v>1875</v>
      </c>
      <c r="V71" s="22">
        <f t="shared" si="11"/>
        <v>492</v>
      </c>
      <c r="W71" s="22">
        <f t="shared" si="11"/>
        <v>1266085</v>
      </c>
    </row>
    <row r="72" spans="1:23" ht="22.5">
      <c r="A72" s="39" t="s">
        <v>74</v>
      </c>
      <c r="B72" s="20">
        <v>0</v>
      </c>
      <c r="C72" s="20">
        <v>0</v>
      </c>
      <c r="D72" s="21">
        <v>71</v>
      </c>
      <c r="E72" s="21">
        <v>47435</v>
      </c>
      <c r="F72" s="20">
        <v>141</v>
      </c>
      <c r="G72" s="20">
        <v>160816</v>
      </c>
      <c r="H72" s="21">
        <v>0</v>
      </c>
      <c r="I72" s="21">
        <v>0</v>
      </c>
      <c r="J72" s="20">
        <v>5</v>
      </c>
      <c r="K72" s="20">
        <v>13135</v>
      </c>
      <c r="L72" s="21">
        <v>0</v>
      </c>
      <c r="M72" s="21">
        <v>0</v>
      </c>
      <c r="N72" s="20">
        <v>0</v>
      </c>
      <c r="O72" s="20">
        <v>0</v>
      </c>
      <c r="P72" s="21">
        <v>338</v>
      </c>
      <c r="Q72" s="21">
        <v>1108479</v>
      </c>
      <c r="R72" s="20">
        <v>0</v>
      </c>
      <c r="S72" s="20">
        <v>0</v>
      </c>
      <c r="T72" s="21">
        <v>0</v>
      </c>
      <c r="U72" s="21">
        <v>0</v>
      </c>
      <c r="V72" s="22">
        <f t="shared" si="11"/>
        <v>555</v>
      </c>
      <c r="W72" s="22">
        <f t="shared" si="11"/>
        <v>1329865</v>
      </c>
    </row>
    <row r="73" spans="1:23" ht="22.5">
      <c r="A73" s="39" t="s">
        <v>75</v>
      </c>
      <c r="B73" s="20">
        <v>0</v>
      </c>
      <c r="C73" s="20">
        <v>0</v>
      </c>
      <c r="D73" s="21">
        <v>82</v>
      </c>
      <c r="E73" s="21">
        <v>59588</v>
      </c>
      <c r="F73" s="20">
        <v>150</v>
      </c>
      <c r="G73" s="20">
        <v>174994</v>
      </c>
      <c r="H73" s="21">
        <v>3</v>
      </c>
      <c r="I73" s="21">
        <v>11835</v>
      </c>
      <c r="J73" s="20">
        <v>12</v>
      </c>
      <c r="K73" s="20">
        <v>57030</v>
      </c>
      <c r="L73" s="21">
        <v>0</v>
      </c>
      <c r="M73" s="21">
        <v>0</v>
      </c>
      <c r="N73" s="20">
        <v>2</v>
      </c>
      <c r="O73" s="20">
        <v>7500</v>
      </c>
      <c r="P73" s="21">
        <v>448</v>
      </c>
      <c r="Q73" s="21">
        <v>1896257</v>
      </c>
      <c r="R73" s="20">
        <v>0</v>
      </c>
      <c r="S73" s="20">
        <v>0</v>
      </c>
      <c r="T73" s="21">
        <v>0</v>
      </c>
      <c r="U73" s="21">
        <v>0</v>
      </c>
      <c r="V73" s="22">
        <f t="shared" si="11"/>
        <v>697</v>
      </c>
      <c r="W73" s="22">
        <f t="shared" si="11"/>
        <v>2207204</v>
      </c>
    </row>
    <row r="74" spans="1:23" ht="22.5">
      <c r="A74" s="39" t="s">
        <v>76</v>
      </c>
      <c r="B74" s="20">
        <v>0</v>
      </c>
      <c r="C74" s="20">
        <v>0</v>
      </c>
      <c r="D74" s="21">
        <v>58</v>
      </c>
      <c r="E74" s="21">
        <v>41938</v>
      </c>
      <c r="F74" s="20">
        <v>130</v>
      </c>
      <c r="G74" s="20">
        <v>126407</v>
      </c>
      <c r="H74" s="21">
        <v>17</v>
      </c>
      <c r="I74" s="21">
        <v>77850</v>
      </c>
      <c r="J74" s="20">
        <v>11</v>
      </c>
      <c r="K74" s="20">
        <v>37300</v>
      </c>
      <c r="L74" s="21">
        <v>0</v>
      </c>
      <c r="M74" s="21">
        <v>0</v>
      </c>
      <c r="N74" s="20">
        <v>0</v>
      </c>
      <c r="O74" s="20">
        <v>0</v>
      </c>
      <c r="P74" s="21">
        <v>306</v>
      </c>
      <c r="Q74" s="21">
        <v>893097</v>
      </c>
      <c r="R74" s="20">
        <v>0</v>
      </c>
      <c r="S74" s="20">
        <v>0</v>
      </c>
      <c r="T74" s="21">
        <v>1</v>
      </c>
      <c r="U74" s="21">
        <v>3750</v>
      </c>
      <c r="V74" s="22">
        <f t="shared" ref="V74:W76" si="12">B74+D74+F74+H74+J74+L74+R74+T74+N74+P74</f>
        <v>523</v>
      </c>
      <c r="W74" s="22">
        <f t="shared" si="12"/>
        <v>1180342</v>
      </c>
    </row>
    <row r="75" spans="1:23" ht="22.5">
      <c r="A75" s="39" t="s">
        <v>77</v>
      </c>
      <c r="B75" s="20">
        <v>0</v>
      </c>
      <c r="C75" s="20">
        <v>0</v>
      </c>
      <c r="D75" s="21">
        <v>65</v>
      </c>
      <c r="E75" s="21">
        <v>52975</v>
      </c>
      <c r="F75" s="20">
        <v>105</v>
      </c>
      <c r="G75" s="20">
        <v>151125</v>
      </c>
      <c r="H75" s="21">
        <v>36</v>
      </c>
      <c r="I75" s="21">
        <v>157589</v>
      </c>
      <c r="J75" s="20">
        <v>3</v>
      </c>
      <c r="K75" s="20">
        <v>15773</v>
      </c>
      <c r="L75" s="21">
        <v>0</v>
      </c>
      <c r="M75" s="21">
        <v>0</v>
      </c>
      <c r="N75" s="20">
        <v>1</v>
      </c>
      <c r="O75" s="20">
        <v>5000</v>
      </c>
      <c r="P75" s="21">
        <v>232</v>
      </c>
      <c r="Q75" s="21">
        <v>767133</v>
      </c>
      <c r="R75" s="20">
        <v>0</v>
      </c>
      <c r="S75" s="20">
        <v>0</v>
      </c>
      <c r="T75" s="21">
        <v>4</v>
      </c>
      <c r="U75" s="21">
        <v>11625</v>
      </c>
      <c r="V75" s="22">
        <f t="shared" si="12"/>
        <v>446</v>
      </c>
      <c r="W75" s="22">
        <f t="shared" si="12"/>
        <v>1161220</v>
      </c>
    </row>
    <row r="76" spans="1:23" ht="22.5">
      <c r="A76" s="37" t="s">
        <v>78</v>
      </c>
      <c r="B76" s="28">
        <v>0</v>
      </c>
      <c r="C76" s="28">
        <v>0</v>
      </c>
      <c r="D76" s="29">
        <v>104</v>
      </c>
      <c r="E76" s="29">
        <v>65927</v>
      </c>
      <c r="F76" s="28">
        <v>219</v>
      </c>
      <c r="G76" s="28">
        <v>203941</v>
      </c>
      <c r="H76" s="29">
        <v>17</v>
      </c>
      <c r="I76" s="29">
        <v>70384</v>
      </c>
      <c r="J76" s="28">
        <v>31</v>
      </c>
      <c r="K76" s="28">
        <v>124804</v>
      </c>
      <c r="L76" s="29">
        <v>0</v>
      </c>
      <c r="M76" s="29">
        <v>0</v>
      </c>
      <c r="N76" s="28">
        <v>1</v>
      </c>
      <c r="O76" s="28">
        <v>1250</v>
      </c>
      <c r="P76" s="29">
        <v>659</v>
      </c>
      <c r="Q76" s="29">
        <v>1536861</v>
      </c>
      <c r="R76" s="28">
        <v>0</v>
      </c>
      <c r="S76" s="28">
        <v>0</v>
      </c>
      <c r="T76" s="29">
        <v>91</v>
      </c>
      <c r="U76" s="29">
        <v>210000</v>
      </c>
      <c r="V76" s="22">
        <f t="shared" si="12"/>
        <v>1122</v>
      </c>
      <c r="W76" s="22">
        <f>C76+E76+G76+I76+K76+M76+S76+U76+O76+Q76</f>
        <v>2213167</v>
      </c>
    </row>
    <row r="77" spans="1:23" ht="12.75">
      <c r="A77" s="27"/>
      <c r="B77" s="28"/>
      <c r="C77" s="28"/>
      <c r="D77" s="29"/>
      <c r="E77" s="29"/>
      <c r="F77" s="28"/>
      <c r="G77" s="28"/>
      <c r="H77" s="29"/>
      <c r="I77" s="29"/>
      <c r="J77" s="28"/>
      <c r="K77" s="28"/>
      <c r="L77" s="21"/>
      <c r="M77" s="27"/>
      <c r="N77" s="20"/>
      <c r="O77" s="20"/>
      <c r="P77" s="27"/>
      <c r="Q77" s="27"/>
      <c r="R77" s="20"/>
      <c r="S77" s="20"/>
      <c r="T77" s="27"/>
      <c r="U77" s="27"/>
      <c r="V77" s="20"/>
      <c r="W77" s="20"/>
    </row>
    <row r="78" spans="1:23" ht="12.75">
      <c r="A78" s="38" t="s">
        <v>79</v>
      </c>
      <c r="B78" s="31">
        <v>0</v>
      </c>
      <c r="C78" s="31">
        <v>0</v>
      </c>
      <c r="D78" s="32">
        <f t="shared" ref="D78:U78" si="13">SUM(D60:D76)</f>
        <v>2523</v>
      </c>
      <c r="E78" s="32">
        <f t="shared" si="13"/>
        <v>1788392</v>
      </c>
      <c r="F78" s="31">
        <f t="shared" si="13"/>
        <v>4473</v>
      </c>
      <c r="G78" s="31">
        <f t="shared" si="13"/>
        <v>5036789</v>
      </c>
      <c r="H78" s="32">
        <f t="shared" si="13"/>
        <v>304</v>
      </c>
      <c r="I78" s="32">
        <f t="shared" si="13"/>
        <v>1173924</v>
      </c>
      <c r="J78" s="31">
        <f t="shared" si="13"/>
        <v>315</v>
      </c>
      <c r="K78" s="31">
        <f t="shared" si="13"/>
        <v>1133745</v>
      </c>
      <c r="L78" s="32">
        <f t="shared" si="13"/>
        <v>0</v>
      </c>
      <c r="M78" s="32">
        <f t="shared" si="13"/>
        <v>0</v>
      </c>
      <c r="N78" s="31">
        <f t="shared" si="13"/>
        <v>81</v>
      </c>
      <c r="O78" s="31">
        <f t="shared" si="13"/>
        <v>236326</v>
      </c>
      <c r="P78" s="32">
        <f t="shared" si="13"/>
        <v>9641</v>
      </c>
      <c r="Q78" s="32">
        <f t="shared" si="13"/>
        <v>28765265</v>
      </c>
      <c r="R78" s="31">
        <f t="shared" si="13"/>
        <v>0</v>
      </c>
      <c r="S78" s="31">
        <f t="shared" si="13"/>
        <v>0</v>
      </c>
      <c r="T78" s="32">
        <f t="shared" si="13"/>
        <v>597</v>
      </c>
      <c r="U78" s="32">
        <f t="shared" si="13"/>
        <v>1248916</v>
      </c>
      <c r="V78" s="22">
        <f t="shared" ref="V78:W78" si="14">B78+D78+F78+H78+J78+L78+R78+T78+N78+P78</f>
        <v>17934</v>
      </c>
      <c r="W78" s="22">
        <f t="shared" si="14"/>
        <v>39383357</v>
      </c>
    </row>
    <row r="79" spans="1:23" ht="12.75">
      <c r="A79" s="27"/>
      <c r="B79" s="20"/>
      <c r="C79" s="20"/>
      <c r="D79" s="36"/>
      <c r="E79" s="36"/>
      <c r="F79" s="20"/>
      <c r="G79" s="20"/>
      <c r="H79" s="36"/>
      <c r="I79" s="36"/>
      <c r="J79" s="20"/>
      <c r="K79" s="20"/>
      <c r="L79" s="36"/>
      <c r="M79" s="36"/>
      <c r="N79" s="20"/>
      <c r="O79" s="20"/>
      <c r="P79" s="36"/>
      <c r="Q79" s="35"/>
      <c r="R79" s="20"/>
      <c r="S79" s="20"/>
      <c r="T79" s="36"/>
      <c r="U79" s="35"/>
      <c r="V79" s="20"/>
      <c r="W79" s="20"/>
    </row>
    <row r="80" spans="1:23" ht="12.75">
      <c r="A80" s="40" t="s">
        <v>80</v>
      </c>
      <c r="B80" s="31"/>
      <c r="C80" s="31"/>
      <c r="D80" s="32"/>
      <c r="E80" s="32"/>
      <c r="F80" s="31"/>
      <c r="G80" s="31"/>
      <c r="H80" s="32"/>
      <c r="I80" s="32"/>
      <c r="J80" s="31"/>
      <c r="K80" s="31"/>
      <c r="L80" s="32"/>
      <c r="M80" s="32"/>
      <c r="N80" s="20"/>
      <c r="O80" s="31"/>
      <c r="P80" s="32"/>
      <c r="Q80" s="35"/>
      <c r="R80" s="20"/>
      <c r="S80" s="31"/>
      <c r="T80" s="32"/>
      <c r="U80" s="35"/>
      <c r="V80" s="20"/>
      <c r="W80" s="20"/>
    </row>
    <row r="81" spans="1:23" ht="12.75">
      <c r="A81" s="27" t="s">
        <v>81</v>
      </c>
      <c r="B81" s="20">
        <v>0</v>
      </c>
      <c r="C81" s="20">
        <v>0</v>
      </c>
      <c r="D81" s="21">
        <v>0</v>
      </c>
      <c r="E81" s="21">
        <v>0</v>
      </c>
      <c r="F81" s="20">
        <v>0</v>
      </c>
      <c r="G81" s="20">
        <v>0</v>
      </c>
      <c r="H81" s="21">
        <v>0</v>
      </c>
      <c r="I81" s="21">
        <v>0</v>
      </c>
      <c r="J81" s="20">
        <v>0</v>
      </c>
      <c r="K81" s="20">
        <v>0</v>
      </c>
      <c r="L81" s="21">
        <v>0</v>
      </c>
      <c r="M81" s="21">
        <v>0</v>
      </c>
      <c r="N81" s="20">
        <v>12</v>
      </c>
      <c r="O81" s="20">
        <v>40418</v>
      </c>
      <c r="P81" s="21">
        <v>0</v>
      </c>
      <c r="Q81" s="21">
        <v>0</v>
      </c>
      <c r="R81" s="20">
        <v>0</v>
      </c>
      <c r="S81" s="20">
        <v>0</v>
      </c>
      <c r="T81" s="21">
        <v>343</v>
      </c>
      <c r="U81" s="21">
        <v>947916</v>
      </c>
      <c r="V81" s="22">
        <f t="shared" ref="V81:V82" si="15">B81+D81+F81+H81+J81+L81+R81+T81+N81+P81</f>
        <v>355</v>
      </c>
      <c r="W81" s="22">
        <f>C81+E81+G81+I81+K81+M81+S81+U81+O81+Q81</f>
        <v>988334</v>
      </c>
    </row>
    <row r="82" spans="1:23" ht="12.75">
      <c r="A82" s="37" t="s">
        <v>82</v>
      </c>
      <c r="B82" s="28">
        <v>66</v>
      </c>
      <c r="C82" s="28">
        <v>77633</v>
      </c>
      <c r="D82" s="29">
        <v>0</v>
      </c>
      <c r="E82" s="29">
        <v>0</v>
      </c>
      <c r="F82" s="28">
        <v>0</v>
      </c>
      <c r="G82" s="28">
        <v>0</v>
      </c>
      <c r="H82" s="29">
        <v>0</v>
      </c>
      <c r="I82" s="29">
        <v>0</v>
      </c>
      <c r="J82" s="28">
        <v>0</v>
      </c>
      <c r="K82" s="28">
        <v>0</v>
      </c>
      <c r="L82" s="29">
        <v>0</v>
      </c>
      <c r="M82" s="29">
        <v>0</v>
      </c>
      <c r="N82" s="28">
        <v>0</v>
      </c>
      <c r="O82" s="28">
        <v>0</v>
      </c>
      <c r="P82" s="29">
        <v>0</v>
      </c>
      <c r="Q82" s="29">
        <v>0</v>
      </c>
      <c r="R82" s="20">
        <v>0</v>
      </c>
      <c r="S82" s="20">
        <v>0</v>
      </c>
      <c r="T82" s="29">
        <v>5</v>
      </c>
      <c r="U82" s="29">
        <v>6392</v>
      </c>
      <c r="V82" s="22">
        <f t="shared" si="15"/>
        <v>71</v>
      </c>
      <c r="W82" s="22">
        <f>C82+E82+G82+I82+K82+M82+S82+U82+O82+Q82</f>
        <v>84025</v>
      </c>
    </row>
    <row r="83" spans="1:23" ht="12.75">
      <c r="A83" s="27"/>
      <c r="B83" s="20"/>
      <c r="C83" s="20"/>
      <c r="D83" s="21"/>
      <c r="E83" s="21"/>
      <c r="F83" s="20"/>
      <c r="G83" s="20"/>
      <c r="H83" s="21"/>
      <c r="I83" s="21"/>
      <c r="J83" s="20"/>
      <c r="K83" s="20"/>
      <c r="L83" s="21"/>
      <c r="M83" s="21"/>
      <c r="N83" s="20"/>
      <c r="O83" s="20"/>
      <c r="P83" s="27"/>
      <c r="Q83" s="36"/>
      <c r="R83" s="20"/>
      <c r="S83" s="20"/>
      <c r="T83" s="27"/>
      <c r="U83" s="36"/>
      <c r="V83" s="20"/>
      <c r="W83" s="20"/>
    </row>
    <row r="84" spans="1:23" ht="12.75">
      <c r="A84" s="38" t="s">
        <v>83</v>
      </c>
      <c r="B84" s="31">
        <f t="shared" ref="B84:U84" si="16">SUM(B81+B82)</f>
        <v>66</v>
      </c>
      <c r="C84" s="31">
        <f t="shared" si="16"/>
        <v>77633</v>
      </c>
      <c r="D84" s="32">
        <f t="shared" si="16"/>
        <v>0</v>
      </c>
      <c r="E84" s="32">
        <f t="shared" si="16"/>
        <v>0</v>
      </c>
      <c r="F84" s="31">
        <f t="shared" si="16"/>
        <v>0</v>
      </c>
      <c r="G84" s="31">
        <f t="shared" si="16"/>
        <v>0</v>
      </c>
      <c r="H84" s="32">
        <f t="shared" si="16"/>
        <v>0</v>
      </c>
      <c r="I84" s="32">
        <f t="shared" si="16"/>
        <v>0</v>
      </c>
      <c r="J84" s="31">
        <f t="shared" si="16"/>
        <v>0</v>
      </c>
      <c r="K84" s="31">
        <f t="shared" si="16"/>
        <v>0</v>
      </c>
      <c r="L84" s="32">
        <f t="shared" si="16"/>
        <v>0</v>
      </c>
      <c r="M84" s="32">
        <f t="shared" si="16"/>
        <v>0</v>
      </c>
      <c r="N84" s="31">
        <f t="shared" si="16"/>
        <v>12</v>
      </c>
      <c r="O84" s="31">
        <f t="shared" si="16"/>
        <v>40418</v>
      </c>
      <c r="P84" s="32">
        <f t="shared" si="16"/>
        <v>0</v>
      </c>
      <c r="Q84" s="32">
        <f t="shared" si="16"/>
        <v>0</v>
      </c>
      <c r="R84" s="31">
        <f t="shared" si="16"/>
        <v>0</v>
      </c>
      <c r="S84" s="31">
        <f t="shared" si="16"/>
        <v>0</v>
      </c>
      <c r="T84" s="32">
        <f>SUM(T81+T82)</f>
        <v>348</v>
      </c>
      <c r="U84" s="32">
        <f t="shared" si="16"/>
        <v>954308</v>
      </c>
      <c r="V84" s="22">
        <f t="shared" ref="V84:W84" si="17">B84+D84+F84+H84+J84+L84+R84+T84+N84+P84</f>
        <v>426</v>
      </c>
      <c r="W84" s="22">
        <f t="shared" si="17"/>
        <v>1072359</v>
      </c>
    </row>
    <row r="85" spans="1:23" ht="12.75">
      <c r="A85" s="27"/>
      <c r="B85" s="20"/>
      <c r="C85" s="20"/>
      <c r="D85" s="36"/>
      <c r="E85" s="36"/>
      <c r="F85" s="20"/>
      <c r="G85" s="20"/>
      <c r="H85" s="36"/>
      <c r="I85" s="36"/>
      <c r="J85" s="20"/>
      <c r="K85" s="20"/>
      <c r="L85" s="36"/>
      <c r="M85" s="36"/>
      <c r="N85" s="20"/>
      <c r="O85" s="20"/>
      <c r="P85" s="27"/>
      <c r="Q85" s="27"/>
      <c r="R85" s="20"/>
      <c r="S85" s="20"/>
      <c r="T85" s="27"/>
      <c r="U85" s="27"/>
      <c r="V85" s="20"/>
      <c r="W85" s="20"/>
    </row>
    <row r="86" spans="1:23" ht="12.75">
      <c r="A86" s="38" t="s">
        <v>84</v>
      </c>
      <c r="B86" s="41">
        <f t="shared" ref="B86:U86" si="18">SUM(B18+B57+B78+B84)</f>
        <v>8366</v>
      </c>
      <c r="C86" s="41">
        <f t="shared" si="18"/>
        <v>50093893</v>
      </c>
      <c r="D86" s="42">
        <f t="shared" si="18"/>
        <v>2523</v>
      </c>
      <c r="E86" s="42">
        <f t="shared" si="18"/>
        <v>1788392</v>
      </c>
      <c r="F86" s="41">
        <f t="shared" si="18"/>
        <v>4473</v>
      </c>
      <c r="G86" s="41">
        <f t="shared" si="18"/>
        <v>5036789</v>
      </c>
      <c r="H86" s="42">
        <f t="shared" si="18"/>
        <v>761</v>
      </c>
      <c r="I86" s="42">
        <f t="shared" si="18"/>
        <v>3248789</v>
      </c>
      <c r="J86" s="41">
        <f t="shared" si="18"/>
        <v>998</v>
      </c>
      <c r="K86" s="41">
        <f t="shared" si="18"/>
        <v>6484739</v>
      </c>
      <c r="L86" s="42">
        <f t="shared" si="18"/>
        <v>3</v>
      </c>
      <c r="M86" s="42">
        <f t="shared" si="18"/>
        <v>6000</v>
      </c>
      <c r="N86" s="41">
        <f t="shared" si="18"/>
        <v>143</v>
      </c>
      <c r="O86" s="41">
        <f t="shared" si="18"/>
        <v>487464</v>
      </c>
      <c r="P86" s="42">
        <f t="shared" si="18"/>
        <v>9910</v>
      </c>
      <c r="Q86" s="42">
        <f t="shared" si="18"/>
        <v>29177867</v>
      </c>
      <c r="R86" s="41">
        <f t="shared" si="18"/>
        <v>3</v>
      </c>
      <c r="S86" s="41">
        <f t="shared" si="18"/>
        <v>5000</v>
      </c>
      <c r="T86" s="42">
        <f>SUM(T18+T57+T78+T84)</f>
        <v>2110</v>
      </c>
      <c r="U86" s="42">
        <f t="shared" si="18"/>
        <v>5574910</v>
      </c>
      <c r="V86" s="22">
        <f t="shared" ref="V86" si="19">B86+D86+F86+H86+J86+L86+R86+T86+N86+P86</f>
        <v>29290</v>
      </c>
      <c r="W86" s="22">
        <f>C86+E86+G86+I86+K86+M86+S86+U86+O86+Q86</f>
        <v>101903843</v>
      </c>
    </row>
    <row r="87" spans="1:23" ht="12.75">
      <c r="A87" s="38" t="s">
        <v>85</v>
      </c>
      <c r="B87" s="20"/>
      <c r="C87" s="31">
        <f>SUM(C86/B86)</f>
        <v>5987.795003585943</v>
      </c>
      <c r="D87" s="36"/>
      <c r="E87" s="32">
        <f>SUM(E86/D86)</f>
        <v>708.8355132778438</v>
      </c>
      <c r="F87" s="20"/>
      <c r="G87" s="31">
        <f>SUM(G86/F86)</f>
        <v>1126.0427006483344</v>
      </c>
      <c r="H87" s="36"/>
      <c r="I87" s="32">
        <f>SUM(I86/H86)</f>
        <v>4269.1051248357426</v>
      </c>
      <c r="J87" s="20"/>
      <c r="K87" s="31">
        <f>SUM(K86/J86)</f>
        <v>6497.734468937876</v>
      </c>
      <c r="L87" s="36"/>
      <c r="M87" s="32">
        <f>SUM(M86/L86)</f>
        <v>2000</v>
      </c>
      <c r="N87" s="20"/>
      <c r="O87" s="31">
        <f>SUM(O86/N86)</f>
        <v>3408.8391608391607</v>
      </c>
      <c r="P87" s="36"/>
      <c r="Q87" s="32">
        <f>SUM(Q86/P86)</f>
        <v>2944.2852674066598</v>
      </c>
      <c r="R87" s="20"/>
      <c r="S87" s="31">
        <f>SUM(S86/R86)</f>
        <v>1666.6666666666667</v>
      </c>
      <c r="T87" s="36"/>
      <c r="U87" s="32">
        <f>SUM(U86/T86)</f>
        <v>2642.1374407582939</v>
      </c>
      <c r="V87" s="33"/>
      <c r="W87" s="33"/>
    </row>
    <row r="88" spans="1:23" ht="12.75">
      <c r="A88" s="27"/>
      <c r="B88" s="27"/>
      <c r="C88" s="43"/>
      <c r="D88" s="35"/>
      <c r="E88" s="44"/>
      <c r="F88" s="44"/>
      <c r="G88" s="44"/>
      <c r="H88" s="44"/>
      <c r="I88" s="44"/>
      <c r="J88" s="45"/>
      <c r="K88" s="46"/>
      <c r="L88" s="44"/>
      <c r="M88" s="44"/>
      <c r="N88" s="51"/>
      <c r="O88" s="45"/>
      <c r="P88" s="51"/>
      <c r="Q88" s="45"/>
      <c r="R88" s="51"/>
      <c r="S88" s="45"/>
      <c r="T88" s="51"/>
      <c r="U88" s="45"/>
      <c r="V88" s="51"/>
      <c r="W88" s="51"/>
    </row>
    <row r="89" spans="1:23" ht="22.5">
      <c r="A89" s="40" t="s">
        <v>86</v>
      </c>
      <c r="B89" s="48" t="s">
        <v>15</v>
      </c>
      <c r="C89" s="48" t="s">
        <v>16</v>
      </c>
      <c r="D89" s="48" t="s">
        <v>87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1:23" ht="12.75">
      <c r="A90" s="49" t="s">
        <v>167</v>
      </c>
      <c r="B90" s="21">
        <v>44</v>
      </c>
      <c r="C90" s="21">
        <v>684000</v>
      </c>
      <c r="D90" s="50">
        <f t="shared" ref="D90:D95" si="20">C90/B90</f>
        <v>15545.454545454546</v>
      </c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1" spans="1:23" ht="33.75">
      <c r="A91" s="49" t="s">
        <v>90</v>
      </c>
      <c r="B91" s="223">
        <v>27</v>
      </c>
      <c r="C91" s="223">
        <v>886631</v>
      </c>
      <c r="D91" s="224">
        <f t="shared" si="20"/>
        <v>32838.185185185182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  <row r="92" spans="1:23" ht="22.5">
      <c r="A92" s="49" t="s">
        <v>165</v>
      </c>
      <c r="B92" s="223">
        <v>13</v>
      </c>
      <c r="C92" s="223">
        <v>520000</v>
      </c>
      <c r="D92" s="224">
        <f t="shared" si="20"/>
        <v>40000</v>
      </c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</row>
    <row r="93" spans="1:23" ht="22.5">
      <c r="A93" s="49" t="s">
        <v>91</v>
      </c>
      <c r="B93" s="223">
        <v>18</v>
      </c>
      <c r="C93" s="223">
        <v>3239779</v>
      </c>
      <c r="D93" s="224">
        <f t="shared" si="20"/>
        <v>179987.72222222222</v>
      </c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</row>
    <row r="94" spans="1:23" ht="33.75">
      <c r="A94" s="49" t="s">
        <v>168</v>
      </c>
      <c r="B94" s="223">
        <v>13</v>
      </c>
      <c r="C94" s="223">
        <v>780000</v>
      </c>
      <c r="D94" s="224">
        <f t="shared" si="20"/>
        <v>60000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</row>
    <row r="95" spans="1:23" ht="12.75">
      <c r="A95" s="49" t="s">
        <v>92</v>
      </c>
      <c r="B95" s="21">
        <v>149</v>
      </c>
      <c r="C95" s="21">
        <v>596000</v>
      </c>
      <c r="D95" s="50">
        <f t="shared" si="20"/>
        <v>4000</v>
      </c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</row>
    <row r="96" spans="1:23" ht="12.75">
      <c r="A96" s="51"/>
      <c r="B96" s="46"/>
      <c r="C96" s="46"/>
      <c r="D96" s="4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</row>
    <row r="97" spans="1:23" ht="12.7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</row>
    <row r="98" spans="1:23" ht="12.7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</row>
    <row r="99" spans="1:23" ht="12.75">
      <c r="A99" s="275" t="s">
        <v>166</v>
      </c>
      <c r="B99" s="276"/>
      <c r="C99" s="276"/>
      <c r="D99" s="276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</row>
    <row r="100" spans="1:23" ht="12.7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</row>
    <row r="101" spans="1:23" ht="12.7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</row>
    <row r="102" spans="1:23" ht="12.7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</row>
    <row r="103" spans="1:23" ht="12.7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</row>
    <row r="104" spans="1:23" ht="12.7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</row>
    <row r="105" spans="1:23" ht="12.7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</row>
    <row r="106" spans="1:23" ht="12.7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</row>
    <row r="107" spans="1:23" ht="12.7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</row>
    <row r="108" spans="1:23" ht="12.7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</row>
    <row r="109" spans="1:23" ht="12.7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</row>
    <row r="110" spans="1:23" ht="12.7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</row>
    <row r="111" spans="1:23" ht="12.7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</row>
    <row r="112" spans="1:23" ht="12.7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</row>
    <row r="113" spans="1:23" ht="12.7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</row>
    <row r="114" spans="1:23" ht="12.7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</row>
    <row r="115" spans="1:23" ht="12.7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</row>
    <row r="116" spans="1:23" ht="12.7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1:23" ht="12.7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spans="1:23" ht="12.7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  <row r="119" spans="1:23" ht="12.7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</row>
    <row r="120" spans="1:23" ht="12.7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</row>
    <row r="121" spans="1:23" ht="12.7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</row>
    <row r="122" spans="1:23" ht="12.7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</row>
    <row r="123" spans="1:23" ht="12.75">
      <c r="A123" s="51"/>
      <c r="B123" s="51"/>
      <c r="C123" s="51"/>
      <c r="D123" s="51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</row>
    <row r="124" spans="1:23" ht="12.75">
      <c r="A124" s="51"/>
      <c r="B124" s="51"/>
      <c r="C124" s="51"/>
      <c r="D124" s="51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</row>
    <row r="125" spans="1:23" ht="12.75">
      <c r="A125" s="51"/>
      <c r="B125" s="51"/>
      <c r="C125" s="51"/>
      <c r="D125" s="51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</row>
    <row r="126" spans="1:23" ht="12.7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</row>
    <row r="127" spans="1:23" ht="12.7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</row>
    <row r="128" spans="1:23" ht="12.7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</row>
    <row r="129" spans="1:23" ht="12.7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</row>
    <row r="130" spans="1:23" ht="12.7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</row>
    <row r="131" spans="1:23" ht="12.7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</row>
    <row r="132" spans="1:23" ht="12.7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</row>
    <row r="133" spans="1:23" ht="15.75" customHeight="1">
      <c r="A133" s="52"/>
      <c r="B133" s="52"/>
      <c r="C133" s="52"/>
      <c r="D133" s="52"/>
    </row>
    <row r="134" spans="1:23" ht="15.75" customHeight="1">
      <c r="A134" s="52"/>
      <c r="B134" s="52"/>
      <c r="C134" s="52"/>
      <c r="D134" s="52"/>
    </row>
    <row r="135" spans="1:23" ht="15.75" customHeight="1">
      <c r="A135" s="52"/>
      <c r="B135" s="52"/>
      <c r="C135" s="52"/>
      <c r="D135" s="52"/>
    </row>
  </sheetData>
  <mergeCells count="16">
    <mergeCell ref="B2:Q2"/>
    <mergeCell ref="B3:Q3"/>
    <mergeCell ref="B4:O4"/>
    <mergeCell ref="B5:Q5"/>
    <mergeCell ref="B6:Q6"/>
    <mergeCell ref="V8:W10"/>
    <mergeCell ref="B8:C10"/>
    <mergeCell ref="D8:E10"/>
    <mergeCell ref="F8:G10"/>
    <mergeCell ref="H8:I10"/>
    <mergeCell ref="J8:K10"/>
    <mergeCell ref="L8:M10"/>
    <mergeCell ref="N8:O10"/>
    <mergeCell ref="P8:Q10"/>
    <mergeCell ref="R8:S10"/>
    <mergeCell ref="T8:U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36"/>
  <sheetViews>
    <sheetView workbookViewId="0">
      <pane ySplit="12" topLeftCell="A81" activePane="bottomLeft" state="frozen"/>
      <selection pane="bottomLeft" activeCell="B106" sqref="B106"/>
    </sheetView>
  </sheetViews>
  <sheetFormatPr defaultColWidth="14.42578125" defaultRowHeight="15.75" customHeight="1"/>
  <cols>
    <col min="1" max="1" width="27.7109375" style="231" customWidth="1"/>
    <col min="2" max="2" width="6.42578125" style="231" customWidth="1"/>
    <col min="3" max="3" width="11.28515625" style="231" customWidth="1"/>
    <col min="4" max="4" width="9.5703125" style="231" customWidth="1"/>
    <col min="5" max="5" width="10.42578125" style="231" customWidth="1"/>
    <col min="6" max="6" width="7.5703125" style="231" customWidth="1"/>
    <col min="7" max="7" width="8.42578125" style="231" customWidth="1"/>
    <col min="8" max="8" width="7.5703125" style="231" customWidth="1"/>
    <col min="9" max="9" width="8" style="231" customWidth="1"/>
    <col min="10" max="10" width="5.85546875" style="231" customWidth="1"/>
    <col min="11" max="11" width="8.140625" style="231" customWidth="1"/>
    <col min="12" max="12" width="5.28515625" style="231" customWidth="1"/>
    <col min="13" max="13" width="6.7109375" style="231" customWidth="1"/>
    <col min="14" max="14" width="5.42578125" style="231" customWidth="1"/>
    <col min="15" max="15" width="7.85546875" style="231" customWidth="1"/>
    <col min="16" max="16" width="7.140625" style="231" customWidth="1"/>
    <col min="17" max="17" width="8.85546875" style="231" customWidth="1"/>
    <col min="18" max="18" width="8" style="231" customWidth="1"/>
    <col min="19" max="19" width="8.140625" style="231" customWidth="1"/>
    <col min="20" max="20" width="9.140625" style="231" customWidth="1"/>
    <col min="21" max="21" width="7.85546875" style="231" bestFit="1" customWidth="1"/>
    <col min="22" max="22" width="6.140625" style="231" customWidth="1"/>
    <col min="23" max="23" width="10" style="231" customWidth="1"/>
    <col min="24" max="16384" width="14.42578125" style="231"/>
  </cols>
  <sheetData>
    <row r="1" spans="1:26" ht="12.75">
      <c r="A1" s="225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30"/>
      <c r="Q1" s="230"/>
      <c r="R1" s="230"/>
      <c r="S1" s="230"/>
      <c r="T1" s="228"/>
      <c r="U1" s="228"/>
      <c r="V1" s="228"/>
      <c r="W1" s="228"/>
    </row>
    <row r="2" spans="1:26" ht="12.75">
      <c r="A2" s="230"/>
      <c r="B2" s="295" t="s">
        <v>0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25"/>
      <c r="S2" s="225"/>
      <c r="T2" s="232"/>
      <c r="U2" s="232"/>
      <c r="V2" s="233"/>
      <c r="W2" s="233"/>
    </row>
    <row r="3" spans="1:26" ht="12.75">
      <c r="A3" s="230"/>
      <c r="B3" s="295" t="s">
        <v>1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25"/>
      <c r="S3" s="225"/>
      <c r="T3" s="228"/>
      <c r="U3" s="228"/>
      <c r="V3" s="233"/>
      <c r="W3" s="233"/>
    </row>
    <row r="4" spans="1:26" ht="12.75">
      <c r="A4" s="225"/>
      <c r="B4" s="297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25"/>
      <c r="Q4" s="225"/>
      <c r="R4" s="225"/>
      <c r="S4" s="225"/>
      <c r="T4" s="233"/>
      <c r="U4" s="233"/>
      <c r="V4" s="233"/>
      <c r="W4" s="233"/>
    </row>
    <row r="5" spans="1:26" ht="12.75">
      <c r="A5" s="230"/>
      <c r="B5" s="295" t="s">
        <v>158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25"/>
      <c r="S5" s="225"/>
      <c r="T5" s="228"/>
      <c r="U5" s="228"/>
      <c r="V5" s="233"/>
      <c r="W5" s="233"/>
    </row>
    <row r="6" spans="1:26" ht="12.75">
      <c r="A6" s="234"/>
      <c r="B6" s="298" t="s">
        <v>159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25"/>
      <c r="S6" s="225"/>
      <c r="T6" s="235"/>
      <c r="U6" s="235"/>
      <c r="V6" s="233"/>
      <c r="W6" s="233"/>
    </row>
    <row r="7" spans="1:26" ht="12.75">
      <c r="A7" s="233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3"/>
      <c r="W7" s="233"/>
    </row>
    <row r="8" spans="1:26" ht="12.75">
      <c r="A8" s="237"/>
      <c r="B8" s="307" t="s">
        <v>4</v>
      </c>
      <c r="C8" s="302"/>
      <c r="D8" s="301" t="s">
        <v>5</v>
      </c>
      <c r="E8" s="302"/>
      <c r="F8" s="307" t="s">
        <v>6</v>
      </c>
      <c r="G8" s="302"/>
      <c r="H8" s="301" t="s">
        <v>7</v>
      </c>
      <c r="I8" s="302"/>
      <c r="J8" s="307" t="s">
        <v>8</v>
      </c>
      <c r="K8" s="302"/>
      <c r="L8" s="301" t="s">
        <v>9</v>
      </c>
      <c r="M8" s="302"/>
      <c r="N8" s="307" t="s">
        <v>10</v>
      </c>
      <c r="O8" s="302"/>
      <c r="P8" s="301" t="s">
        <v>11</v>
      </c>
      <c r="Q8" s="302"/>
      <c r="R8" s="307" t="s">
        <v>12</v>
      </c>
      <c r="S8" s="302"/>
      <c r="T8" s="301" t="s">
        <v>13</v>
      </c>
      <c r="U8" s="302"/>
      <c r="V8" s="307" t="s">
        <v>14</v>
      </c>
      <c r="W8" s="302"/>
    </row>
    <row r="9" spans="1:26" ht="12.75">
      <c r="A9" s="237"/>
      <c r="B9" s="303"/>
      <c r="C9" s="304"/>
      <c r="D9" s="303"/>
      <c r="E9" s="304"/>
      <c r="F9" s="303"/>
      <c r="G9" s="304"/>
      <c r="H9" s="303"/>
      <c r="I9" s="304"/>
      <c r="J9" s="303"/>
      <c r="K9" s="304"/>
      <c r="L9" s="303"/>
      <c r="M9" s="304"/>
      <c r="N9" s="303"/>
      <c r="O9" s="304"/>
      <c r="P9" s="303"/>
      <c r="Q9" s="304"/>
      <c r="R9" s="303"/>
      <c r="S9" s="304"/>
      <c r="T9" s="303"/>
      <c r="U9" s="304"/>
      <c r="V9" s="303"/>
      <c r="W9" s="304"/>
    </row>
    <row r="10" spans="1:26" ht="12.75">
      <c r="A10" s="237"/>
      <c r="B10" s="305"/>
      <c r="C10" s="306"/>
      <c r="D10" s="305"/>
      <c r="E10" s="306"/>
      <c r="F10" s="305"/>
      <c r="G10" s="306"/>
      <c r="H10" s="305"/>
      <c r="I10" s="306"/>
      <c r="J10" s="305"/>
      <c r="K10" s="306"/>
      <c r="L10" s="305"/>
      <c r="M10" s="306"/>
      <c r="N10" s="305"/>
      <c r="O10" s="306"/>
      <c r="P10" s="305"/>
      <c r="Q10" s="306"/>
      <c r="R10" s="305"/>
      <c r="S10" s="306"/>
      <c r="T10" s="305"/>
      <c r="U10" s="306"/>
      <c r="V10" s="305"/>
      <c r="W10" s="306"/>
    </row>
    <row r="11" spans="1:26" ht="12.75">
      <c r="A11" s="237"/>
      <c r="B11" s="238" t="s">
        <v>15</v>
      </c>
      <c r="C11" s="238" t="s">
        <v>16</v>
      </c>
      <c r="D11" s="239" t="s">
        <v>15</v>
      </c>
      <c r="E11" s="239" t="s">
        <v>16</v>
      </c>
      <c r="F11" s="238" t="s">
        <v>15</v>
      </c>
      <c r="G11" s="238" t="s">
        <v>16</v>
      </c>
      <c r="H11" s="239" t="s">
        <v>15</v>
      </c>
      <c r="I11" s="239" t="s">
        <v>16</v>
      </c>
      <c r="J11" s="238" t="s">
        <v>15</v>
      </c>
      <c r="K11" s="240" t="s">
        <v>16</v>
      </c>
      <c r="L11" s="239" t="s">
        <v>15</v>
      </c>
      <c r="M11" s="239" t="s">
        <v>16</v>
      </c>
      <c r="N11" s="238" t="s">
        <v>15</v>
      </c>
      <c r="O11" s="238" t="s">
        <v>16</v>
      </c>
      <c r="P11" s="239" t="s">
        <v>15</v>
      </c>
      <c r="Q11" s="239" t="s">
        <v>16</v>
      </c>
      <c r="R11" s="238" t="s">
        <v>15</v>
      </c>
      <c r="S11" s="238" t="s">
        <v>16</v>
      </c>
      <c r="T11" s="239" t="s">
        <v>15</v>
      </c>
      <c r="U11" s="239" t="s">
        <v>16</v>
      </c>
      <c r="V11" s="238" t="s">
        <v>15</v>
      </c>
      <c r="W11" s="238" t="s">
        <v>16</v>
      </c>
    </row>
    <row r="12" spans="1:26" ht="12.75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41"/>
      <c r="W12" s="241"/>
    </row>
    <row r="13" spans="1:26" ht="12.75">
      <c r="A13" s="242" t="s">
        <v>17</v>
      </c>
      <c r="B13" s="241"/>
      <c r="C13" s="241"/>
      <c r="D13" s="237"/>
      <c r="E13" s="237"/>
      <c r="F13" s="241"/>
      <c r="G13" s="241"/>
      <c r="H13" s="237"/>
      <c r="I13" s="237"/>
      <c r="J13" s="241"/>
      <c r="K13" s="243"/>
      <c r="L13" s="237"/>
      <c r="M13" s="237"/>
      <c r="N13" s="243"/>
      <c r="O13" s="243"/>
      <c r="P13" s="237"/>
      <c r="Q13" s="237"/>
      <c r="R13" s="243"/>
      <c r="S13" s="243"/>
      <c r="T13" s="237"/>
      <c r="U13" s="237"/>
      <c r="V13" s="241"/>
      <c r="W13" s="241"/>
    </row>
    <row r="14" spans="1:26" ht="12.75">
      <c r="A14" s="244" t="s">
        <v>18</v>
      </c>
      <c r="B14" s="245">
        <v>0</v>
      </c>
      <c r="C14" s="245">
        <v>0</v>
      </c>
      <c r="D14" s="246">
        <v>0</v>
      </c>
      <c r="E14" s="246">
        <v>0</v>
      </c>
      <c r="F14" s="245">
        <v>0</v>
      </c>
      <c r="G14" s="245">
        <v>0</v>
      </c>
      <c r="H14" s="246">
        <v>136</v>
      </c>
      <c r="I14" s="246">
        <v>598656</v>
      </c>
      <c r="J14" s="245">
        <v>283</v>
      </c>
      <c r="K14" s="245">
        <v>2040145</v>
      </c>
      <c r="L14" s="246">
        <v>2</v>
      </c>
      <c r="M14" s="246">
        <v>4000</v>
      </c>
      <c r="N14" s="245">
        <v>12</v>
      </c>
      <c r="O14" s="245">
        <v>99421</v>
      </c>
      <c r="P14" s="246">
        <v>0</v>
      </c>
      <c r="Q14" s="246">
        <v>0</v>
      </c>
      <c r="R14" s="245">
        <v>0</v>
      </c>
      <c r="S14" s="245">
        <v>0</v>
      </c>
      <c r="T14" s="246">
        <v>340</v>
      </c>
      <c r="U14" s="246">
        <v>491090</v>
      </c>
      <c r="V14" s="247">
        <f t="shared" ref="V14:W16" si="0">B14+D14+F14+H14+J14+L14+R14+T14+N14+P14</f>
        <v>773</v>
      </c>
      <c r="W14" s="247">
        <f t="shared" si="0"/>
        <v>3233312</v>
      </c>
    </row>
    <row r="15" spans="1:26" ht="12.75">
      <c r="A15" s="244" t="s">
        <v>19</v>
      </c>
      <c r="B15" s="245">
        <v>0</v>
      </c>
      <c r="C15" s="245">
        <v>0</v>
      </c>
      <c r="D15" s="246">
        <v>0</v>
      </c>
      <c r="E15" s="246">
        <v>0</v>
      </c>
      <c r="F15" s="245">
        <v>0</v>
      </c>
      <c r="G15" s="245">
        <v>0</v>
      </c>
      <c r="H15" s="246">
        <v>81</v>
      </c>
      <c r="I15" s="246">
        <v>363850</v>
      </c>
      <c r="J15" s="245">
        <v>161</v>
      </c>
      <c r="K15" s="245">
        <v>1257093</v>
      </c>
      <c r="L15" s="246">
        <v>0</v>
      </c>
      <c r="M15" s="246">
        <v>0</v>
      </c>
      <c r="N15" s="245">
        <v>8</v>
      </c>
      <c r="O15" s="245">
        <v>90000</v>
      </c>
      <c r="P15" s="246">
        <v>0</v>
      </c>
      <c r="Q15" s="246">
        <v>0</v>
      </c>
      <c r="R15" s="245">
        <v>3</v>
      </c>
      <c r="S15" s="245">
        <v>12500</v>
      </c>
      <c r="T15" s="246">
        <v>280</v>
      </c>
      <c r="U15" s="246">
        <v>400404</v>
      </c>
      <c r="V15" s="247">
        <f t="shared" si="0"/>
        <v>533</v>
      </c>
      <c r="W15" s="247">
        <f>C15+E15+G15+I15+K15+M15+S15+U15+O15+Q15</f>
        <v>2123847</v>
      </c>
    </row>
    <row r="16" spans="1:26" ht="12.75">
      <c r="A16" s="248" t="s">
        <v>20</v>
      </c>
      <c r="B16" s="249">
        <v>0</v>
      </c>
      <c r="C16" s="249">
        <v>0</v>
      </c>
      <c r="D16" s="250">
        <v>0</v>
      </c>
      <c r="E16" s="250">
        <v>0</v>
      </c>
      <c r="F16" s="249">
        <v>0</v>
      </c>
      <c r="G16" s="249">
        <v>0</v>
      </c>
      <c r="H16" s="250">
        <v>103</v>
      </c>
      <c r="I16" s="250">
        <v>448893</v>
      </c>
      <c r="J16" s="249">
        <v>83</v>
      </c>
      <c r="K16" s="249">
        <v>555625</v>
      </c>
      <c r="L16" s="250">
        <v>0</v>
      </c>
      <c r="M16" s="250">
        <v>0</v>
      </c>
      <c r="N16" s="249">
        <v>7</v>
      </c>
      <c r="O16" s="249">
        <v>75000</v>
      </c>
      <c r="P16" s="250">
        <v>0</v>
      </c>
      <c r="Q16" s="250">
        <v>0</v>
      </c>
      <c r="R16" s="249">
        <v>0</v>
      </c>
      <c r="S16" s="249">
        <v>0</v>
      </c>
      <c r="T16" s="250">
        <v>123</v>
      </c>
      <c r="U16" s="250">
        <v>179820</v>
      </c>
      <c r="V16" s="249">
        <f t="shared" si="0"/>
        <v>316</v>
      </c>
      <c r="W16" s="249">
        <f t="shared" si="0"/>
        <v>1259338</v>
      </c>
      <c r="X16" s="251"/>
      <c r="Y16" s="251"/>
      <c r="Z16" s="251"/>
    </row>
    <row r="17" spans="1:23" ht="12.75">
      <c r="A17" s="244"/>
      <c r="B17" s="249"/>
      <c r="C17" s="249"/>
      <c r="D17" s="250"/>
      <c r="E17" s="250"/>
      <c r="F17" s="249"/>
      <c r="G17" s="249"/>
      <c r="H17" s="250"/>
      <c r="I17" s="250"/>
      <c r="J17" s="249"/>
      <c r="K17" s="249"/>
      <c r="L17" s="244"/>
      <c r="M17" s="244"/>
      <c r="N17" s="245"/>
      <c r="O17" s="245"/>
      <c r="P17" s="244"/>
      <c r="Q17" s="244"/>
      <c r="R17" s="245"/>
      <c r="S17" s="245"/>
      <c r="T17" s="244"/>
      <c r="U17" s="244"/>
      <c r="V17" s="245"/>
      <c r="W17" s="245"/>
    </row>
    <row r="18" spans="1:23" ht="12.75">
      <c r="A18" s="252" t="s">
        <v>21</v>
      </c>
      <c r="B18" s="253">
        <v>0</v>
      </c>
      <c r="C18" s="253">
        <v>0</v>
      </c>
      <c r="D18" s="254">
        <v>0</v>
      </c>
      <c r="E18" s="254">
        <v>0</v>
      </c>
      <c r="F18" s="253">
        <v>0</v>
      </c>
      <c r="G18" s="253">
        <v>0</v>
      </c>
      <c r="H18" s="254">
        <f t="shared" ref="H18:I18" si="1">SUM(H14:H17)</f>
        <v>320</v>
      </c>
      <c r="I18" s="254">
        <f t="shared" si="1"/>
        <v>1411399</v>
      </c>
      <c r="J18" s="253">
        <f t="shared" ref="J18:U18" si="2">SUM(J14:J16)</f>
        <v>527</v>
      </c>
      <c r="K18" s="253">
        <f t="shared" si="2"/>
        <v>3852863</v>
      </c>
      <c r="L18" s="254">
        <f t="shared" si="2"/>
        <v>2</v>
      </c>
      <c r="M18" s="254">
        <f t="shared" si="2"/>
        <v>4000</v>
      </c>
      <c r="N18" s="253">
        <f t="shared" si="2"/>
        <v>27</v>
      </c>
      <c r="O18" s="253">
        <f t="shared" si="2"/>
        <v>264421</v>
      </c>
      <c r="P18" s="254">
        <f t="shared" si="2"/>
        <v>0</v>
      </c>
      <c r="Q18" s="254">
        <f t="shared" si="2"/>
        <v>0</v>
      </c>
      <c r="R18" s="253">
        <f t="shared" si="2"/>
        <v>3</v>
      </c>
      <c r="S18" s="253">
        <f t="shared" si="2"/>
        <v>12500</v>
      </c>
      <c r="T18" s="254">
        <f t="shared" si="2"/>
        <v>743</v>
      </c>
      <c r="U18" s="254">
        <f t="shared" si="2"/>
        <v>1071314</v>
      </c>
      <c r="V18" s="247">
        <f t="shared" ref="V18:W18" si="3">B18+D18+F18+H18+J18+L18+R18+T18+N18+P18</f>
        <v>1622</v>
      </c>
      <c r="W18" s="247">
        <f t="shared" si="3"/>
        <v>6616497</v>
      </c>
    </row>
    <row r="19" spans="1:23" ht="12.75">
      <c r="A19" s="244"/>
      <c r="B19" s="255"/>
      <c r="C19" s="255"/>
      <c r="D19" s="244"/>
      <c r="E19" s="244"/>
      <c r="F19" s="256"/>
      <c r="G19" s="256"/>
      <c r="H19" s="257"/>
      <c r="I19" s="257"/>
      <c r="J19" s="255"/>
      <c r="K19" s="245"/>
      <c r="L19" s="244"/>
      <c r="M19" s="244"/>
      <c r="N19" s="245"/>
      <c r="O19" s="245"/>
      <c r="P19" s="244"/>
      <c r="Q19" s="244"/>
      <c r="R19" s="245"/>
      <c r="S19" s="245"/>
      <c r="T19" s="244"/>
      <c r="U19" s="244"/>
      <c r="V19" s="245"/>
      <c r="W19" s="245"/>
    </row>
    <row r="20" spans="1:23" ht="25.5">
      <c r="A20" s="242" t="s">
        <v>22</v>
      </c>
      <c r="B20" s="255"/>
      <c r="C20" s="255"/>
      <c r="D20" s="244"/>
      <c r="E20" s="244"/>
      <c r="F20" s="256"/>
      <c r="G20" s="256"/>
      <c r="H20" s="257"/>
      <c r="I20" s="257"/>
      <c r="J20" s="255"/>
      <c r="K20" s="245"/>
      <c r="L20" s="244"/>
      <c r="M20" s="244"/>
      <c r="N20" s="245"/>
      <c r="O20" s="245"/>
      <c r="P20" s="244"/>
      <c r="Q20" s="244"/>
      <c r="R20" s="245"/>
      <c r="S20" s="245"/>
      <c r="T20" s="244"/>
      <c r="U20" s="244"/>
      <c r="V20" s="245"/>
      <c r="W20" s="245"/>
    </row>
    <row r="21" spans="1:23" ht="12.75">
      <c r="A21" s="244" t="s">
        <v>23</v>
      </c>
      <c r="B21" s="245">
        <v>134</v>
      </c>
      <c r="C21" s="245">
        <v>803251</v>
      </c>
      <c r="D21" s="246">
        <v>0</v>
      </c>
      <c r="E21" s="246">
        <v>0</v>
      </c>
      <c r="F21" s="245">
        <v>0</v>
      </c>
      <c r="G21" s="245">
        <v>0</v>
      </c>
      <c r="H21" s="246">
        <v>2</v>
      </c>
      <c r="I21" s="246">
        <v>9544</v>
      </c>
      <c r="J21" s="245">
        <v>4</v>
      </c>
      <c r="K21" s="245">
        <v>31392</v>
      </c>
      <c r="L21" s="246">
        <v>0</v>
      </c>
      <c r="M21" s="246">
        <v>0</v>
      </c>
      <c r="N21" s="245">
        <v>0</v>
      </c>
      <c r="O21" s="245">
        <v>0</v>
      </c>
      <c r="P21" s="246">
        <v>0</v>
      </c>
      <c r="Q21" s="246">
        <v>0</v>
      </c>
      <c r="R21" s="245">
        <v>0</v>
      </c>
      <c r="S21" s="245">
        <v>0</v>
      </c>
      <c r="T21" s="246">
        <v>1</v>
      </c>
      <c r="U21" s="246">
        <v>1500</v>
      </c>
      <c r="V21" s="247">
        <f t="shared" ref="V21:W36" si="4">B21+D21+F21+H21+J21+L21+R21+T21+N21+P21</f>
        <v>141</v>
      </c>
      <c r="W21" s="247">
        <f t="shared" si="4"/>
        <v>845687</v>
      </c>
    </row>
    <row r="22" spans="1:23" ht="12.75">
      <c r="A22" s="244" t="s">
        <v>24</v>
      </c>
      <c r="B22" s="245">
        <v>167</v>
      </c>
      <c r="C22" s="245">
        <v>845094</v>
      </c>
      <c r="D22" s="246">
        <v>0</v>
      </c>
      <c r="E22" s="246">
        <v>0</v>
      </c>
      <c r="F22" s="245">
        <v>0</v>
      </c>
      <c r="G22" s="245">
        <v>0</v>
      </c>
      <c r="H22" s="246">
        <v>11</v>
      </c>
      <c r="I22" s="246">
        <v>50106</v>
      </c>
      <c r="J22" s="245">
        <v>3</v>
      </c>
      <c r="K22" s="245">
        <v>28977</v>
      </c>
      <c r="L22" s="246">
        <v>0</v>
      </c>
      <c r="M22" s="246">
        <v>0</v>
      </c>
      <c r="N22" s="245">
        <v>0</v>
      </c>
      <c r="O22" s="245">
        <v>0</v>
      </c>
      <c r="P22" s="246">
        <v>0</v>
      </c>
      <c r="Q22" s="246">
        <v>0</v>
      </c>
      <c r="R22" s="245">
        <v>0</v>
      </c>
      <c r="S22" s="245">
        <v>0</v>
      </c>
      <c r="T22" s="246">
        <v>16</v>
      </c>
      <c r="U22" s="246">
        <v>23250</v>
      </c>
      <c r="V22" s="247">
        <f t="shared" si="4"/>
        <v>197</v>
      </c>
      <c r="W22" s="247">
        <f t="shared" si="4"/>
        <v>947427</v>
      </c>
    </row>
    <row r="23" spans="1:23" ht="12.75">
      <c r="A23" s="244" t="s">
        <v>25</v>
      </c>
      <c r="B23" s="245">
        <v>872</v>
      </c>
      <c r="C23" s="245">
        <v>3468331</v>
      </c>
      <c r="D23" s="246">
        <v>0</v>
      </c>
      <c r="E23" s="246">
        <v>0</v>
      </c>
      <c r="F23" s="245">
        <v>0</v>
      </c>
      <c r="G23" s="245">
        <v>0</v>
      </c>
      <c r="H23" s="246">
        <v>15</v>
      </c>
      <c r="I23" s="246">
        <v>65020</v>
      </c>
      <c r="J23" s="245">
        <v>12</v>
      </c>
      <c r="K23" s="245">
        <v>103836</v>
      </c>
      <c r="L23" s="246">
        <v>0</v>
      </c>
      <c r="M23" s="246">
        <v>0</v>
      </c>
      <c r="N23" s="245">
        <v>2</v>
      </c>
      <c r="O23" s="245">
        <v>18000</v>
      </c>
      <c r="P23" s="246">
        <v>0</v>
      </c>
      <c r="Q23" s="246">
        <v>0</v>
      </c>
      <c r="R23" s="245">
        <v>5</v>
      </c>
      <c r="S23" s="245">
        <v>19375</v>
      </c>
      <c r="T23" s="246">
        <v>31</v>
      </c>
      <c r="U23" s="246">
        <v>42563</v>
      </c>
      <c r="V23" s="247">
        <f t="shared" si="4"/>
        <v>937</v>
      </c>
      <c r="W23" s="247">
        <f t="shared" si="4"/>
        <v>3717125</v>
      </c>
    </row>
    <row r="24" spans="1:23" ht="12.75">
      <c r="A24" s="244" t="s">
        <v>26</v>
      </c>
      <c r="B24" s="245">
        <v>372</v>
      </c>
      <c r="C24" s="245">
        <v>2294403</v>
      </c>
      <c r="D24" s="246">
        <v>0</v>
      </c>
      <c r="E24" s="246">
        <v>0</v>
      </c>
      <c r="F24" s="245">
        <v>0</v>
      </c>
      <c r="G24" s="245">
        <v>0</v>
      </c>
      <c r="H24" s="246">
        <v>9</v>
      </c>
      <c r="I24" s="246">
        <v>40562</v>
      </c>
      <c r="J24" s="245">
        <v>1</v>
      </c>
      <c r="K24" s="245">
        <v>9659</v>
      </c>
      <c r="L24" s="246">
        <v>0</v>
      </c>
      <c r="M24" s="246">
        <v>0</v>
      </c>
      <c r="N24" s="245">
        <v>0</v>
      </c>
      <c r="O24" s="245">
        <v>0</v>
      </c>
      <c r="P24" s="246">
        <v>0</v>
      </c>
      <c r="Q24" s="246">
        <v>0</v>
      </c>
      <c r="R24" s="245">
        <v>0</v>
      </c>
      <c r="S24" s="245">
        <v>0</v>
      </c>
      <c r="T24" s="246">
        <v>13</v>
      </c>
      <c r="U24" s="246">
        <v>17463</v>
      </c>
      <c r="V24" s="247">
        <f t="shared" si="4"/>
        <v>395</v>
      </c>
      <c r="W24" s="247">
        <f t="shared" si="4"/>
        <v>2362087</v>
      </c>
    </row>
    <row r="25" spans="1:23" ht="12.75">
      <c r="A25" s="244" t="s">
        <v>27</v>
      </c>
      <c r="B25" s="245">
        <v>118</v>
      </c>
      <c r="C25" s="245">
        <v>703234</v>
      </c>
      <c r="D25" s="246">
        <v>0</v>
      </c>
      <c r="E25" s="246">
        <v>0</v>
      </c>
      <c r="F25" s="245">
        <v>0</v>
      </c>
      <c r="G25" s="245">
        <v>0</v>
      </c>
      <c r="H25" s="246">
        <v>1</v>
      </c>
      <c r="I25" s="246">
        <v>4772</v>
      </c>
      <c r="J25" s="245">
        <v>0</v>
      </c>
      <c r="K25" s="245">
        <v>0</v>
      </c>
      <c r="L25" s="246">
        <v>0</v>
      </c>
      <c r="M25" s="246">
        <v>0</v>
      </c>
      <c r="N25" s="245">
        <v>0</v>
      </c>
      <c r="O25" s="245">
        <v>0</v>
      </c>
      <c r="P25" s="246">
        <v>0</v>
      </c>
      <c r="Q25" s="246">
        <v>0</v>
      </c>
      <c r="R25" s="245">
        <v>0</v>
      </c>
      <c r="S25" s="245">
        <v>0</v>
      </c>
      <c r="T25" s="246">
        <v>2</v>
      </c>
      <c r="U25" s="246">
        <v>3000</v>
      </c>
      <c r="V25" s="247">
        <f t="shared" si="4"/>
        <v>121</v>
      </c>
      <c r="W25" s="247">
        <f t="shared" si="4"/>
        <v>711006</v>
      </c>
    </row>
    <row r="26" spans="1:23" ht="12.75">
      <c r="A26" s="244" t="s">
        <v>28</v>
      </c>
      <c r="B26" s="245">
        <v>299</v>
      </c>
      <c r="C26" s="245">
        <v>1889514</v>
      </c>
      <c r="D26" s="246">
        <v>0</v>
      </c>
      <c r="E26" s="246">
        <v>0</v>
      </c>
      <c r="F26" s="245">
        <v>0</v>
      </c>
      <c r="G26" s="245">
        <v>0</v>
      </c>
      <c r="H26" s="246">
        <v>7</v>
      </c>
      <c r="I26" s="246">
        <v>33404</v>
      </c>
      <c r="J26" s="245">
        <v>4</v>
      </c>
      <c r="K26" s="245">
        <v>33807</v>
      </c>
      <c r="L26" s="246">
        <v>0</v>
      </c>
      <c r="M26" s="246">
        <v>0</v>
      </c>
      <c r="N26" s="245">
        <v>1</v>
      </c>
      <c r="O26" s="245">
        <v>12000</v>
      </c>
      <c r="P26" s="246">
        <v>0</v>
      </c>
      <c r="Q26" s="246">
        <v>0</v>
      </c>
      <c r="R26" s="245">
        <v>0</v>
      </c>
      <c r="S26" s="245">
        <v>0</v>
      </c>
      <c r="T26" s="246">
        <v>30</v>
      </c>
      <c r="U26" s="246">
        <v>39627</v>
      </c>
      <c r="V26" s="247">
        <f t="shared" si="4"/>
        <v>341</v>
      </c>
      <c r="W26" s="247">
        <f t="shared" si="4"/>
        <v>2008352</v>
      </c>
    </row>
    <row r="27" spans="1:23" ht="12.75">
      <c r="A27" s="244" t="s">
        <v>29</v>
      </c>
      <c r="B27" s="245">
        <v>152</v>
      </c>
      <c r="C27" s="245">
        <v>966730</v>
      </c>
      <c r="D27" s="246">
        <v>0</v>
      </c>
      <c r="E27" s="246">
        <v>0</v>
      </c>
      <c r="F27" s="245">
        <v>0</v>
      </c>
      <c r="G27" s="245">
        <v>0</v>
      </c>
      <c r="H27" s="246">
        <v>3</v>
      </c>
      <c r="I27" s="246">
        <v>14316</v>
      </c>
      <c r="J27" s="245">
        <v>1</v>
      </c>
      <c r="K27" s="245">
        <v>4830</v>
      </c>
      <c r="L27" s="246">
        <v>0</v>
      </c>
      <c r="M27" s="246">
        <v>0</v>
      </c>
      <c r="N27" s="245">
        <v>0</v>
      </c>
      <c r="O27" s="245">
        <v>0</v>
      </c>
      <c r="P27" s="246">
        <v>0</v>
      </c>
      <c r="Q27" s="246">
        <v>0</v>
      </c>
      <c r="R27" s="245">
        <v>0</v>
      </c>
      <c r="S27" s="245">
        <v>0</v>
      </c>
      <c r="T27" s="246">
        <v>10</v>
      </c>
      <c r="U27" s="246">
        <v>12938</v>
      </c>
      <c r="V27" s="247">
        <f t="shared" si="4"/>
        <v>166</v>
      </c>
      <c r="W27" s="247">
        <f t="shared" si="4"/>
        <v>998814</v>
      </c>
    </row>
    <row r="28" spans="1:23" ht="12.75">
      <c r="A28" s="244" t="s">
        <v>30</v>
      </c>
      <c r="B28" s="245">
        <v>0</v>
      </c>
      <c r="C28" s="245">
        <v>0</v>
      </c>
      <c r="D28" s="246">
        <v>0</v>
      </c>
      <c r="E28" s="246">
        <v>0</v>
      </c>
      <c r="F28" s="245">
        <v>0</v>
      </c>
      <c r="G28" s="245">
        <v>0</v>
      </c>
      <c r="H28" s="246">
        <v>0</v>
      </c>
      <c r="I28" s="246">
        <v>0</v>
      </c>
      <c r="J28" s="245">
        <v>0</v>
      </c>
      <c r="K28" s="245">
        <v>0</v>
      </c>
      <c r="L28" s="246">
        <v>0</v>
      </c>
      <c r="M28" s="246">
        <v>0</v>
      </c>
      <c r="N28" s="245">
        <v>0</v>
      </c>
      <c r="O28" s="245">
        <v>0</v>
      </c>
      <c r="P28" s="246">
        <v>0</v>
      </c>
      <c r="Q28" s="246">
        <v>0</v>
      </c>
      <c r="R28" s="245">
        <v>0</v>
      </c>
      <c r="S28" s="245">
        <v>0</v>
      </c>
      <c r="T28" s="246">
        <v>0</v>
      </c>
      <c r="U28" s="246">
        <v>0</v>
      </c>
      <c r="V28" s="247">
        <f t="shared" si="4"/>
        <v>0</v>
      </c>
      <c r="W28" s="247">
        <f t="shared" si="4"/>
        <v>0</v>
      </c>
    </row>
    <row r="29" spans="1:23" ht="12.75">
      <c r="A29" s="244" t="s">
        <v>31</v>
      </c>
      <c r="B29" s="245">
        <v>254</v>
      </c>
      <c r="C29" s="245">
        <v>1588376</v>
      </c>
      <c r="D29" s="246">
        <v>0</v>
      </c>
      <c r="E29" s="246">
        <v>0</v>
      </c>
      <c r="F29" s="245">
        <v>0</v>
      </c>
      <c r="G29" s="245">
        <v>0</v>
      </c>
      <c r="H29" s="246">
        <v>1</v>
      </c>
      <c r="I29" s="246">
        <v>4772</v>
      </c>
      <c r="J29" s="245">
        <v>1</v>
      </c>
      <c r="K29" s="245">
        <v>4830</v>
      </c>
      <c r="L29" s="246">
        <v>0</v>
      </c>
      <c r="M29" s="246">
        <v>0</v>
      </c>
      <c r="N29" s="245">
        <v>0</v>
      </c>
      <c r="O29" s="245">
        <v>0</v>
      </c>
      <c r="P29" s="246">
        <v>0</v>
      </c>
      <c r="Q29" s="246">
        <v>0</v>
      </c>
      <c r="R29" s="245">
        <v>0</v>
      </c>
      <c r="S29" s="245">
        <v>0</v>
      </c>
      <c r="T29" s="246">
        <v>3</v>
      </c>
      <c r="U29" s="246">
        <v>4500</v>
      </c>
      <c r="V29" s="247">
        <f t="shared" si="4"/>
        <v>259</v>
      </c>
      <c r="W29" s="247">
        <f t="shared" si="4"/>
        <v>1602478</v>
      </c>
    </row>
    <row r="30" spans="1:23" ht="12.75">
      <c r="A30" s="244" t="s">
        <v>32</v>
      </c>
      <c r="B30" s="245">
        <v>444</v>
      </c>
      <c r="C30" s="245">
        <v>2721685</v>
      </c>
      <c r="D30" s="246">
        <v>0</v>
      </c>
      <c r="E30" s="246">
        <v>0</v>
      </c>
      <c r="F30" s="245">
        <v>0</v>
      </c>
      <c r="G30" s="245">
        <v>0</v>
      </c>
      <c r="H30" s="246">
        <v>11</v>
      </c>
      <c r="I30" s="246">
        <v>52492</v>
      </c>
      <c r="J30" s="245">
        <v>4</v>
      </c>
      <c r="K30" s="245">
        <v>28977</v>
      </c>
      <c r="L30" s="246">
        <v>1</v>
      </c>
      <c r="M30" s="246">
        <v>2000</v>
      </c>
      <c r="N30" s="245">
        <v>1</v>
      </c>
      <c r="O30" s="245">
        <v>12000</v>
      </c>
      <c r="P30" s="246">
        <v>0</v>
      </c>
      <c r="Q30" s="246">
        <v>0</v>
      </c>
      <c r="R30" s="245">
        <v>0</v>
      </c>
      <c r="S30" s="245">
        <v>0</v>
      </c>
      <c r="T30" s="246">
        <v>37</v>
      </c>
      <c r="U30" s="246">
        <v>52313</v>
      </c>
      <c r="V30" s="247">
        <f t="shared" si="4"/>
        <v>498</v>
      </c>
      <c r="W30" s="247">
        <f t="shared" si="4"/>
        <v>2869467</v>
      </c>
    </row>
    <row r="31" spans="1:23" ht="12.75">
      <c r="A31" s="244" t="s">
        <v>33</v>
      </c>
      <c r="B31" s="245">
        <v>31</v>
      </c>
      <c r="C31" s="245">
        <v>178500</v>
      </c>
      <c r="D31" s="246">
        <v>0</v>
      </c>
      <c r="E31" s="246">
        <v>0</v>
      </c>
      <c r="F31" s="245">
        <v>0</v>
      </c>
      <c r="G31" s="245">
        <v>0</v>
      </c>
      <c r="H31" s="246">
        <v>0</v>
      </c>
      <c r="I31" s="246">
        <v>0</v>
      </c>
      <c r="J31" s="245">
        <v>1</v>
      </c>
      <c r="K31" s="245">
        <v>9659</v>
      </c>
      <c r="L31" s="246">
        <v>0</v>
      </c>
      <c r="M31" s="246">
        <v>0</v>
      </c>
      <c r="N31" s="245">
        <v>0</v>
      </c>
      <c r="O31" s="245">
        <v>0</v>
      </c>
      <c r="P31" s="246">
        <v>0</v>
      </c>
      <c r="Q31" s="246">
        <v>0</v>
      </c>
      <c r="R31" s="245">
        <v>0</v>
      </c>
      <c r="S31" s="245">
        <v>0</v>
      </c>
      <c r="T31" s="246">
        <v>0</v>
      </c>
      <c r="U31" s="246">
        <v>0</v>
      </c>
      <c r="V31" s="247">
        <f t="shared" si="4"/>
        <v>32</v>
      </c>
      <c r="W31" s="247">
        <f t="shared" si="4"/>
        <v>188159</v>
      </c>
    </row>
    <row r="32" spans="1:23" ht="12.75">
      <c r="A32" s="244" t="s">
        <v>34</v>
      </c>
      <c r="B32" s="245">
        <v>74</v>
      </c>
      <c r="C32" s="245">
        <v>449932</v>
      </c>
      <c r="D32" s="246">
        <v>0</v>
      </c>
      <c r="E32" s="246">
        <v>0</v>
      </c>
      <c r="F32" s="245">
        <v>0</v>
      </c>
      <c r="G32" s="245">
        <v>0</v>
      </c>
      <c r="H32" s="246">
        <v>1</v>
      </c>
      <c r="I32" s="246">
        <v>4772</v>
      </c>
      <c r="J32" s="245">
        <v>0</v>
      </c>
      <c r="K32" s="245">
        <v>0</v>
      </c>
      <c r="L32" s="246">
        <v>0</v>
      </c>
      <c r="M32" s="246">
        <v>0</v>
      </c>
      <c r="N32" s="245">
        <v>0</v>
      </c>
      <c r="O32" s="245">
        <v>0</v>
      </c>
      <c r="P32" s="246">
        <v>0</v>
      </c>
      <c r="Q32" s="246">
        <v>0</v>
      </c>
      <c r="R32" s="245">
        <v>0</v>
      </c>
      <c r="S32" s="245">
        <v>0</v>
      </c>
      <c r="T32" s="246">
        <v>0</v>
      </c>
      <c r="U32" s="246">
        <v>0</v>
      </c>
      <c r="V32" s="247">
        <f t="shared" si="4"/>
        <v>75</v>
      </c>
      <c r="W32" s="247">
        <f t="shared" si="4"/>
        <v>454704</v>
      </c>
    </row>
    <row r="33" spans="1:23" ht="12.75">
      <c r="A33" s="244" t="s">
        <v>35</v>
      </c>
      <c r="B33" s="245">
        <v>127</v>
      </c>
      <c r="C33" s="245">
        <v>757605</v>
      </c>
      <c r="D33" s="246">
        <v>0</v>
      </c>
      <c r="E33" s="246">
        <v>0</v>
      </c>
      <c r="F33" s="245">
        <v>0</v>
      </c>
      <c r="G33" s="245">
        <v>0</v>
      </c>
      <c r="H33" s="246">
        <v>9</v>
      </c>
      <c r="I33" s="246">
        <v>42948</v>
      </c>
      <c r="J33" s="245">
        <v>1</v>
      </c>
      <c r="K33" s="245">
        <v>9659</v>
      </c>
      <c r="L33" s="246">
        <v>0</v>
      </c>
      <c r="M33" s="246">
        <v>0</v>
      </c>
      <c r="N33" s="245">
        <v>0</v>
      </c>
      <c r="O33" s="245">
        <v>0</v>
      </c>
      <c r="P33" s="246">
        <v>0</v>
      </c>
      <c r="Q33" s="246">
        <v>0</v>
      </c>
      <c r="R33" s="245">
        <v>0</v>
      </c>
      <c r="S33" s="245">
        <v>0</v>
      </c>
      <c r="T33" s="246">
        <v>7</v>
      </c>
      <c r="U33" s="246">
        <v>8539</v>
      </c>
      <c r="V33" s="247">
        <f t="shared" si="4"/>
        <v>144</v>
      </c>
      <c r="W33" s="247">
        <f t="shared" si="4"/>
        <v>818751</v>
      </c>
    </row>
    <row r="34" spans="1:23" ht="12.75">
      <c r="A34" s="244" t="s">
        <v>36</v>
      </c>
      <c r="B34" s="245">
        <v>718</v>
      </c>
      <c r="C34" s="245">
        <v>3970264</v>
      </c>
      <c r="D34" s="246">
        <v>0</v>
      </c>
      <c r="E34" s="246">
        <v>0</v>
      </c>
      <c r="F34" s="245">
        <v>0</v>
      </c>
      <c r="G34" s="245">
        <v>0</v>
      </c>
      <c r="H34" s="246">
        <v>15</v>
      </c>
      <c r="I34" s="246">
        <v>70541</v>
      </c>
      <c r="J34" s="245">
        <v>13</v>
      </c>
      <c r="K34" s="245">
        <v>107054</v>
      </c>
      <c r="L34" s="246">
        <v>0</v>
      </c>
      <c r="M34" s="246">
        <v>0</v>
      </c>
      <c r="N34" s="245">
        <v>2</v>
      </c>
      <c r="O34" s="245">
        <v>24000</v>
      </c>
      <c r="P34" s="246">
        <v>0</v>
      </c>
      <c r="Q34" s="246">
        <v>0</v>
      </c>
      <c r="R34" s="245">
        <v>0</v>
      </c>
      <c r="S34" s="245">
        <v>0</v>
      </c>
      <c r="T34" s="246">
        <v>32</v>
      </c>
      <c r="U34" s="246">
        <v>47627</v>
      </c>
      <c r="V34" s="247">
        <f t="shared" si="4"/>
        <v>780</v>
      </c>
      <c r="W34" s="247">
        <f t="shared" si="4"/>
        <v>4219486</v>
      </c>
    </row>
    <row r="35" spans="1:23" ht="12.75">
      <c r="A35" s="244" t="s">
        <v>37</v>
      </c>
      <c r="B35" s="245">
        <v>44</v>
      </c>
      <c r="C35" s="245">
        <v>284527</v>
      </c>
      <c r="D35" s="246">
        <v>0</v>
      </c>
      <c r="E35" s="246">
        <v>0</v>
      </c>
      <c r="F35" s="245">
        <v>0</v>
      </c>
      <c r="G35" s="245">
        <v>0</v>
      </c>
      <c r="H35" s="246">
        <v>2</v>
      </c>
      <c r="I35" s="246">
        <v>9544</v>
      </c>
      <c r="J35" s="245">
        <v>0</v>
      </c>
      <c r="K35" s="245">
        <v>0</v>
      </c>
      <c r="L35" s="246">
        <v>0</v>
      </c>
      <c r="M35" s="246">
        <v>0</v>
      </c>
      <c r="N35" s="245">
        <v>0</v>
      </c>
      <c r="O35" s="245">
        <v>0</v>
      </c>
      <c r="P35" s="246">
        <v>0</v>
      </c>
      <c r="Q35" s="246">
        <v>0</v>
      </c>
      <c r="R35" s="245">
        <v>0</v>
      </c>
      <c r="S35" s="245">
        <v>0</v>
      </c>
      <c r="T35" s="246">
        <v>5</v>
      </c>
      <c r="U35" s="246">
        <v>7500</v>
      </c>
      <c r="V35" s="247">
        <f t="shared" si="4"/>
        <v>51</v>
      </c>
      <c r="W35" s="247">
        <f t="shared" si="4"/>
        <v>301571</v>
      </c>
    </row>
    <row r="36" spans="1:23" ht="12.75">
      <c r="A36" s="244" t="s">
        <v>38</v>
      </c>
      <c r="B36" s="245">
        <v>176</v>
      </c>
      <c r="C36" s="245">
        <v>940650</v>
      </c>
      <c r="D36" s="246">
        <v>0</v>
      </c>
      <c r="E36" s="246">
        <v>0</v>
      </c>
      <c r="F36" s="245">
        <v>0</v>
      </c>
      <c r="G36" s="245">
        <v>0</v>
      </c>
      <c r="H36" s="246">
        <v>2</v>
      </c>
      <c r="I36" s="246">
        <v>9288</v>
      </c>
      <c r="J36" s="245">
        <v>0</v>
      </c>
      <c r="K36" s="245">
        <v>0</v>
      </c>
      <c r="L36" s="246">
        <v>0</v>
      </c>
      <c r="M36" s="246">
        <v>0</v>
      </c>
      <c r="N36" s="245">
        <v>1</v>
      </c>
      <c r="O36" s="245">
        <v>12000</v>
      </c>
      <c r="P36" s="246">
        <v>0</v>
      </c>
      <c r="Q36" s="246">
        <v>0</v>
      </c>
      <c r="R36" s="245">
        <v>0</v>
      </c>
      <c r="S36" s="245">
        <v>0</v>
      </c>
      <c r="T36" s="246">
        <v>3</v>
      </c>
      <c r="U36" s="246">
        <v>3562</v>
      </c>
      <c r="V36" s="247">
        <f t="shared" si="4"/>
        <v>182</v>
      </c>
      <c r="W36" s="247">
        <f t="shared" si="4"/>
        <v>965500</v>
      </c>
    </row>
    <row r="37" spans="1:23" ht="12.75">
      <c r="A37" s="244" t="s">
        <v>39</v>
      </c>
      <c r="B37" s="245">
        <v>233</v>
      </c>
      <c r="C37" s="245">
        <v>1416646</v>
      </c>
      <c r="D37" s="246">
        <v>0</v>
      </c>
      <c r="E37" s="246">
        <v>0</v>
      </c>
      <c r="F37" s="245">
        <v>0</v>
      </c>
      <c r="G37" s="245">
        <v>0</v>
      </c>
      <c r="H37" s="246">
        <v>5</v>
      </c>
      <c r="I37" s="246">
        <v>21474</v>
      </c>
      <c r="J37" s="245">
        <v>6</v>
      </c>
      <c r="K37" s="245">
        <v>43467</v>
      </c>
      <c r="L37" s="246">
        <v>0</v>
      </c>
      <c r="M37" s="246">
        <v>0</v>
      </c>
      <c r="N37" s="245">
        <v>1</v>
      </c>
      <c r="O37" s="245">
        <v>581</v>
      </c>
      <c r="P37" s="246">
        <v>0</v>
      </c>
      <c r="Q37" s="246">
        <v>0</v>
      </c>
      <c r="R37" s="245">
        <v>0</v>
      </c>
      <c r="S37" s="245">
        <v>0</v>
      </c>
      <c r="T37" s="246">
        <v>10</v>
      </c>
      <c r="U37" s="246">
        <v>14250</v>
      </c>
      <c r="V37" s="247">
        <f t="shared" ref="V37:W51" si="5">B37+D37+F37+H37+J37+L37+R37+T37+N37+P37</f>
        <v>255</v>
      </c>
      <c r="W37" s="247">
        <f t="shared" si="5"/>
        <v>1496418</v>
      </c>
    </row>
    <row r="38" spans="1:23" ht="12.75">
      <c r="A38" s="244" t="s">
        <v>40</v>
      </c>
      <c r="B38" s="245">
        <v>193</v>
      </c>
      <c r="C38" s="245">
        <v>1212732</v>
      </c>
      <c r="D38" s="246">
        <v>0</v>
      </c>
      <c r="E38" s="246">
        <v>0</v>
      </c>
      <c r="F38" s="245">
        <v>0</v>
      </c>
      <c r="G38" s="245">
        <v>0</v>
      </c>
      <c r="H38" s="246">
        <v>1</v>
      </c>
      <c r="I38" s="246">
        <v>4772</v>
      </c>
      <c r="J38" s="245">
        <v>1</v>
      </c>
      <c r="K38" s="245">
        <v>2169</v>
      </c>
      <c r="L38" s="246">
        <v>0</v>
      </c>
      <c r="M38" s="246">
        <v>0</v>
      </c>
      <c r="N38" s="245">
        <v>0</v>
      </c>
      <c r="O38" s="245">
        <v>0</v>
      </c>
      <c r="P38" s="246">
        <v>0</v>
      </c>
      <c r="Q38" s="246">
        <v>0</v>
      </c>
      <c r="R38" s="245">
        <v>0</v>
      </c>
      <c r="S38" s="245">
        <v>0</v>
      </c>
      <c r="T38" s="246">
        <v>8</v>
      </c>
      <c r="U38" s="246">
        <v>11250</v>
      </c>
      <c r="V38" s="247">
        <f t="shared" si="5"/>
        <v>203</v>
      </c>
      <c r="W38" s="247">
        <f t="shared" si="5"/>
        <v>1230923</v>
      </c>
    </row>
    <row r="39" spans="1:23" ht="12.75">
      <c r="A39" s="244" t="s">
        <v>41</v>
      </c>
      <c r="B39" s="245">
        <v>24</v>
      </c>
      <c r="C39" s="245">
        <v>103068</v>
      </c>
      <c r="D39" s="246">
        <v>0</v>
      </c>
      <c r="E39" s="246">
        <v>0</v>
      </c>
      <c r="F39" s="245">
        <v>0</v>
      </c>
      <c r="G39" s="245">
        <v>0</v>
      </c>
      <c r="H39" s="246">
        <v>0</v>
      </c>
      <c r="I39" s="246">
        <v>0</v>
      </c>
      <c r="J39" s="245">
        <v>0</v>
      </c>
      <c r="K39" s="245">
        <v>0</v>
      </c>
      <c r="L39" s="246">
        <v>0</v>
      </c>
      <c r="M39" s="246">
        <v>0</v>
      </c>
      <c r="N39" s="245">
        <v>0</v>
      </c>
      <c r="O39" s="245">
        <v>0</v>
      </c>
      <c r="P39" s="246">
        <v>0</v>
      </c>
      <c r="Q39" s="246">
        <v>0</v>
      </c>
      <c r="R39" s="245">
        <v>0</v>
      </c>
      <c r="S39" s="245">
        <v>0</v>
      </c>
      <c r="T39" s="246">
        <v>0</v>
      </c>
      <c r="U39" s="246">
        <v>0</v>
      </c>
      <c r="V39" s="247">
        <f t="shared" si="5"/>
        <v>24</v>
      </c>
      <c r="W39" s="247">
        <f t="shared" si="5"/>
        <v>103068</v>
      </c>
    </row>
    <row r="40" spans="1:23" ht="12.75">
      <c r="A40" s="244" t="s">
        <v>42</v>
      </c>
      <c r="B40" s="245">
        <v>490</v>
      </c>
      <c r="C40" s="245">
        <v>2377259</v>
      </c>
      <c r="D40" s="246">
        <v>0</v>
      </c>
      <c r="E40" s="246">
        <v>0</v>
      </c>
      <c r="F40" s="245">
        <v>0</v>
      </c>
      <c r="G40" s="245">
        <v>0</v>
      </c>
      <c r="H40" s="246">
        <v>4</v>
      </c>
      <c r="I40" s="246">
        <v>13917</v>
      </c>
      <c r="J40" s="245">
        <v>8</v>
      </c>
      <c r="K40" s="245">
        <v>61452</v>
      </c>
      <c r="L40" s="246">
        <v>0</v>
      </c>
      <c r="M40" s="246">
        <v>0</v>
      </c>
      <c r="N40" s="245">
        <v>1</v>
      </c>
      <c r="O40" s="245">
        <v>6000</v>
      </c>
      <c r="P40" s="246">
        <v>222</v>
      </c>
      <c r="Q40" s="246">
        <v>389978</v>
      </c>
      <c r="R40" s="245">
        <v>1</v>
      </c>
      <c r="S40" s="245">
        <v>5000</v>
      </c>
      <c r="T40" s="246">
        <v>12</v>
      </c>
      <c r="U40" s="246">
        <v>12063</v>
      </c>
      <c r="V40" s="247">
        <f t="shared" si="5"/>
        <v>738</v>
      </c>
      <c r="W40" s="247">
        <f t="shared" si="5"/>
        <v>2865669</v>
      </c>
    </row>
    <row r="41" spans="1:23" ht="12.75">
      <c r="A41" s="244" t="s">
        <v>157</v>
      </c>
      <c r="B41" s="245">
        <v>389</v>
      </c>
      <c r="C41" s="245">
        <v>2294808</v>
      </c>
      <c r="D41" s="246">
        <v>0</v>
      </c>
      <c r="E41" s="246">
        <v>0</v>
      </c>
      <c r="F41" s="245">
        <v>0</v>
      </c>
      <c r="G41" s="245">
        <v>0</v>
      </c>
      <c r="H41" s="246">
        <v>13</v>
      </c>
      <c r="I41" s="246">
        <v>53685</v>
      </c>
      <c r="J41" s="245">
        <v>5</v>
      </c>
      <c r="K41" s="245">
        <v>38635</v>
      </c>
      <c r="L41" s="246">
        <v>0</v>
      </c>
      <c r="M41" s="246">
        <v>0</v>
      </c>
      <c r="N41" s="245">
        <v>1</v>
      </c>
      <c r="O41" s="245">
        <v>12000</v>
      </c>
      <c r="P41" s="246">
        <v>0</v>
      </c>
      <c r="Q41" s="246">
        <v>0</v>
      </c>
      <c r="R41" s="245">
        <v>2</v>
      </c>
      <c r="S41" s="245">
        <v>7500</v>
      </c>
      <c r="T41" s="246">
        <v>34</v>
      </c>
      <c r="U41" s="246">
        <v>50250</v>
      </c>
      <c r="V41" s="247">
        <f t="shared" si="5"/>
        <v>444</v>
      </c>
      <c r="W41" s="247">
        <f t="shared" si="5"/>
        <v>2456878</v>
      </c>
    </row>
    <row r="42" spans="1:23" ht="12.75">
      <c r="A42" s="244" t="s">
        <v>44</v>
      </c>
      <c r="B42" s="245">
        <v>567</v>
      </c>
      <c r="C42" s="245">
        <v>3109463</v>
      </c>
      <c r="D42" s="246">
        <v>0</v>
      </c>
      <c r="E42" s="246">
        <v>0</v>
      </c>
      <c r="F42" s="245">
        <v>0</v>
      </c>
      <c r="G42" s="245">
        <v>0</v>
      </c>
      <c r="H42" s="246">
        <v>7</v>
      </c>
      <c r="I42" s="246">
        <v>30422</v>
      </c>
      <c r="J42" s="245">
        <v>3</v>
      </c>
      <c r="K42" s="245">
        <v>24104</v>
      </c>
      <c r="L42" s="246">
        <v>0</v>
      </c>
      <c r="M42" s="246">
        <v>0</v>
      </c>
      <c r="N42" s="245">
        <v>2</v>
      </c>
      <c r="O42" s="245">
        <v>24000</v>
      </c>
      <c r="P42" s="246">
        <v>0</v>
      </c>
      <c r="Q42" s="246">
        <v>0</v>
      </c>
      <c r="R42" s="245">
        <v>0</v>
      </c>
      <c r="S42" s="245">
        <v>0</v>
      </c>
      <c r="T42" s="246">
        <v>18</v>
      </c>
      <c r="U42" s="246">
        <v>25745</v>
      </c>
      <c r="V42" s="247">
        <f t="shared" si="5"/>
        <v>597</v>
      </c>
      <c r="W42" s="247">
        <f t="shared" si="5"/>
        <v>3213734</v>
      </c>
    </row>
    <row r="43" spans="1:23" ht="12.75">
      <c r="A43" s="244" t="s">
        <v>45</v>
      </c>
      <c r="B43" s="245">
        <v>254</v>
      </c>
      <c r="C43" s="245">
        <v>1645177</v>
      </c>
      <c r="D43" s="246">
        <v>0</v>
      </c>
      <c r="E43" s="246">
        <v>0</v>
      </c>
      <c r="F43" s="245">
        <v>0</v>
      </c>
      <c r="G43" s="245">
        <v>0</v>
      </c>
      <c r="H43" s="246">
        <v>4</v>
      </c>
      <c r="I43" s="246">
        <v>19088</v>
      </c>
      <c r="J43" s="245">
        <v>6</v>
      </c>
      <c r="K43" s="245">
        <v>48296</v>
      </c>
      <c r="L43" s="246">
        <v>0</v>
      </c>
      <c r="M43" s="246">
        <v>0</v>
      </c>
      <c r="N43" s="245">
        <v>1</v>
      </c>
      <c r="O43" s="245">
        <v>12000</v>
      </c>
      <c r="P43" s="246">
        <v>0</v>
      </c>
      <c r="Q43" s="246">
        <v>0</v>
      </c>
      <c r="R43" s="245">
        <v>0</v>
      </c>
      <c r="S43" s="245">
        <v>0</v>
      </c>
      <c r="T43" s="246">
        <v>7</v>
      </c>
      <c r="U43" s="246">
        <v>9900</v>
      </c>
      <c r="V43" s="247">
        <f t="shared" si="5"/>
        <v>272</v>
      </c>
      <c r="W43" s="247">
        <f t="shared" si="5"/>
        <v>1734461</v>
      </c>
    </row>
    <row r="44" spans="1:23" ht="12.75">
      <c r="A44" s="244" t="s">
        <v>46</v>
      </c>
      <c r="B44" s="245">
        <v>557</v>
      </c>
      <c r="C44" s="245">
        <v>3282385</v>
      </c>
      <c r="D44" s="246">
        <v>0</v>
      </c>
      <c r="E44" s="246">
        <v>0</v>
      </c>
      <c r="F44" s="245">
        <v>0</v>
      </c>
      <c r="G44" s="245">
        <v>0</v>
      </c>
      <c r="H44" s="246">
        <v>21</v>
      </c>
      <c r="I44" s="246">
        <v>95440</v>
      </c>
      <c r="J44" s="245">
        <v>7</v>
      </c>
      <c r="K44" s="245">
        <v>54734</v>
      </c>
      <c r="L44" s="246">
        <v>0</v>
      </c>
      <c r="M44" s="246">
        <v>0</v>
      </c>
      <c r="N44" s="245">
        <v>2</v>
      </c>
      <c r="O44" s="245">
        <v>24000</v>
      </c>
      <c r="P44" s="246">
        <v>0</v>
      </c>
      <c r="Q44" s="246">
        <v>0</v>
      </c>
      <c r="R44" s="245">
        <v>3</v>
      </c>
      <c r="S44" s="245">
        <v>11250</v>
      </c>
      <c r="T44" s="246">
        <v>18</v>
      </c>
      <c r="U44" s="246">
        <v>27000</v>
      </c>
      <c r="V44" s="247">
        <f t="shared" si="5"/>
        <v>608</v>
      </c>
      <c r="W44" s="247">
        <f t="shared" si="5"/>
        <v>3494809</v>
      </c>
    </row>
    <row r="45" spans="1:23" ht="12.75">
      <c r="A45" s="244" t="s">
        <v>47</v>
      </c>
      <c r="B45" s="245">
        <v>413</v>
      </c>
      <c r="C45" s="245">
        <v>2354007</v>
      </c>
      <c r="D45" s="246">
        <v>0</v>
      </c>
      <c r="E45" s="246">
        <v>0</v>
      </c>
      <c r="F45" s="245">
        <v>0</v>
      </c>
      <c r="G45" s="245">
        <v>0</v>
      </c>
      <c r="H45" s="246">
        <v>1</v>
      </c>
      <c r="I45" s="246">
        <v>4772</v>
      </c>
      <c r="J45" s="245">
        <v>3</v>
      </c>
      <c r="K45" s="245">
        <v>14488</v>
      </c>
      <c r="L45" s="246">
        <v>0</v>
      </c>
      <c r="M45" s="246">
        <v>0</v>
      </c>
      <c r="N45" s="245">
        <v>0</v>
      </c>
      <c r="O45" s="245">
        <v>0</v>
      </c>
      <c r="P45" s="246">
        <v>0</v>
      </c>
      <c r="Q45" s="246">
        <v>0</v>
      </c>
      <c r="R45" s="245">
        <v>0</v>
      </c>
      <c r="S45" s="245">
        <v>0</v>
      </c>
      <c r="T45" s="246">
        <v>37</v>
      </c>
      <c r="U45" s="246">
        <v>52620</v>
      </c>
      <c r="V45" s="247">
        <f t="shared" si="5"/>
        <v>454</v>
      </c>
      <c r="W45" s="247">
        <f t="shared" si="5"/>
        <v>2425887</v>
      </c>
    </row>
    <row r="46" spans="1:23" ht="12.75">
      <c r="A46" s="244" t="s">
        <v>48</v>
      </c>
      <c r="B46" s="245">
        <v>99</v>
      </c>
      <c r="C46" s="245">
        <v>413829</v>
      </c>
      <c r="D46" s="246">
        <v>0</v>
      </c>
      <c r="E46" s="246">
        <v>0</v>
      </c>
      <c r="F46" s="245">
        <v>0</v>
      </c>
      <c r="G46" s="245">
        <v>0</v>
      </c>
      <c r="H46" s="246">
        <v>3</v>
      </c>
      <c r="I46" s="246">
        <v>10738</v>
      </c>
      <c r="J46" s="245"/>
      <c r="K46" s="245"/>
      <c r="L46" s="246">
        <v>0</v>
      </c>
      <c r="M46" s="246">
        <v>0</v>
      </c>
      <c r="N46" s="245">
        <v>0</v>
      </c>
      <c r="O46" s="245">
        <v>0</v>
      </c>
      <c r="P46" s="246">
        <v>63</v>
      </c>
      <c r="Q46" s="246">
        <v>85018</v>
      </c>
      <c r="R46" s="245">
        <v>2</v>
      </c>
      <c r="S46" s="245">
        <v>5000</v>
      </c>
      <c r="T46" s="246">
        <v>4</v>
      </c>
      <c r="U46" s="246">
        <v>5063</v>
      </c>
      <c r="V46" s="247">
        <f t="shared" si="5"/>
        <v>171</v>
      </c>
      <c r="W46" s="247">
        <f t="shared" si="5"/>
        <v>519648</v>
      </c>
    </row>
    <row r="47" spans="1:23" ht="12.75">
      <c r="A47" s="244" t="s">
        <v>49</v>
      </c>
      <c r="B47" s="245">
        <v>369</v>
      </c>
      <c r="C47" s="245">
        <v>1734693</v>
      </c>
      <c r="D47" s="246">
        <v>0</v>
      </c>
      <c r="E47" s="246">
        <v>0</v>
      </c>
      <c r="F47" s="245">
        <v>0</v>
      </c>
      <c r="G47" s="245">
        <v>0</v>
      </c>
      <c r="H47" s="246">
        <v>2</v>
      </c>
      <c r="I47" s="246">
        <v>7158</v>
      </c>
      <c r="J47" s="245">
        <v>12</v>
      </c>
      <c r="K47" s="245">
        <v>77356</v>
      </c>
      <c r="L47" s="246">
        <v>0</v>
      </c>
      <c r="M47" s="246">
        <v>0</v>
      </c>
      <c r="N47" s="245">
        <v>0</v>
      </c>
      <c r="O47" s="245">
        <v>0</v>
      </c>
      <c r="P47" s="246">
        <v>0</v>
      </c>
      <c r="Q47" s="246">
        <v>0</v>
      </c>
      <c r="R47" s="245">
        <v>0</v>
      </c>
      <c r="S47" s="245">
        <v>0</v>
      </c>
      <c r="T47" s="246">
        <v>5</v>
      </c>
      <c r="U47" s="246">
        <v>7500</v>
      </c>
      <c r="V47" s="247">
        <f t="shared" si="5"/>
        <v>388</v>
      </c>
      <c r="W47" s="247">
        <f t="shared" si="5"/>
        <v>1826707</v>
      </c>
    </row>
    <row r="48" spans="1:23" ht="12.75">
      <c r="A48" s="244" t="s">
        <v>50</v>
      </c>
      <c r="B48" s="245">
        <v>496</v>
      </c>
      <c r="C48" s="245">
        <v>1978126</v>
      </c>
      <c r="D48" s="246">
        <v>0</v>
      </c>
      <c r="E48" s="246">
        <v>0</v>
      </c>
      <c r="F48" s="245">
        <v>0</v>
      </c>
      <c r="G48" s="245">
        <v>0</v>
      </c>
      <c r="H48" s="246">
        <v>0</v>
      </c>
      <c r="I48" s="246">
        <v>0</v>
      </c>
      <c r="J48" s="245">
        <v>21</v>
      </c>
      <c r="K48" s="245">
        <v>96006</v>
      </c>
      <c r="L48" s="246">
        <v>0</v>
      </c>
      <c r="M48" s="246">
        <v>0</v>
      </c>
      <c r="N48" s="245">
        <v>2</v>
      </c>
      <c r="O48" s="245">
        <v>19500</v>
      </c>
      <c r="P48" s="246">
        <v>0</v>
      </c>
      <c r="Q48" s="246">
        <v>0</v>
      </c>
      <c r="R48" s="245">
        <v>2</v>
      </c>
      <c r="S48" s="245">
        <v>7500</v>
      </c>
      <c r="T48" s="246">
        <v>2</v>
      </c>
      <c r="U48" s="246">
        <v>1032</v>
      </c>
      <c r="V48" s="247">
        <f t="shared" si="5"/>
        <v>523</v>
      </c>
      <c r="W48" s="247">
        <f t="shared" si="5"/>
        <v>2102164</v>
      </c>
    </row>
    <row r="49" spans="1:26" ht="12.75">
      <c r="A49" s="244" t="s">
        <v>51</v>
      </c>
      <c r="B49" s="245">
        <v>447</v>
      </c>
      <c r="C49" s="245">
        <v>2835053</v>
      </c>
      <c r="D49" s="246">
        <v>0</v>
      </c>
      <c r="E49" s="246">
        <v>0</v>
      </c>
      <c r="F49" s="245">
        <v>0</v>
      </c>
      <c r="G49" s="245">
        <v>0</v>
      </c>
      <c r="H49" s="246">
        <v>13</v>
      </c>
      <c r="I49" s="246">
        <v>59650</v>
      </c>
      <c r="J49" s="245">
        <v>4</v>
      </c>
      <c r="K49" s="245">
        <v>33807</v>
      </c>
      <c r="L49" s="246">
        <v>0</v>
      </c>
      <c r="M49" s="246">
        <v>0</v>
      </c>
      <c r="N49" s="245">
        <v>0</v>
      </c>
      <c r="O49" s="245">
        <v>0</v>
      </c>
      <c r="P49" s="246">
        <v>0</v>
      </c>
      <c r="Q49" s="246">
        <v>0</v>
      </c>
      <c r="R49" s="245">
        <v>0</v>
      </c>
      <c r="S49" s="245">
        <v>0</v>
      </c>
      <c r="T49" s="246">
        <v>10</v>
      </c>
      <c r="U49" s="246">
        <v>14250</v>
      </c>
      <c r="V49" s="247">
        <f t="shared" si="5"/>
        <v>474</v>
      </c>
      <c r="W49" s="247">
        <f t="shared" si="5"/>
        <v>2942760</v>
      </c>
    </row>
    <row r="50" spans="1:26" ht="12.75">
      <c r="A50" s="248" t="s">
        <v>52</v>
      </c>
      <c r="B50" s="249">
        <v>396</v>
      </c>
      <c r="C50" s="249">
        <v>2240837</v>
      </c>
      <c r="D50" s="250">
        <v>0</v>
      </c>
      <c r="E50" s="250">
        <v>0</v>
      </c>
      <c r="F50" s="249">
        <v>0</v>
      </c>
      <c r="G50" s="249">
        <v>0</v>
      </c>
      <c r="H50" s="250">
        <v>4</v>
      </c>
      <c r="I50" s="250">
        <v>14366</v>
      </c>
      <c r="J50" s="249">
        <v>3</v>
      </c>
      <c r="K50" s="249">
        <v>19319</v>
      </c>
      <c r="L50" s="250">
        <v>0</v>
      </c>
      <c r="M50" s="250">
        <v>0</v>
      </c>
      <c r="N50" s="249">
        <v>1</v>
      </c>
      <c r="O50" s="249">
        <v>12000</v>
      </c>
      <c r="P50" s="250">
        <v>0</v>
      </c>
      <c r="Q50" s="250">
        <v>0</v>
      </c>
      <c r="R50" s="249">
        <v>0</v>
      </c>
      <c r="S50" s="249">
        <v>0</v>
      </c>
      <c r="T50" s="250">
        <v>13</v>
      </c>
      <c r="U50" s="250">
        <v>18938</v>
      </c>
      <c r="V50" s="249">
        <f t="shared" si="5"/>
        <v>417</v>
      </c>
      <c r="W50" s="249">
        <f t="shared" si="5"/>
        <v>2305460</v>
      </c>
      <c r="X50" s="251"/>
      <c r="Y50" s="251"/>
      <c r="Z50" s="251"/>
    </row>
    <row r="51" spans="1:26" ht="12.75">
      <c r="A51" s="244" t="s">
        <v>53</v>
      </c>
      <c r="B51" s="245">
        <f t="shared" ref="B51:U51" si="6">SUM(B21:B50)</f>
        <v>8909</v>
      </c>
      <c r="C51" s="245">
        <f t="shared" si="6"/>
        <v>48860179</v>
      </c>
      <c r="D51" s="246">
        <f t="shared" si="6"/>
        <v>0</v>
      </c>
      <c r="E51" s="246">
        <f t="shared" si="6"/>
        <v>0</v>
      </c>
      <c r="F51" s="245">
        <f t="shared" si="6"/>
        <v>0</v>
      </c>
      <c r="G51" s="245">
        <f t="shared" si="6"/>
        <v>0</v>
      </c>
      <c r="H51" s="246">
        <f t="shared" si="6"/>
        <v>167</v>
      </c>
      <c r="I51" s="246">
        <f t="shared" si="6"/>
        <v>747563</v>
      </c>
      <c r="J51" s="245">
        <f t="shared" si="6"/>
        <v>124</v>
      </c>
      <c r="K51" s="245">
        <f t="shared" si="6"/>
        <v>886513</v>
      </c>
      <c r="L51" s="246">
        <f t="shared" si="6"/>
        <v>1</v>
      </c>
      <c r="M51" s="246">
        <f t="shared" si="6"/>
        <v>2000</v>
      </c>
      <c r="N51" s="245">
        <f t="shared" si="6"/>
        <v>18</v>
      </c>
      <c r="O51" s="245">
        <f t="shared" si="6"/>
        <v>188081</v>
      </c>
      <c r="P51" s="246">
        <f t="shared" si="6"/>
        <v>285</v>
      </c>
      <c r="Q51" s="246">
        <f t="shared" si="6"/>
        <v>474996</v>
      </c>
      <c r="R51" s="245">
        <f t="shared" si="6"/>
        <v>15</v>
      </c>
      <c r="S51" s="245">
        <f t="shared" si="6"/>
        <v>55625</v>
      </c>
      <c r="T51" s="246">
        <f t="shared" si="6"/>
        <v>368</v>
      </c>
      <c r="U51" s="246">
        <f t="shared" si="6"/>
        <v>514243</v>
      </c>
      <c r="V51" s="247">
        <f t="shared" si="5"/>
        <v>9887</v>
      </c>
      <c r="W51" s="247">
        <f t="shared" si="5"/>
        <v>51729200</v>
      </c>
    </row>
    <row r="52" spans="1:26" ht="12.75">
      <c r="A52" s="244"/>
      <c r="B52" s="245"/>
      <c r="C52" s="245"/>
      <c r="D52" s="258"/>
      <c r="E52" s="258"/>
      <c r="F52" s="245"/>
      <c r="G52" s="245"/>
      <c r="H52" s="258"/>
      <c r="I52" s="258"/>
      <c r="J52" s="245"/>
      <c r="K52" s="245"/>
      <c r="L52" s="258"/>
      <c r="M52" s="258"/>
      <c r="N52" s="255"/>
      <c r="O52" s="255"/>
      <c r="P52" s="244"/>
      <c r="Q52" s="244"/>
      <c r="R52" s="255"/>
      <c r="S52" s="255"/>
      <c r="T52" s="244"/>
      <c r="U52" s="244"/>
      <c r="V52" s="245"/>
      <c r="W52" s="245"/>
    </row>
    <row r="53" spans="1:26" ht="25.5">
      <c r="A53" s="242" t="s">
        <v>54</v>
      </c>
      <c r="B53" s="249"/>
      <c r="C53" s="249"/>
      <c r="D53" s="250"/>
      <c r="E53" s="250"/>
      <c r="F53" s="249"/>
      <c r="G53" s="249"/>
      <c r="H53" s="250"/>
      <c r="I53" s="250"/>
      <c r="J53" s="249"/>
      <c r="K53" s="249"/>
      <c r="L53" s="250"/>
      <c r="M53" s="250"/>
      <c r="N53" s="255"/>
      <c r="O53" s="255"/>
      <c r="P53" s="244"/>
      <c r="Q53" s="244"/>
      <c r="R53" s="255"/>
      <c r="S53" s="255"/>
      <c r="T53" s="244"/>
      <c r="U53" s="244"/>
      <c r="V53" s="245"/>
      <c r="W53" s="245"/>
    </row>
    <row r="54" spans="1:26" ht="12.75">
      <c r="A54" s="248" t="s">
        <v>55</v>
      </c>
      <c r="B54" s="249">
        <v>137</v>
      </c>
      <c r="C54" s="249">
        <v>344529</v>
      </c>
      <c r="D54" s="250">
        <v>0</v>
      </c>
      <c r="E54" s="250">
        <v>0</v>
      </c>
      <c r="F54" s="245">
        <v>0</v>
      </c>
      <c r="G54" s="245">
        <v>0</v>
      </c>
      <c r="H54" s="250">
        <v>2</v>
      </c>
      <c r="I54" s="250">
        <v>9544</v>
      </c>
      <c r="J54" s="249">
        <v>3</v>
      </c>
      <c r="K54" s="249">
        <v>6457</v>
      </c>
      <c r="L54" s="250">
        <v>0</v>
      </c>
      <c r="M54" s="250">
        <v>0</v>
      </c>
      <c r="N54" s="249">
        <v>1</v>
      </c>
      <c r="O54" s="249">
        <v>12000</v>
      </c>
      <c r="P54" s="246">
        <v>0</v>
      </c>
      <c r="Q54" s="246">
        <v>0</v>
      </c>
      <c r="R54" s="245">
        <v>0</v>
      </c>
      <c r="S54" s="245">
        <v>0</v>
      </c>
      <c r="T54" s="246">
        <v>0</v>
      </c>
      <c r="U54" s="246">
        <v>0</v>
      </c>
      <c r="V54" s="247">
        <f t="shared" ref="V54:W55" si="7">B54+D54+F54+H54+J54+L54+R54+T54+N54+P54</f>
        <v>143</v>
      </c>
      <c r="W54" s="247">
        <f t="shared" si="7"/>
        <v>372530</v>
      </c>
    </row>
    <row r="55" spans="1:26" ht="12.75">
      <c r="A55" s="244" t="s">
        <v>56</v>
      </c>
      <c r="B55" s="245">
        <f t="shared" ref="B55:U55" si="8">SUM(B54)</f>
        <v>137</v>
      </c>
      <c r="C55" s="245">
        <f t="shared" si="8"/>
        <v>344529</v>
      </c>
      <c r="D55" s="246">
        <f t="shared" si="8"/>
        <v>0</v>
      </c>
      <c r="E55" s="246">
        <f t="shared" si="8"/>
        <v>0</v>
      </c>
      <c r="F55" s="245">
        <f t="shared" si="8"/>
        <v>0</v>
      </c>
      <c r="G55" s="245">
        <f t="shared" si="8"/>
        <v>0</v>
      </c>
      <c r="H55" s="246">
        <f t="shared" si="8"/>
        <v>2</v>
      </c>
      <c r="I55" s="246">
        <f t="shared" si="8"/>
        <v>9544</v>
      </c>
      <c r="J55" s="245">
        <f t="shared" si="8"/>
        <v>3</v>
      </c>
      <c r="K55" s="245">
        <f t="shared" si="8"/>
        <v>6457</v>
      </c>
      <c r="L55" s="246">
        <f t="shared" si="8"/>
        <v>0</v>
      </c>
      <c r="M55" s="246">
        <f t="shared" si="8"/>
        <v>0</v>
      </c>
      <c r="N55" s="245">
        <f t="shared" si="8"/>
        <v>1</v>
      </c>
      <c r="O55" s="245">
        <f t="shared" si="8"/>
        <v>12000</v>
      </c>
      <c r="P55" s="246">
        <f t="shared" si="8"/>
        <v>0</v>
      </c>
      <c r="Q55" s="246">
        <f t="shared" si="8"/>
        <v>0</v>
      </c>
      <c r="R55" s="245">
        <f t="shared" si="8"/>
        <v>0</v>
      </c>
      <c r="S55" s="245">
        <f t="shared" si="8"/>
        <v>0</v>
      </c>
      <c r="T55" s="246">
        <f t="shared" si="8"/>
        <v>0</v>
      </c>
      <c r="U55" s="246">
        <f t="shared" si="8"/>
        <v>0</v>
      </c>
      <c r="V55" s="247">
        <f t="shared" si="7"/>
        <v>143</v>
      </c>
      <c r="W55" s="247">
        <f t="shared" si="7"/>
        <v>372530</v>
      </c>
    </row>
    <row r="56" spans="1:26" ht="12.75">
      <c r="A56" s="244"/>
      <c r="B56" s="245"/>
      <c r="C56" s="245"/>
      <c r="D56" s="258"/>
      <c r="E56" s="258"/>
      <c r="F56" s="245"/>
      <c r="G56" s="245"/>
      <c r="H56" s="258"/>
      <c r="I56" s="258"/>
      <c r="J56" s="245"/>
      <c r="K56" s="245"/>
      <c r="L56" s="258"/>
      <c r="M56" s="258"/>
      <c r="N56" s="255"/>
      <c r="O56" s="255"/>
      <c r="P56" s="244"/>
      <c r="Q56" s="244"/>
      <c r="R56" s="255"/>
      <c r="S56" s="255"/>
      <c r="T56" s="244"/>
      <c r="U56" s="244"/>
      <c r="V56" s="245"/>
      <c r="W56" s="245"/>
    </row>
    <row r="57" spans="1:26" ht="22.5">
      <c r="A57" s="259" t="s">
        <v>57</v>
      </c>
      <c r="B57" s="253">
        <f t="shared" ref="B57:U57" si="9">SUM(B51+B55)</f>
        <v>9046</v>
      </c>
      <c r="C57" s="253">
        <f t="shared" si="9"/>
        <v>49204708</v>
      </c>
      <c r="D57" s="254">
        <f t="shared" si="9"/>
        <v>0</v>
      </c>
      <c r="E57" s="254">
        <f t="shared" si="9"/>
        <v>0</v>
      </c>
      <c r="F57" s="253">
        <f t="shared" si="9"/>
        <v>0</v>
      </c>
      <c r="G57" s="253">
        <f t="shared" si="9"/>
        <v>0</v>
      </c>
      <c r="H57" s="254">
        <f t="shared" si="9"/>
        <v>169</v>
      </c>
      <c r="I57" s="254">
        <f t="shared" si="9"/>
        <v>757107</v>
      </c>
      <c r="J57" s="253">
        <f t="shared" si="9"/>
        <v>127</v>
      </c>
      <c r="K57" s="253">
        <f t="shared" si="9"/>
        <v>892970</v>
      </c>
      <c r="L57" s="254">
        <f t="shared" si="9"/>
        <v>1</v>
      </c>
      <c r="M57" s="254">
        <f t="shared" si="9"/>
        <v>2000</v>
      </c>
      <c r="N57" s="253">
        <f t="shared" si="9"/>
        <v>19</v>
      </c>
      <c r="O57" s="253">
        <f t="shared" si="9"/>
        <v>200081</v>
      </c>
      <c r="P57" s="254">
        <f t="shared" si="9"/>
        <v>285</v>
      </c>
      <c r="Q57" s="254">
        <f t="shared" si="9"/>
        <v>474996</v>
      </c>
      <c r="R57" s="253">
        <f t="shared" si="9"/>
        <v>15</v>
      </c>
      <c r="S57" s="253">
        <f t="shared" si="9"/>
        <v>55625</v>
      </c>
      <c r="T57" s="254">
        <f t="shared" si="9"/>
        <v>368</v>
      </c>
      <c r="U57" s="254">
        <f t="shared" si="9"/>
        <v>514243</v>
      </c>
      <c r="V57" s="247">
        <f t="shared" ref="V57:W57" si="10">B57+D57+F57+H57+J57+L57+R57+T57+N57+P57</f>
        <v>10030</v>
      </c>
      <c r="W57" s="247">
        <f t="shared" si="10"/>
        <v>52101730</v>
      </c>
    </row>
    <row r="58" spans="1:26" ht="12.75">
      <c r="A58" s="244"/>
      <c r="B58" s="256"/>
      <c r="C58" s="255"/>
      <c r="D58" s="244"/>
      <c r="E58" s="244"/>
      <c r="F58" s="256"/>
      <c r="G58" s="256" t="s">
        <v>58</v>
      </c>
      <c r="H58" s="257"/>
      <c r="I58" s="257" t="s">
        <v>58</v>
      </c>
      <c r="J58" s="255"/>
      <c r="K58" s="245"/>
      <c r="L58" s="244"/>
      <c r="M58" s="244"/>
      <c r="N58" s="255"/>
      <c r="O58" s="255"/>
      <c r="P58" s="244"/>
      <c r="Q58" s="244"/>
      <c r="R58" s="255"/>
      <c r="S58" s="255"/>
      <c r="T58" s="244"/>
      <c r="U58" s="244"/>
      <c r="V58" s="245"/>
      <c r="W58" s="245"/>
    </row>
    <row r="59" spans="1:26" ht="12.75">
      <c r="A59" s="242" t="s">
        <v>59</v>
      </c>
      <c r="B59" s="256"/>
      <c r="C59" s="256"/>
      <c r="D59" s="244"/>
      <c r="E59" s="244"/>
      <c r="F59" s="256"/>
      <c r="G59" s="256"/>
      <c r="H59" s="257"/>
      <c r="I59" s="257"/>
      <c r="J59" s="255"/>
      <c r="K59" s="245"/>
      <c r="L59" s="244"/>
      <c r="M59" s="244"/>
      <c r="N59" s="255"/>
      <c r="O59" s="255"/>
      <c r="P59" s="244"/>
      <c r="Q59" s="244"/>
      <c r="R59" s="255"/>
      <c r="S59" s="255"/>
      <c r="T59" s="244"/>
      <c r="U59" s="244"/>
      <c r="V59" s="245"/>
      <c r="W59" s="245"/>
    </row>
    <row r="60" spans="1:26" ht="22.5">
      <c r="A60" s="260" t="s">
        <v>60</v>
      </c>
      <c r="B60" s="245">
        <v>0</v>
      </c>
      <c r="C60" s="245">
        <v>0</v>
      </c>
      <c r="D60" s="246">
        <v>612</v>
      </c>
      <c r="E60" s="246">
        <v>384478</v>
      </c>
      <c r="F60" s="245">
        <v>790</v>
      </c>
      <c r="G60" s="245">
        <v>948902</v>
      </c>
      <c r="H60" s="246">
        <v>40</v>
      </c>
      <c r="I60" s="246">
        <v>135415</v>
      </c>
      <c r="J60" s="245">
        <v>93</v>
      </c>
      <c r="K60" s="245">
        <v>272460</v>
      </c>
      <c r="L60" s="246">
        <v>0</v>
      </c>
      <c r="M60" s="246">
        <v>0</v>
      </c>
      <c r="N60" s="245">
        <v>23</v>
      </c>
      <c r="O60" s="245">
        <v>156524</v>
      </c>
      <c r="P60" s="246">
        <v>1364</v>
      </c>
      <c r="Q60" s="246">
        <v>3518507</v>
      </c>
      <c r="R60" s="245">
        <v>0</v>
      </c>
      <c r="S60" s="245">
        <v>0</v>
      </c>
      <c r="T60" s="246">
        <v>324</v>
      </c>
      <c r="U60" s="246">
        <v>339482</v>
      </c>
      <c r="V60" s="247">
        <f t="shared" ref="V60:W75" si="11">B60+D60+F60+H60+J60+L60+R60+T60+N60+P60</f>
        <v>3246</v>
      </c>
      <c r="W60" s="247">
        <f t="shared" si="11"/>
        <v>5755768</v>
      </c>
    </row>
    <row r="61" spans="1:26" ht="22.5">
      <c r="A61" s="260" t="s">
        <v>61</v>
      </c>
      <c r="B61" s="245">
        <v>0</v>
      </c>
      <c r="C61" s="245">
        <v>0</v>
      </c>
      <c r="D61" s="246">
        <v>24</v>
      </c>
      <c r="E61" s="246">
        <v>17788</v>
      </c>
      <c r="F61" s="245">
        <v>49</v>
      </c>
      <c r="G61" s="245">
        <v>58568</v>
      </c>
      <c r="H61" s="246">
        <v>0</v>
      </c>
      <c r="I61" s="246">
        <v>0</v>
      </c>
      <c r="J61" s="245">
        <v>1</v>
      </c>
      <c r="K61" s="245">
        <v>1253</v>
      </c>
      <c r="L61" s="246">
        <v>0</v>
      </c>
      <c r="M61" s="246">
        <v>0</v>
      </c>
      <c r="N61" s="245">
        <v>0</v>
      </c>
      <c r="O61" s="245">
        <v>0</v>
      </c>
      <c r="P61" s="246">
        <v>89</v>
      </c>
      <c r="Q61" s="246">
        <v>186757</v>
      </c>
      <c r="R61" s="245">
        <v>0</v>
      </c>
      <c r="S61" s="245">
        <v>0</v>
      </c>
      <c r="T61" s="246">
        <v>31</v>
      </c>
      <c r="U61" s="246">
        <v>36947</v>
      </c>
      <c r="V61" s="247">
        <f t="shared" si="11"/>
        <v>194</v>
      </c>
      <c r="W61" s="247">
        <f t="shared" si="11"/>
        <v>301313</v>
      </c>
    </row>
    <row r="62" spans="1:26" ht="22.5">
      <c r="A62" s="260" t="s">
        <v>62</v>
      </c>
      <c r="B62" s="245">
        <v>0</v>
      </c>
      <c r="C62" s="245">
        <v>0</v>
      </c>
      <c r="D62" s="246">
        <v>36</v>
      </c>
      <c r="E62" s="246">
        <v>26101</v>
      </c>
      <c r="F62" s="245">
        <v>78</v>
      </c>
      <c r="G62" s="245">
        <v>82348</v>
      </c>
      <c r="H62" s="246">
        <v>4</v>
      </c>
      <c r="I62" s="246">
        <v>7219</v>
      </c>
      <c r="J62" s="245">
        <v>6</v>
      </c>
      <c r="K62" s="245">
        <v>18437</v>
      </c>
      <c r="L62" s="246">
        <v>0</v>
      </c>
      <c r="M62" s="246">
        <v>0</v>
      </c>
      <c r="N62" s="245">
        <v>0</v>
      </c>
      <c r="O62" s="245">
        <v>0</v>
      </c>
      <c r="P62" s="246">
        <v>129</v>
      </c>
      <c r="Q62" s="246">
        <v>248711</v>
      </c>
      <c r="R62" s="245">
        <v>0</v>
      </c>
      <c r="S62" s="245">
        <v>0</v>
      </c>
      <c r="T62" s="246">
        <v>6</v>
      </c>
      <c r="U62" s="246">
        <v>6750</v>
      </c>
      <c r="V62" s="247">
        <f t="shared" si="11"/>
        <v>259</v>
      </c>
      <c r="W62" s="247">
        <f t="shared" si="11"/>
        <v>389566</v>
      </c>
    </row>
    <row r="63" spans="1:26" ht="22.5">
      <c r="A63" s="260" t="s">
        <v>63</v>
      </c>
      <c r="B63" s="245">
        <v>0</v>
      </c>
      <c r="C63" s="245">
        <v>0</v>
      </c>
      <c r="D63" s="246">
        <v>113</v>
      </c>
      <c r="E63" s="246">
        <v>78207</v>
      </c>
      <c r="F63" s="245">
        <v>287</v>
      </c>
      <c r="G63" s="245">
        <v>280366</v>
      </c>
      <c r="H63" s="246">
        <v>2</v>
      </c>
      <c r="I63" s="246">
        <v>8351</v>
      </c>
      <c r="J63" s="245">
        <v>21</v>
      </c>
      <c r="K63" s="245">
        <v>54148</v>
      </c>
      <c r="L63" s="246">
        <v>0</v>
      </c>
      <c r="M63" s="246">
        <v>0</v>
      </c>
      <c r="N63" s="245">
        <v>5</v>
      </c>
      <c r="O63" s="245">
        <v>30913</v>
      </c>
      <c r="P63" s="246">
        <v>397</v>
      </c>
      <c r="Q63" s="246">
        <v>688944</v>
      </c>
      <c r="R63" s="245">
        <v>0</v>
      </c>
      <c r="S63" s="245">
        <v>0</v>
      </c>
      <c r="T63" s="246">
        <v>106</v>
      </c>
      <c r="U63" s="246">
        <v>124705</v>
      </c>
      <c r="V63" s="247">
        <f t="shared" si="11"/>
        <v>931</v>
      </c>
      <c r="W63" s="247">
        <f t="shared" si="11"/>
        <v>1265634</v>
      </c>
    </row>
    <row r="64" spans="1:26" ht="22.5">
      <c r="A64" s="260" t="s">
        <v>64</v>
      </c>
      <c r="B64" s="245">
        <v>0</v>
      </c>
      <c r="C64" s="245">
        <v>0</v>
      </c>
      <c r="D64" s="246">
        <v>180</v>
      </c>
      <c r="E64" s="246">
        <v>132638</v>
      </c>
      <c r="F64" s="245">
        <v>313</v>
      </c>
      <c r="G64" s="245">
        <v>382063</v>
      </c>
      <c r="H64" s="246">
        <v>33</v>
      </c>
      <c r="I64" s="246">
        <v>112346</v>
      </c>
      <c r="J64" s="245">
        <v>23</v>
      </c>
      <c r="K64" s="245">
        <v>92112</v>
      </c>
      <c r="L64" s="246">
        <v>0</v>
      </c>
      <c r="M64" s="246">
        <v>0</v>
      </c>
      <c r="N64" s="245">
        <v>9</v>
      </c>
      <c r="O64" s="245">
        <v>49182</v>
      </c>
      <c r="P64" s="246">
        <v>564</v>
      </c>
      <c r="Q64" s="246">
        <v>1922841</v>
      </c>
      <c r="R64" s="245">
        <v>0</v>
      </c>
      <c r="S64" s="245">
        <v>0</v>
      </c>
      <c r="T64" s="246">
        <v>10</v>
      </c>
      <c r="U64" s="246">
        <v>11274</v>
      </c>
      <c r="V64" s="247">
        <f t="shared" si="11"/>
        <v>1132</v>
      </c>
      <c r="W64" s="247">
        <f t="shared" si="11"/>
        <v>2702456</v>
      </c>
    </row>
    <row r="65" spans="1:23" ht="22.5">
      <c r="A65" s="260" t="s">
        <v>65</v>
      </c>
      <c r="B65" s="245">
        <v>0</v>
      </c>
      <c r="C65" s="245">
        <v>0</v>
      </c>
      <c r="D65" s="246">
        <v>130</v>
      </c>
      <c r="E65" s="246">
        <v>96235</v>
      </c>
      <c r="F65" s="245">
        <v>287</v>
      </c>
      <c r="G65" s="245">
        <v>367935</v>
      </c>
      <c r="H65" s="246">
        <v>37</v>
      </c>
      <c r="I65" s="246">
        <v>124166</v>
      </c>
      <c r="J65" s="245">
        <v>10</v>
      </c>
      <c r="K65" s="245">
        <v>48925</v>
      </c>
      <c r="L65" s="246">
        <v>0</v>
      </c>
      <c r="M65" s="246">
        <v>0</v>
      </c>
      <c r="N65" s="245">
        <v>5</v>
      </c>
      <c r="O65" s="245">
        <v>42000</v>
      </c>
      <c r="P65" s="246">
        <v>428</v>
      </c>
      <c r="Q65" s="246">
        <v>1252979</v>
      </c>
      <c r="R65" s="245">
        <v>0</v>
      </c>
      <c r="S65" s="245">
        <v>0</v>
      </c>
      <c r="T65" s="246">
        <v>73</v>
      </c>
      <c r="U65" s="246">
        <v>92417</v>
      </c>
      <c r="V65" s="247">
        <f t="shared" si="11"/>
        <v>970</v>
      </c>
      <c r="W65" s="247">
        <f t="shared" si="11"/>
        <v>2024657</v>
      </c>
    </row>
    <row r="66" spans="1:23" ht="22.5">
      <c r="A66" s="260" t="s">
        <v>66</v>
      </c>
      <c r="B66" s="245">
        <v>0</v>
      </c>
      <c r="C66" s="245">
        <v>0</v>
      </c>
      <c r="D66" s="246">
        <v>191</v>
      </c>
      <c r="E66" s="246">
        <v>139478</v>
      </c>
      <c r="F66" s="245">
        <v>332</v>
      </c>
      <c r="G66" s="245">
        <v>400557</v>
      </c>
      <c r="H66" s="246">
        <v>21</v>
      </c>
      <c r="I66" s="246">
        <v>78121</v>
      </c>
      <c r="J66" s="245">
        <v>15</v>
      </c>
      <c r="K66" s="245">
        <v>56618</v>
      </c>
      <c r="L66" s="246">
        <v>0</v>
      </c>
      <c r="M66" s="246">
        <v>0</v>
      </c>
      <c r="N66" s="245">
        <v>3</v>
      </c>
      <c r="O66" s="245">
        <v>15050</v>
      </c>
      <c r="P66" s="246">
        <v>600</v>
      </c>
      <c r="Q66" s="246">
        <v>1830281</v>
      </c>
      <c r="R66" s="245">
        <v>0</v>
      </c>
      <c r="S66" s="245">
        <v>0</v>
      </c>
      <c r="T66" s="246">
        <v>110</v>
      </c>
      <c r="U66" s="246">
        <v>146640</v>
      </c>
      <c r="V66" s="247">
        <f t="shared" si="11"/>
        <v>1272</v>
      </c>
      <c r="W66" s="247">
        <f t="shared" si="11"/>
        <v>2666745</v>
      </c>
    </row>
    <row r="67" spans="1:23" ht="22.5">
      <c r="A67" s="260" t="s">
        <v>67</v>
      </c>
      <c r="B67" s="245">
        <v>0</v>
      </c>
      <c r="C67" s="245">
        <v>0</v>
      </c>
      <c r="D67" s="246">
        <v>69</v>
      </c>
      <c r="E67" s="246">
        <v>49521</v>
      </c>
      <c r="F67" s="245">
        <v>90</v>
      </c>
      <c r="G67" s="245">
        <v>112398</v>
      </c>
      <c r="H67" s="246">
        <v>5</v>
      </c>
      <c r="I67" s="246">
        <v>19088</v>
      </c>
      <c r="J67" s="245">
        <v>13</v>
      </c>
      <c r="K67" s="245">
        <v>50766</v>
      </c>
      <c r="L67" s="246">
        <v>0</v>
      </c>
      <c r="M67" s="246">
        <v>0</v>
      </c>
      <c r="N67" s="245">
        <v>3</v>
      </c>
      <c r="O67" s="245">
        <v>30000</v>
      </c>
      <c r="P67" s="246">
        <v>206</v>
      </c>
      <c r="Q67" s="246">
        <v>805312</v>
      </c>
      <c r="R67" s="245">
        <v>0</v>
      </c>
      <c r="S67" s="245">
        <v>0</v>
      </c>
      <c r="T67" s="246">
        <v>9</v>
      </c>
      <c r="U67" s="246">
        <v>11250</v>
      </c>
      <c r="V67" s="247">
        <f t="shared" si="11"/>
        <v>395</v>
      </c>
      <c r="W67" s="247">
        <f t="shared" si="11"/>
        <v>1078335</v>
      </c>
    </row>
    <row r="68" spans="1:23" ht="22.5">
      <c r="A68" s="260" t="s">
        <v>68</v>
      </c>
      <c r="B68" s="245">
        <v>0</v>
      </c>
      <c r="C68" s="245">
        <v>0</v>
      </c>
      <c r="D68" s="246">
        <v>33</v>
      </c>
      <c r="E68" s="246">
        <v>28799</v>
      </c>
      <c r="F68" s="245">
        <v>23</v>
      </c>
      <c r="G68" s="245">
        <v>30252</v>
      </c>
      <c r="H68" s="246">
        <v>5</v>
      </c>
      <c r="I68" s="246">
        <v>14316</v>
      </c>
      <c r="J68" s="245">
        <v>4</v>
      </c>
      <c r="K68" s="245">
        <v>19136</v>
      </c>
      <c r="L68" s="246">
        <v>0</v>
      </c>
      <c r="M68" s="246">
        <v>0</v>
      </c>
      <c r="N68" s="245">
        <v>1</v>
      </c>
      <c r="O68" s="245">
        <v>6000</v>
      </c>
      <c r="P68" s="246">
        <v>102</v>
      </c>
      <c r="Q68" s="246">
        <v>383075</v>
      </c>
      <c r="R68" s="245">
        <v>0</v>
      </c>
      <c r="S68" s="245">
        <v>0</v>
      </c>
      <c r="T68" s="246">
        <v>5</v>
      </c>
      <c r="U68" s="246">
        <v>7500</v>
      </c>
      <c r="V68" s="247">
        <f t="shared" si="11"/>
        <v>173</v>
      </c>
      <c r="W68" s="247">
        <f t="shared" si="11"/>
        <v>489078</v>
      </c>
    </row>
    <row r="69" spans="1:23" ht="22.5">
      <c r="A69" s="260" t="s">
        <v>69</v>
      </c>
      <c r="B69" s="245">
        <v>0</v>
      </c>
      <c r="C69" s="245">
        <v>0</v>
      </c>
      <c r="D69" s="246">
        <v>34</v>
      </c>
      <c r="E69" s="246">
        <v>28925</v>
      </c>
      <c r="F69" s="245">
        <v>76</v>
      </c>
      <c r="G69" s="245">
        <v>104869</v>
      </c>
      <c r="H69" s="246">
        <v>8</v>
      </c>
      <c r="I69" s="246">
        <v>32211</v>
      </c>
      <c r="J69" s="245">
        <v>4</v>
      </c>
      <c r="K69" s="245">
        <v>13800</v>
      </c>
      <c r="L69" s="246">
        <v>0</v>
      </c>
      <c r="M69" s="246">
        <v>0</v>
      </c>
      <c r="N69" s="245">
        <v>1</v>
      </c>
      <c r="O69" s="245">
        <v>12000</v>
      </c>
      <c r="P69" s="246">
        <v>141</v>
      </c>
      <c r="Q69" s="246">
        <v>433028</v>
      </c>
      <c r="R69" s="245">
        <v>0</v>
      </c>
      <c r="S69" s="245">
        <v>0</v>
      </c>
      <c r="T69" s="246">
        <v>53</v>
      </c>
      <c r="U69" s="246">
        <v>62387</v>
      </c>
      <c r="V69" s="247">
        <f t="shared" si="11"/>
        <v>317</v>
      </c>
      <c r="W69" s="247">
        <f t="shared" si="11"/>
        <v>687220</v>
      </c>
    </row>
    <row r="70" spans="1:23" ht="22.5">
      <c r="A70" s="260" t="s">
        <v>70</v>
      </c>
      <c r="B70" s="245">
        <v>0</v>
      </c>
      <c r="C70" s="245">
        <v>0</v>
      </c>
      <c r="D70" s="246">
        <v>127</v>
      </c>
      <c r="E70" s="246">
        <v>89831</v>
      </c>
      <c r="F70" s="245">
        <v>215</v>
      </c>
      <c r="G70" s="245">
        <v>269550</v>
      </c>
      <c r="H70" s="246">
        <v>11</v>
      </c>
      <c r="I70" s="246">
        <v>33048</v>
      </c>
      <c r="J70" s="245">
        <v>13</v>
      </c>
      <c r="K70" s="245">
        <v>48551</v>
      </c>
      <c r="L70" s="246">
        <v>0</v>
      </c>
      <c r="M70" s="246">
        <v>0</v>
      </c>
      <c r="N70" s="245">
        <v>4</v>
      </c>
      <c r="O70" s="245">
        <v>23676</v>
      </c>
      <c r="P70" s="246">
        <v>272</v>
      </c>
      <c r="Q70" s="246">
        <v>741029</v>
      </c>
      <c r="R70" s="245">
        <v>0</v>
      </c>
      <c r="S70" s="245">
        <v>0</v>
      </c>
      <c r="T70" s="246">
        <v>17</v>
      </c>
      <c r="U70" s="246">
        <v>20726</v>
      </c>
      <c r="V70" s="247">
        <f t="shared" si="11"/>
        <v>659</v>
      </c>
      <c r="W70" s="247">
        <f t="shared" si="11"/>
        <v>1226411</v>
      </c>
    </row>
    <row r="71" spans="1:23" ht="22.5">
      <c r="A71" s="260" t="s">
        <v>71</v>
      </c>
      <c r="B71" s="245">
        <v>0</v>
      </c>
      <c r="C71" s="245">
        <v>0</v>
      </c>
      <c r="D71" s="246">
        <v>463</v>
      </c>
      <c r="E71" s="246">
        <v>320508</v>
      </c>
      <c r="F71" s="245">
        <v>743</v>
      </c>
      <c r="G71" s="245">
        <v>887767</v>
      </c>
      <c r="H71" s="246">
        <v>17</v>
      </c>
      <c r="I71" s="246">
        <v>53765</v>
      </c>
      <c r="J71" s="245">
        <v>65</v>
      </c>
      <c r="K71" s="245">
        <v>210974</v>
      </c>
      <c r="L71" s="246">
        <v>0</v>
      </c>
      <c r="M71" s="246">
        <v>0</v>
      </c>
      <c r="N71" s="245">
        <v>11</v>
      </c>
      <c r="O71" s="245">
        <v>80408</v>
      </c>
      <c r="P71" s="246">
        <v>964</v>
      </c>
      <c r="Q71" s="246">
        <v>2504271</v>
      </c>
      <c r="R71" s="245">
        <v>0</v>
      </c>
      <c r="S71" s="245">
        <v>0</v>
      </c>
      <c r="T71" s="246">
        <v>230</v>
      </c>
      <c r="U71" s="246">
        <v>249760</v>
      </c>
      <c r="V71" s="247">
        <f t="shared" si="11"/>
        <v>2493</v>
      </c>
      <c r="W71" s="247">
        <f t="shared" si="11"/>
        <v>4307453</v>
      </c>
    </row>
    <row r="72" spans="1:23" ht="22.5">
      <c r="A72" s="260" t="s">
        <v>72</v>
      </c>
      <c r="B72" s="245">
        <v>0</v>
      </c>
      <c r="C72" s="245">
        <v>0</v>
      </c>
      <c r="D72" s="246">
        <v>81</v>
      </c>
      <c r="E72" s="246">
        <v>60325</v>
      </c>
      <c r="F72" s="245">
        <v>149</v>
      </c>
      <c r="G72" s="245">
        <v>185824</v>
      </c>
      <c r="H72" s="246">
        <v>5</v>
      </c>
      <c r="I72" s="246">
        <v>18491</v>
      </c>
      <c r="J72" s="245">
        <v>7</v>
      </c>
      <c r="K72" s="245">
        <v>25416</v>
      </c>
      <c r="L72" s="246">
        <v>0</v>
      </c>
      <c r="M72" s="246">
        <v>0</v>
      </c>
      <c r="N72" s="245">
        <v>3</v>
      </c>
      <c r="O72" s="245">
        <v>24327</v>
      </c>
      <c r="P72" s="246">
        <v>323</v>
      </c>
      <c r="Q72" s="246">
        <v>905569</v>
      </c>
      <c r="R72" s="245">
        <v>0</v>
      </c>
      <c r="S72" s="245">
        <v>0</v>
      </c>
      <c r="T72" s="246">
        <v>3</v>
      </c>
      <c r="U72" s="246">
        <v>3750</v>
      </c>
      <c r="V72" s="247">
        <f t="shared" si="11"/>
        <v>571</v>
      </c>
      <c r="W72" s="247">
        <f t="shared" si="11"/>
        <v>1223702</v>
      </c>
    </row>
    <row r="73" spans="1:23" ht="22.5">
      <c r="A73" s="260" t="s">
        <v>73</v>
      </c>
      <c r="B73" s="245">
        <v>0</v>
      </c>
      <c r="C73" s="245">
        <v>0</v>
      </c>
      <c r="D73" s="246">
        <v>67</v>
      </c>
      <c r="E73" s="246">
        <v>48727</v>
      </c>
      <c r="F73" s="245">
        <v>129</v>
      </c>
      <c r="G73" s="245">
        <v>157488</v>
      </c>
      <c r="H73" s="246">
        <v>1</v>
      </c>
      <c r="I73" s="246">
        <v>2386</v>
      </c>
      <c r="J73" s="245">
        <v>6</v>
      </c>
      <c r="K73" s="245">
        <v>24840</v>
      </c>
      <c r="L73" s="246">
        <v>0</v>
      </c>
      <c r="M73" s="246">
        <v>0</v>
      </c>
      <c r="N73" s="245">
        <v>0</v>
      </c>
      <c r="O73" s="245">
        <v>0</v>
      </c>
      <c r="P73" s="246">
        <v>239</v>
      </c>
      <c r="Q73" s="246">
        <v>773514</v>
      </c>
      <c r="R73" s="245">
        <v>0</v>
      </c>
      <c r="S73" s="245">
        <v>0</v>
      </c>
      <c r="T73" s="246">
        <v>0</v>
      </c>
      <c r="U73" s="246">
        <v>0</v>
      </c>
      <c r="V73" s="247">
        <f t="shared" si="11"/>
        <v>442</v>
      </c>
      <c r="W73" s="247">
        <f t="shared" si="11"/>
        <v>1006955</v>
      </c>
    </row>
    <row r="74" spans="1:23" ht="22.5">
      <c r="A74" s="260" t="s">
        <v>74</v>
      </c>
      <c r="B74" s="245">
        <v>0</v>
      </c>
      <c r="C74" s="245">
        <v>0</v>
      </c>
      <c r="D74" s="246">
        <v>80</v>
      </c>
      <c r="E74" s="246">
        <v>55276</v>
      </c>
      <c r="F74" s="245">
        <v>159</v>
      </c>
      <c r="G74" s="245">
        <v>198977</v>
      </c>
      <c r="H74" s="246">
        <v>2</v>
      </c>
      <c r="I74" s="246">
        <v>3579</v>
      </c>
      <c r="J74" s="245">
        <v>9</v>
      </c>
      <c r="K74" s="245">
        <v>24840</v>
      </c>
      <c r="L74" s="246">
        <v>0</v>
      </c>
      <c r="M74" s="246">
        <v>0</v>
      </c>
      <c r="N74" s="245">
        <v>2</v>
      </c>
      <c r="O74" s="245">
        <v>12000</v>
      </c>
      <c r="P74" s="246">
        <v>259</v>
      </c>
      <c r="Q74" s="246">
        <v>807438</v>
      </c>
      <c r="R74" s="245">
        <v>0</v>
      </c>
      <c r="S74" s="245">
        <v>0</v>
      </c>
      <c r="T74" s="246">
        <v>0</v>
      </c>
      <c r="U74" s="246">
        <v>0</v>
      </c>
      <c r="V74" s="247">
        <f t="shared" si="11"/>
        <v>511</v>
      </c>
      <c r="W74" s="247">
        <f t="shared" si="11"/>
        <v>1102110</v>
      </c>
    </row>
    <row r="75" spans="1:23" ht="22.5">
      <c r="A75" s="260" t="s">
        <v>75</v>
      </c>
      <c r="B75" s="245">
        <v>0</v>
      </c>
      <c r="C75" s="245">
        <v>0</v>
      </c>
      <c r="D75" s="246">
        <v>81</v>
      </c>
      <c r="E75" s="246">
        <v>60401</v>
      </c>
      <c r="F75" s="245">
        <v>152</v>
      </c>
      <c r="G75" s="245">
        <v>198259</v>
      </c>
      <c r="H75" s="246">
        <v>1</v>
      </c>
      <c r="I75" s="246">
        <v>2386</v>
      </c>
      <c r="J75" s="245">
        <v>10</v>
      </c>
      <c r="K75" s="245">
        <v>54727</v>
      </c>
      <c r="L75" s="246">
        <v>0</v>
      </c>
      <c r="M75" s="246">
        <v>0</v>
      </c>
      <c r="N75" s="245">
        <v>2</v>
      </c>
      <c r="O75" s="245">
        <v>10902</v>
      </c>
      <c r="P75" s="246">
        <v>361</v>
      </c>
      <c r="Q75" s="246">
        <v>1445291</v>
      </c>
      <c r="R75" s="245">
        <v>0</v>
      </c>
      <c r="S75" s="245">
        <v>0</v>
      </c>
      <c r="T75" s="246">
        <v>0</v>
      </c>
      <c r="U75" s="246">
        <v>0</v>
      </c>
      <c r="V75" s="247">
        <f t="shared" si="11"/>
        <v>607</v>
      </c>
      <c r="W75" s="247">
        <f t="shared" si="11"/>
        <v>1771966</v>
      </c>
    </row>
    <row r="76" spans="1:23" ht="22.5">
      <c r="A76" s="260" t="s">
        <v>76</v>
      </c>
      <c r="B76" s="245">
        <v>0</v>
      </c>
      <c r="C76" s="245">
        <v>0</v>
      </c>
      <c r="D76" s="246">
        <v>59</v>
      </c>
      <c r="E76" s="246">
        <v>44424</v>
      </c>
      <c r="F76" s="245">
        <v>126</v>
      </c>
      <c r="G76" s="245">
        <v>152608</v>
      </c>
      <c r="H76" s="246">
        <v>17</v>
      </c>
      <c r="I76" s="246">
        <v>63645</v>
      </c>
      <c r="J76" s="245">
        <v>16</v>
      </c>
      <c r="K76" s="245">
        <v>56180</v>
      </c>
      <c r="L76" s="246">
        <v>0</v>
      </c>
      <c r="M76" s="246">
        <v>0</v>
      </c>
      <c r="N76" s="245">
        <v>1</v>
      </c>
      <c r="O76" s="245">
        <v>1080</v>
      </c>
      <c r="P76" s="246">
        <v>260</v>
      </c>
      <c r="Q76" s="246">
        <v>688522</v>
      </c>
      <c r="R76" s="245">
        <v>0</v>
      </c>
      <c r="S76" s="245">
        <v>0</v>
      </c>
      <c r="T76" s="246">
        <v>1</v>
      </c>
      <c r="U76" s="246">
        <v>750</v>
      </c>
      <c r="V76" s="247">
        <f t="shared" ref="V76:W78" si="12">B76+D76+F76+H76+J76+L76+R76+T76+N76+P76</f>
        <v>480</v>
      </c>
      <c r="W76" s="247">
        <f t="shared" si="12"/>
        <v>1007209</v>
      </c>
    </row>
    <row r="77" spans="1:23" ht="22.5">
      <c r="A77" s="260" t="s">
        <v>77</v>
      </c>
      <c r="B77" s="245">
        <v>0</v>
      </c>
      <c r="C77" s="245">
        <v>0</v>
      </c>
      <c r="D77" s="246">
        <v>55</v>
      </c>
      <c r="E77" s="246">
        <v>50300</v>
      </c>
      <c r="F77" s="245">
        <v>114</v>
      </c>
      <c r="G77" s="245">
        <v>167711</v>
      </c>
      <c r="H77" s="246">
        <v>37</v>
      </c>
      <c r="I77" s="246">
        <v>162846</v>
      </c>
      <c r="J77" s="245">
        <v>3</v>
      </c>
      <c r="K77" s="245">
        <v>12384</v>
      </c>
      <c r="L77" s="246">
        <v>0</v>
      </c>
      <c r="M77" s="246">
        <v>0</v>
      </c>
      <c r="N77" s="245">
        <v>2</v>
      </c>
      <c r="O77" s="245">
        <v>18000</v>
      </c>
      <c r="P77" s="246">
        <v>188</v>
      </c>
      <c r="Q77" s="246">
        <v>515317</v>
      </c>
      <c r="R77" s="245">
        <v>0</v>
      </c>
      <c r="S77" s="245">
        <v>0</v>
      </c>
      <c r="T77" s="246">
        <v>7</v>
      </c>
      <c r="U77" s="246">
        <v>9469</v>
      </c>
      <c r="V77" s="247">
        <f t="shared" si="12"/>
        <v>406</v>
      </c>
      <c r="W77" s="247">
        <f t="shared" si="12"/>
        <v>936027</v>
      </c>
    </row>
    <row r="78" spans="1:23" ht="22.5">
      <c r="A78" s="248" t="s">
        <v>78</v>
      </c>
      <c r="B78" s="249">
        <v>0</v>
      </c>
      <c r="C78" s="249">
        <v>0</v>
      </c>
      <c r="D78" s="250">
        <v>132</v>
      </c>
      <c r="E78" s="250">
        <v>92257</v>
      </c>
      <c r="F78" s="249">
        <v>200</v>
      </c>
      <c r="G78" s="249">
        <v>230626</v>
      </c>
      <c r="H78" s="246">
        <v>24</v>
      </c>
      <c r="I78" s="246">
        <v>88397</v>
      </c>
      <c r="J78" s="249">
        <v>37</v>
      </c>
      <c r="K78" s="249">
        <v>131869</v>
      </c>
      <c r="L78" s="250">
        <v>0</v>
      </c>
      <c r="M78" s="250">
        <v>0</v>
      </c>
      <c r="N78" s="249">
        <v>8</v>
      </c>
      <c r="O78" s="249">
        <v>38208</v>
      </c>
      <c r="P78" s="250">
        <v>604</v>
      </c>
      <c r="Q78" s="250">
        <v>1368711</v>
      </c>
      <c r="R78" s="249">
        <v>0</v>
      </c>
      <c r="S78" s="249">
        <v>0</v>
      </c>
      <c r="T78" s="250">
        <v>159</v>
      </c>
      <c r="U78" s="250">
        <v>184537</v>
      </c>
      <c r="V78" s="247">
        <f t="shared" si="12"/>
        <v>1164</v>
      </c>
      <c r="W78" s="247">
        <f>C78+E78+G78+I78+K78+M78+S78+U78+O78+Q78</f>
        <v>2134605</v>
      </c>
    </row>
    <row r="79" spans="1:23" ht="12.75">
      <c r="A79" s="244"/>
      <c r="B79" s="249"/>
      <c r="C79" s="249"/>
      <c r="D79" s="250"/>
      <c r="E79" s="250"/>
      <c r="F79" s="249"/>
      <c r="G79" s="249"/>
      <c r="H79" s="250"/>
      <c r="I79" s="250"/>
      <c r="J79" s="249"/>
      <c r="K79" s="249"/>
      <c r="L79" s="246"/>
      <c r="M79" s="244"/>
      <c r="N79" s="245"/>
      <c r="O79" s="245"/>
      <c r="P79" s="244"/>
      <c r="Q79" s="244"/>
      <c r="R79" s="245"/>
      <c r="S79" s="245"/>
      <c r="T79" s="244"/>
      <c r="U79" s="244"/>
      <c r="V79" s="245"/>
      <c r="W79" s="245"/>
    </row>
    <row r="80" spans="1:23" ht="12.75">
      <c r="A80" s="259" t="s">
        <v>79</v>
      </c>
      <c r="B80" s="253">
        <v>0</v>
      </c>
      <c r="C80" s="253">
        <v>0</v>
      </c>
      <c r="D80" s="254">
        <f t="shared" ref="D80:U80" si="13">SUM(D60:D78)</f>
        <v>2567</v>
      </c>
      <c r="E80" s="254">
        <f t="shared" si="13"/>
        <v>1804219</v>
      </c>
      <c r="F80" s="253">
        <f t="shared" si="13"/>
        <v>4312</v>
      </c>
      <c r="G80" s="253">
        <f t="shared" si="13"/>
        <v>5217068</v>
      </c>
      <c r="H80" s="254">
        <f t="shared" si="13"/>
        <v>270</v>
      </c>
      <c r="I80" s="254">
        <f t="shared" si="13"/>
        <v>959776</v>
      </c>
      <c r="J80" s="253">
        <f t="shared" si="13"/>
        <v>356</v>
      </c>
      <c r="K80" s="253">
        <f t="shared" si="13"/>
        <v>1217436</v>
      </c>
      <c r="L80" s="254">
        <f t="shared" si="13"/>
        <v>0</v>
      </c>
      <c r="M80" s="254">
        <f t="shared" si="13"/>
        <v>0</v>
      </c>
      <c r="N80" s="253">
        <f t="shared" si="13"/>
        <v>83</v>
      </c>
      <c r="O80" s="253">
        <f t="shared" si="13"/>
        <v>550270</v>
      </c>
      <c r="P80" s="254">
        <f t="shared" si="13"/>
        <v>7490</v>
      </c>
      <c r="Q80" s="254">
        <f t="shared" si="13"/>
        <v>21020097</v>
      </c>
      <c r="R80" s="253">
        <f t="shared" si="13"/>
        <v>0</v>
      </c>
      <c r="S80" s="253">
        <f t="shared" si="13"/>
        <v>0</v>
      </c>
      <c r="T80" s="254">
        <f t="shared" si="13"/>
        <v>1144</v>
      </c>
      <c r="U80" s="254">
        <f t="shared" si="13"/>
        <v>1308344</v>
      </c>
      <c r="V80" s="247">
        <f t="shared" ref="V80:W80" si="14">B80+D80+F80+H80+J80+L80+R80+T80+N80+P80</f>
        <v>16222</v>
      </c>
      <c r="W80" s="247">
        <f t="shared" si="14"/>
        <v>32077210</v>
      </c>
    </row>
    <row r="81" spans="1:23" ht="12.75">
      <c r="A81" s="244"/>
      <c r="B81" s="245"/>
      <c r="C81" s="245"/>
      <c r="D81" s="258"/>
      <c r="E81" s="258"/>
      <c r="F81" s="245"/>
      <c r="G81" s="245"/>
      <c r="H81" s="258"/>
      <c r="I81" s="258"/>
      <c r="J81" s="245"/>
      <c r="K81" s="245"/>
      <c r="L81" s="258"/>
      <c r="M81" s="258"/>
      <c r="N81" s="245"/>
      <c r="O81" s="245"/>
      <c r="P81" s="258"/>
      <c r="Q81" s="257"/>
      <c r="R81" s="245"/>
      <c r="S81" s="245"/>
      <c r="T81" s="258"/>
      <c r="U81" s="257"/>
      <c r="V81" s="245"/>
      <c r="W81" s="245"/>
    </row>
    <row r="82" spans="1:23" ht="12.75">
      <c r="A82" s="261" t="s">
        <v>80</v>
      </c>
      <c r="B82" s="253"/>
      <c r="C82" s="253"/>
      <c r="D82" s="254"/>
      <c r="E82" s="254"/>
      <c r="F82" s="253"/>
      <c r="G82" s="253"/>
      <c r="H82" s="254"/>
      <c r="I82" s="254"/>
      <c r="J82" s="253"/>
      <c r="K82" s="253"/>
      <c r="L82" s="254"/>
      <c r="M82" s="254"/>
      <c r="N82" s="245"/>
      <c r="O82" s="253"/>
      <c r="P82" s="254"/>
      <c r="Q82" s="257"/>
      <c r="R82" s="245"/>
      <c r="S82" s="253"/>
      <c r="T82" s="254"/>
      <c r="U82" s="257"/>
      <c r="V82" s="245"/>
      <c r="W82" s="245"/>
    </row>
    <row r="83" spans="1:23" ht="12.75">
      <c r="A83" s="244" t="s">
        <v>81</v>
      </c>
      <c r="B83" s="245">
        <v>0</v>
      </c>
      <c r="C83" s="245">
        <v>0</v>
      </c>
      <c r="D83" s="246">
        <v>0</v>
      </c>
      <c r="E83" s="246">
        <v>0</v>
      </c>
      <c r="F83" s="245">
        <v>0</v>
      </c>
      <c r="G83" s="245">
        <v>0</v>
      </c>
      <c r="H83" s="246">
        <v>0</v>
      </c>
      <c r="I83" s="246">
        <v>0</v>
      </c>
      <c r="J83" s="245">
        <v>0</v>
      </c>
      <c r="K83" s="245">
        <v>0</v>
      </c>
      <c r="L83" s="246">
        <v>0</v>
      </c>
      <c r="M83" s="246">
        <v>0</v>
      </c>
      <c r="N83" s="245">
        <v>16</v>
      </c>
      <c r="O83" s="245">
        <v>112000</v>
      </c>
      <c r="P83" s="246">
        <v>0</v>
      </c>
      <c r="Q83" s="246">
        <v>0</v>
      </c>
      <c r="R83" s="245">
        <v>0</v>
      </c>
      <c r="S83" s="245">
        <v>0</v>
      </c>
      <c r="T83" s="246">
        <v>368</v>
      </c>
      <c r="U83" s="246">
        <v>508517</v>
      </c>
      <c r="V83" s="247">
        <f t="shared" ref="V83:V84" si="15">B83+D83+F83+H83+J83+L83+R83+T83+N83+P83</f>
        <v>384</v>
      </c>
      <c r="W83" s="247">
        <f>C83+E83+G83+I83+K83+M83+S83+U83+O83+Q83</f>
        <v>620517</v>
      </c>
    </row>
    <row r="84" spans="1:23" ht="12.75">
      <c r="A84" s="248" t="s">
        <v>82</v>
      </c>
      <c r="B84" s="249">
        <v>73</v>
      </c>
      <c r="C84" s="249">
        <v>85414</v>
      </c>
      <c r="D84" s="250">
        <v>0</v>
      </c>
      <c r="E84" s="250">
        <v>0</v>
      </c>
      <c r="F84" s="249">
        <v>0</v>
      </c>
      <c r="G84" s="249">
        <v>0</v>
      </c>
      <c r="H84" s="250">
        <v>0</v>
      </c>
      <c r="I84" s="250">
        <v>0</v>
      </c>
      <c r="J84" s="249">
        <v>0</v>
      </c>
      <c r="K84" s="249">
        <v>0</v>
      </c>
      <c r="L84" s="250">
        <v>0</v>
      </c>
      <c r="M84" s="250">
        <v>0</v>
      </c>
      <c r="N84" s="249">
        <v>1</v>
      </c>
      <c r="O84" s="249">
        <v>5000</v>
      </c>
      <c r="P84" s="250">
        <v>0</v>
      </c>
      <c r="Q84" s="250">
        <v>0</v>
      </c>
      <c r="R84" s="245">
        <v>0</v>
      </c>
      <c r="S84" s="245">
        <v>0</v>
      </c>
      <c r="T84" s="250">
        <v>6</v>
      </c>
      <c r="U84" s="250">
        <v>5870</v>
      </c>
      <c r="V84" s="247">
        <f t="shared" si="15"/>
        <v>80</v>
      </c>
      <c r="W84" s="247">
        <f>C84+E84+G84+I84+K84+M84+S84+U84+O84+Q84</f>
        <v>96284</v>
      </c>
    </row>
    <row r="85" spans="1:23" ht="12.75">
      <c r="A85" s="244"/>
      <c r="B85" s="245"/>
      <c r="C85" s="245"/>
      <c r="D85" s="246"/>
      <c r="E85" s="246"/>
      <c r="F85" s="245"/>
      <c r="G85" s="245"/>
      <c r="H85" s="246"/>
      <c r="I85" s="246"/>
      <c r="J85" s="245"/>
      <c r="K85" s="245"/>
      <c r="L85" s="246"/>
      <c r="M85" s="246"/>
      <c r="N85" s="245"/>
      <c r="O85" s="245"/>
      <c r="P85" s="244"/>
      <c r="Q85" s="258"/>
      <c r="R85" s="245"/>
      <c r="S85" s="245"/>
      <c r="T85" s="244"/>
      <c r="U85" s="258"/>
      <c r="V85" s="245"/>
      <c r="W85" s="245"/>
    </row>
    <row r="86" spans="1:23" ht="12.75">
      <c r="A86" s="259" t="s">
        <v>83</v>
      </c>
      <c r="B86" s="253">
        <f t="shared" ref="B86:U86" si="16">SUM(B83+B84)</f>
        <v>73</v>
      </c>
      <c r="C86" s="253">
        <f t="shared" si="16"/>
        <v>85414</v>
      </c>
      <c r="D86" s="254">
        <f t="shared" si="16"/>
        <v>0</v>
      </c>
      <c r="E86" s="254">
        <f t="shared" si="16"/>
        <v>0</v>
      </c>
      <c r="F86" s="253">
        <f t="shared" si="16"/>
        <v>0</v>
      </c>
      <c r="G86" s="253">
        <f t="shared" si="16"/>
        <v>0</v>
      </c>
      <c r="H86" s="254">
        <f t="shared" si="16"/>
        <v>0</v>
      </c>
      <c r="I86" s="254">
        <f t="shared" si="16"/>
        <v>0</v>
      </c>
      <c r="J86" s="253">
        <f t="shared" si="16"/>
        <v>0</v>
      </c>
      <c r="K86" s="253">
        <f t="shared" si="16"/>
        <v>0</v>
      </c>
      <c r="L86" s="254">
        <f t="shared" si="16"/>
        <v>0</v>
      </c>
      <c r="M86" s="254">
        <f t="shared" si="16"/>
        <v>0</v>
      </c>
      <c r="N86" s="253">
        <f t="shared" si="16"/>
        <v>17</v>
      </c>
      <c r="O86" s="253">
        <f t="shared" si="16"/>
        <v>117000</v>
      </c>
      <c r="P86" s="254">
        <f t="shared" si="16"/>
        <v>0</v>
      </c>
      <c r="Q86" s="254">
        <f t="shared" si="16"/>
        <v>0</v>
      </c>
      <c r="R86" s="253">
        <f t="shared" si="16"/>
        <v>0</v>
      </c>
      <c r="S86" s="253">
        <f t="shared" si="16"/>
        <v>0</v>
      </c>
      <c r="T86" s="254">
        <f t="shared" si="16"/>
        <v>374</v>
      </c>
      <c r="U86" s="254">
        <f t="shared" si="16"/>
        <v>514387</v>
      </c>
      <c r="V86" s="247">
        <f t="shared" ref="V86:W86" si="17">B86+D86+F86+H86+J86+L86+R86+T86+N86+P86</f>
        <v>464</v>
      </c>
      <c r="W86" s="247">
        <f t="shared" si="17"/>
        <v>716801</v>
      </c>
    </row>
    <row r="87" spans="1:23" ht="12.75">
      <c r="A87" s="244"/>
      <c r="B87" s="245"/>
      <c r="C87" s="245"/>
      <c r="D87" s="258"/>
      <c r="E87" s="258"/>
      <c r="F87" s="245"/>
      <c r="G87" s="245"/>
      <c r="H87" s="258"/>
      <c r="I87" s="258"/>
      <c r="J87" s="245"/>
      <c r="K87" s="245"/>
      <c r="L87" s="258"/>
      <c r="M87" s="258"/>
      <c r="N87" s="245"/>
      <c r="O87" s="245"/>
      <c r="P87" s="244"/>
      <c r="Q87" s="244"/>
      <c r="R87" s="245"/>
      <c r="S87" s="245"/>
      <c r="T87" s="244"/>
      <c r="U87" s="244"/>
      <c r="V87" s="245"/>
      <c r="W87" s="245"/>
    </row>
    <row r="88" spans="1:23" ht="12.75">
      <c r="A88" s="259" t="s">
        <v>84</v>
      </c>
      <c r="B88" s="262">
        <f t="shared" ref="B88:U88" si="18">SUM(B18+B57+B80+B86)</f>
        <v>9119</v>
      </c>
      <c r="C88" s="262">
        <f t="shared" si="18"/>
        <v>49290122</v>
      </c>
      <c r="D88" s="263">
        <f t="shared" si="18"/>
        <v>2567</v>
      </c>
      <c r="E88" s="263">
        <f t="shared" si="18"/>
        <v>1804219</v>
      </c>
      <c r="F88" s="262">
        <f t="shared" si="18"/>
        <v>4312</v>
      </c>
      <c r="G88" s="262">
        <f t="shared" si="18"/>
        <v>5217068</v>
      </c>
      <c r="H88" s="263">
        <f t="shared" si="18"/>
        <v>759</v>
      </c>
      <c r="I88" s="263">
        <f t="shared" si="18"/>
        <v>3128282</v>
      </c>
      <c r="J88" s="262">
        <f t="shared" si="18"/>
        <v>1010</v>
      </c>
      <c r="K88" s="262">
        <f t="shared" si="18"/>
        <v>5963269</v>
      </c>
      <c r="L88" s="263">
        <f t="shared" si="18"/>
        <v>3</v>
      </c>
      <c r="M88" s="263">
        <f t="shared" si="18"/>
        <v>6000</v>
      </c>
      <c r="N88" s="262">
        <f t="shared" si="18"/>
        <v>146</v>
      </c>
      <c r="O88" s="262">
        <f t="shared" si="18"/>
        <v>1131772</v>
      </c>
      <c r="P88" s="263">
        <f t="shared" si="18"/>
        <v>7775</v>
      </c>
      <c r="Q88" s="263">
        <f t="shared" si="18"/>
        <v>21495093</v>
      </c>
      <c r="R88" s="262">
        <f t="shared" si="18"/>
        <v>18</v>
      </c>
      <c r="S88" s="262">
        <f t="shared" si="18"/>
        <v>68125</v>
      </c>
      <c r="T88" s="263">
        <f t="shared" si="18"/>
        <v>2629</v>
      </c>
      <c r="U88" s="263">
        <f t="shared" si="18"/>
        <v>3408288</v>
      </c>
      <c r="V88" s="247">
        <f t="shared" ref="V88" si="19">B88+D88+F88+H88+J88+L88+R88+T88+N88+P88</f>
        <v>28338</v>
      </c>
      <c r="W88" s="247">
        <f>C88+E88+G88+I88+K88+M88+S88+U88+O88+Q88</f>
        <v>91512238</v>
      </c>
    </row>
    <row r="89" spans="1:23" ht="12.75">
      <c r="A89" s="259" t="s">
        <v>85</v>
      </c>
      <c r="B89" s="245"/>
      <c r="C89" s="253">
        <f>SUM(C88/B88)</f>
        <v>5405.2113170303764</v>
      </c>
      <c r="D89" s="258"/>
      <c r="E89" s="254">
        <f>SUM(E88/D88)</f>
        <v>702.85118815738213</v>
      </c>
      <c r="F89" s="245"/>
      <c r="G89" s="253">
        <f>SUM(G88/F88)</f>
        <v>1209.8951762523191</v>
      </c>
      <c r="H89" s="258"/>
      <c r="I89" s="254">
        <f>SUM(I88/H88)</f>
        <v>4121.583662714097</v>
      </c>
      <c r="J89" s="245"/>
      <c r="K89" s="253">
        <f>SUM(K88/J88)</f>
        <v>5904.2267326732672</v>
      </c>
      <c r="L89" s="258"/>
      <c r="M89" s="254">
        <f>SUM(M88/L88)</f>
        <v>2000</v>
      </c>
      <c r="N89" s="245"/>
      <c r="O89" s="253">
        <f>SUM(O88/N88)</f>
        <v>7751.8630136986303</v>
      </c>
      <c r="P89" s="258"/>
      <c r="Q89" s="254">
        <f>SUM(Q88/P88)</f>
        <v>2764.6421864951767</v>
      </c>
      <c r="R89" s="245"/>
      <c r="S89" s="253">
        <f>SUM(S88/R88)</f>
        <v>3784.7222222222222</v>
      </c>
      <c r="T89" s="258"/>
      <c r="U89" s="254">
        <f>SUM(U88/T88)</f>
        <v>1296.4199315329022</v>
      </c>
      <c r="V89" s="255"/>
      <c r="W89" s="255"/>
    </row>
    <row r="90" spans="1:23" ht="12.75">
      <c r="A90" s="244"/>
      <c r="B90" s="244"/>
      <c r="C90" s="264"/>
      <c r="D90" s="257"/>
      <c r="E90" s="265"/>
      <c r="F90" s="265"/>
      <c r="G90" s="265"/>
      <c r="H90" s="265"/>
      <c r="I90" s="265"/>
      <c r="J90" s="266"/>
      <c r="K90" s="267"/>
      <c r="L90" s="265"/>
      <c r="M90" s="265"/>
      <c r="N90" s="268"/>
      <c r="O90" s="266"/>
      <c r="P90" s="268"/>
      <c r="Q90" s="266"/>
      <c r="R90" s="268"/>
      <c r="S90" s="266"/>
      <c r="T90" s="268"/>
      <c r="U90" s="266"/>
      <c r="V90" s="268"/>
      <c r="W90" s="268"/>
    </row>
    <row r="91" spans="1:23" ht="22.5">
      <c r="A91" s="261" t="s">
        <v>86</v>
      </c>
      <c r="B91" s="269" t="s">
        <v>15</v>
      </c>
      <c r="C91" s="269" t="s">
        <v>16</v>
      </c>
      <c r="D91" s="269" t="s">
        <v>87</v>
      </c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1:23" ht="22.5">
      <c r="A92" s="270" t="s">
        <v>89</v>
      </c>
      <c r="B92" s="246">
        <v>54</v>
      </c>
      <c r="C92" s="246">
        <v>246014</v>
      </c>
      <c r="D92" s="271">
        <f t="shared" ref="D92:D96" si="20">C92/B92</f>
        <v>4555.8148148148148</v>
      </c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1:23" ht="33.75">
      <c r="A93" s="270" t="s">
        <v>90</v>
      </c>
      <c r="B93" s="273">
        <v>33</v>
      </c>
      <c r="C93" s="273">
        <v>1077555</v>
      </c>
      <c r="D93" s="274">
        <f t="shared" si="20"/>
        <v>32653.18181818182</v>
      </c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1:23" ht="22.5">
      <c r="A94" s="270" t="s">
        <v>91</v>
      </c>
      <c r="B94" s="273">
        <v>17</v>
      </c>
      <c r="C94" s="273">
        <v>3171819</v>
      </c>
      <c r="D94" s="274">
        <f t="shared" si="20"/>
        <v>186577.58823529413</v>
      </c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1:23" ht="33.75">
      <c r="A95" s="270" t="s">
        <v>156</v>
      </c>
      <c r="B95" s="273">
        <v>6</v>
      </c>
      <c r="C95" s="273">
        <v>360000</v>
      </c>
      <c r="D95" s="274">
        <v>60000</v>
      </c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1:23" ht="12.75">
      <c r="A96" s="270" t="s">
        <v>92</v>
      </c>
      <c r="B96" s="246">
        <v>82</v>
      </c>
      <c r="C96" s="246">
        <v>328000</v>
      </c>
      <c r="D96" s="271">
        <f t="shared" si="20"/>
        <v>4000</v>
      </c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1:23" ht="12.75">
      <c r="A97" s="268"/>
      <c r="B97" s="267"/>
      <c r="C97" s="267"/>
      <c r="D97" s="267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1:23" ht="12.75">
      <c r="A98" s="268"/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1:23" ht="12.75">
      <c r="A99" s="268"/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1:23" ht="12.75">
      <c r="A100" s="299" t="s">
        <v>155</v>
      </c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</row>
    <row r="101" spans="1:23" ht="12.75">
      <c r="A101" s="268"/>
      <c r="B101" s="268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1:23" ht="12.75">
      <c r="A102" s="268"/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1:23" ht="12.75">
      <c r="A103" s="268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1:23" ht="12.75">
      <c r="A104" s="268"/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1:23" ht="12.75">
      <c r="A105" s="268"/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1:23" ht="12.75">
      <c r="A106" s="268"/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1:23" ht="12.75">
      <c r="A107" s="268"/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1:23" ht="12.75">
      <c r="A108" s="268"/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1:23" ht="12.75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1:23" ht="12.75">
      <c r="A110" s="268"/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1:23" ht="12.75">
      <c r="A111" s="268"/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1:23" ht="12.75">
      <c r="A112" s="268"/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1:23" ht="12.75">
      <c r="A113" s="268"/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1:23" ht="12.75">
      <c r="A114" s="268"/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1:23" ht="12.75">
      <c r="A115" s="268"/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1:23" ht="12.75">
      <c r="A116" s="268"/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1:23" ht="12.75">
      <c r="A117" s="268"/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1:23" ht="12.75">
      <c r="A118" s="268"/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1:23" ht="12.75">
      <c r="A119" s="268"/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1:23" ht="12.75">
      <c r="A120" s="268"/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1:23" ht="12.75">
      <c r="A121" s="268"/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1:23" ht="12.75">
      <c r="A122" s="268"/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1:23" ht="12.75">
      <c r="A123" s="268"/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1:23" ht="12.75">
      <c r="A124" s="268"/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1:23" ht="12.75">
      <c r="A125" s="268"/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1:23" ht="12.75">
      <c r="A126" s="268"/>
      <c r="B126" s="268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1:23" ht="12.75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2"/>
      <c r="S127" s="272"/>
      <c r="T127" s="272"/>
      <c r="U127" s="272"/>
      <c r="V127" s="272"/>
      <c r="W127" s="272"/>
    </row>
    <row r="128" spans="1:23" ht="12.75">
      <c r="A128" s="272"/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  <c r="V128" s="272"/>
      <c r="W128" s="272"/>
    </row>
    <row r="129" spans="1:23" ht="12.75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</row>
    <row r="130" spans="1:23" ht="12.75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2"/>
    </row>
    <row r="131" spans="1:23" ht="12.75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</row>
    <row r="132" spans="1:23" ht="12.75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</row>
    <row r="133" spans="1:23" ht="12.75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</row>
    <row r="134" spans="1:23" ht="12.75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</row>
    <row r="135" spans="1:23" ht="12.75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</row>
    <row r="136" spans="1:23" ht="12.75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</row>
  </sheetData>
  <mergeCells count="17">
    <mergeCell ref="A100:W100"/>
    <mergeCell ref="L8:M10"/>
    <mergeCell ref="N8:O10"/>
    <mergeCell ref="P8:Q10"/>
    <mergeCell ref="R8:S10"/>
    <mergeCell ref="T8:U10"/>
    <mergeCell ref="V8:W10"/>
    <mergeCell ref="B8:C10"/>
    <mergeCell ref="D8:E10"/>
    <mergeCell ref="F8:G10"/>
    <mergeCell ref="H8:I10"/>
    <mergeCell ref="J8:K10"/>
    <mergeCell ref="B2:Q2"/>
    <mergeCell ref="B3:Q3"/>
    <mergeCell ref="B4:O4"/>
    <mergeCell ref="B5:Q5"/>
    <mergeCell ref="B6:Q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36"/>
  <sheetViews>
    <sheetView workbookViewId="0">
      <pane ySplit="12" topLeftCell="A54" activePane="bottomLeft" state="frozen"/>
      <selection pane="bottomLeft" activeCell="N60" sqref="N60:U78"/>
    </sheetView>
  </sheetViews>
  <sheetFormatPr defaultColWidth="14.42578125" defaultRowHeight="15.75" customHeight="1"/>
  <cols>
    <col min="1" max="1" width="27.7109375" style="229" customWidth="1"/>
    <col min="2" max="2" width="6.42578125" style="229" customWidth="1"/>
    <col min="3" max="3" width="11.28515625" style="229" customWidth="1"/>
    <col min="4" max="4" width="9.5703125" style="229" customWidth="1"/>
    <col min="5" max="5" width="10.42578125" style="229" customWidth="1"/>
    <col min="6" max="6" width="7.5703125" style="229" customWidth="1"/>
    <col min="7" max="7" width="8.42578125" style="229" customWidth="1"/>
    <col min="8" max="8" width="7.5703125" style="229" customWidth="1"/>
    <col min="9" max="9" width="8" style="229" customWidth="1"/>
    <col min="10" max="10" width="5.85546875" style="229" customWidth="1"/>
    <col min="11" max="11" width="8.140625" style="229" customWidth="1"/>
    <col min="12" max="12" width="5.28515625" style="229" customWidth="1"/>
    <col min="13" max="13" width="6.7109375" style="229" customWidth="1"/>
    <col min="14" max="14" width="5.42578125" style="229" customWidth="1"/>
    <col min="15" max="15" width="7.85546875" style="229" customWidth="1"/>
    <col min="16" max="16" width="7.140625" style="229" customWidth="1"/>
    <col min="17" max="17" width="8.85546875" style="229" customWidth="1"/>
    <col min="18" max="18" width="8" style="229" customWidth="1"/>
    <col min="19" max="19" width="8.140625" style="229" customWidth="1"/>
    <col min="20" max="20" width="9.140625" style="229" customWidth="1"/>
    <col min="21" max="21" width="7.85546875" style="229" bestFit="1" customWidth="1"/>
    <col min="22" max="22" width="6.140625" style="229" customWidth="1"/>
    <col min="23" max="23" width="10" style="229" customWidth="1"/>
    <col min="24" max="16384" width="14.42578125" style="229"/>
  </cols>
  <sheetData>
    <row r="1" spans="1:26" ht="12.75">
      <c r="A1" s="225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7"/>
      <c r="Q1" s="227"/>
      <c r="R1" s="227"/>
      <c r="S1" s="227"/>
      <c r="T1" s="228"/>
      <c r="U1" s="228"/>
      <c r="V1" s="228"/>
      <c r="W1" s="228"/>
    </row>
    <row r="2" spans="1:26" ht="12.75">
      <c r="A2" s="227"/>
      <c r="B2" s="295" t="s">
        <v>0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25"/>
      <c r="S2" s="225"/>
      <c r="T2" s="232"/>
      <c r="U2" s="232"/>
      <c r="V2" s="233"/>
      <c r="W2" s="233"/>
    </row>
    <row r="3" spans="1:26" ht="12.75">
      <c r="A3" s="227"/>
      <c r="B3" s="295" t="s">
        <v>1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25"/>
      <c r="S3" s="225"/>
      <c r="T3" s="228"/>
      <c r="U3" s="228"/>
      <c r="V3" s="233"/>
      <c r="W3" s="233"/>
    </row>
    <row r="4" spans="1:26" ht="12.75">
      <c r="A4" s="225"/>
      <c r="B4" s="297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25"/>
      <c r="Q4" s="225"/>
      <c r="R4" s="225"/>
      <c r="S4" s="225"/>
      <c r="T4" s="233"/>
      <c r="U4" s="233"/>
      <c r="V4" s="233"/>
      <c r="W4" s="233"/>
    </row>
    <row r="5" spans="1:26" ht="12.75">
      <c r="A5" s="227"/>
      <c r="B5" s="295" t="s">
        <v>160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25"/>
      <c r="S5" s="225"/>
      <c r="T5" s="228"/>
      <c r="U5" s="228"/>
      <c r="V5" s="233"/>
      <c r="W5" s="233"/>
    </row>
    <row r="6" spans="1:26" ht="12.75">
      <c r="A6" s="234"/>
      <c r="B6" s="298" t="s">
        <v>161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25"/>
      <c r="S6" s="225"/>
      <c r="T6" s="235"/>
      <c r="U6" s="235"/>
      <c r="V6" s="233"/>
      <c r="W6" s="233"/>
    </row>
    <row r="7" spans="1:26" ht="12.75">
      <c r="A7" s="233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3"/>
      <c r="W7" s="233"/>
    </row>
    <row r="8" spans="1:26" ht="12.75">
      <c r="A8" s="237"/>
      <c r="B8" s="307" t="s">
        <v>4</v>
      </c>
      <c r="C8" s="302"/>
      <c r="D8" s="301" t="s">
        <v>5</v>
      </c>
      <c r="E8" s="302"/>
      <c r="F8" s="307" t="s">
        <v>6</v>
      </c>
      <c r="G8" s="302"/>
      <c r="H8" s="301" t="s">
        <v>7</v>
      </c>
      <c r="I8" s="302"/>
      <c r="J8" s="307" t="s">
        <v>8</v>
      </c>
      <c r="K8" s="302"/>
      <c r="L8" s="301" t="s">
        <v>9</v>
      </c>
      <c r="M8" s="302"/>
      <c r="N8" s="307" t="s">
        <v>10</v>
      </c>
      <c r="O8" s="302"/>
      <c r="P8" s="301" t="s">
        <v>11</v>
      </c>
      <c r="Q8" s="302"/>
      <c r="R8" s="307" t="s">
        <v>12</v>
      </c>
      <c r="S8" s="302"/>
      <c r="T8" s="301" t="s">
        <v>13</v>
      </c>
      <c r="U8" s="302"/>
      <c r="V8" s="307" t="s">
        <v>14</v>
      </c>
      <c r="W8" s="302"/>
    </row>
    <row r="9" spans="1:26" ht="12.75">
      <c r="A9" s="237"/>
      <c r="B9" s="303"/>
      <c r="C9" s="304"/>
      <c r="D9" s="303"/>
      <c r="E9" s="304"/>
      <c r="F9" s="303"/>
      <c r="G9" s="304"/>
      <c r="H9" s="303"/>
      <c r="I9" s="304"/>
      <c r="J9" s="303"/>
      <c r="K9" s="304"/>
      <c r="L9" s="303"/>
      <c r="M9" s="304"/>
      <c r="N9" s="303"/>
      <c r="O9" s="304"/>
      <c r="P9" s="303"/>
      <c r="Q9" s="304"/>
      <c r="R9" s="303"/>
      <c r="S9" s="304"/>
      <c r="T9" s="303"/>
      <c r="U9" s="304"/>
      <c r="V9" s="303"/>
      <c r="W9" s="304"/>
    </row>
    <row r="10" spans="1:26" ht="12.75">
      <c r="A10" s="237"/>
      <c r="B10" s="305"/>
      <c r="C10" s="306"/>
      <c r="D10" s="305"/>
      <c r="E10" s="306"/>
      <c r="F10" s="305"/>
      <c r="G10" s="306"/>
      <c r="H10" s="305"/>
      <c r="I10" s="306"/>
      <c r="J10" s="305"/>
      <c r="K10" s="306"/>
      <c r="L10" s="305"/>
      <c r="M10" s="306"/>
      <c r="N10" s="305"/>
      <c r="O10" s="306"/>
      <c r="P10" s="305"/>
      <c r="Q10" s="306"/>
      <c r="R10" s="305"/>
      <c r="S10" s="306"/>
      <c r="T10" s="305"/>
      <c r="U10" s="306"/>
      <c r="V10" s="305"/>
      <c r="W10" s="306"/>
    </row>
    <row r="11" spans="1:26" ht="12.75">
      <c r="A11" s="237"/>
      <c r="B11" s="238" t="s">
        <v>15</v>
      </c>
      <c r="C11" s="238" t="s">
        <v>16</v>
      </c>
      <c r="D11" s="239" t="s">
        <v>15</v>
      </c>
      <c r="E11" s="239" t="s">
        <v>16</v>
      </c>
      <c r="F11" s="238" t="s">
        <v>15</v>
      </c>
      <c r="G11" s="238" t="s">
        <v>16</v>
      </c>
      <c r="H11" s="239" t="s">
        <v>15</v>
      </c>
      <c r="I11" s="239" t="s">
        <v>16</v>
      </c>
      <c r="J11" s="238" t="s">
        <v>15</v>
      </c>
      <c r="K11" s="240" t="s">
        <v>16</v>
      </c>
      <c r="L11" s="239" t="s">
        <v>15</v>
      </c>
      <c r="M11" s="239" t="s">
        <v>16</v>
      </c>
      <c r="N11" s="238" t="s">
        <v>15</v>
      </c>
      <c r="O11" s="238" t="s">
        <v>16</v>
      </c>
      <c r="P11" s="239" t="s">
        <v>15</v>
      </c>
      <c r="Q11" s="239" t="s">
        <v>16</v>
      </c>
      <c r="R11" s="238" t="s">
        <v>15</v>
      </c>
      <c r="S11" s="238" t="s">
        <v>16</v>
      </c>
      <c r="T11" s="239" t="s">
        <v>15</v>
      </c>
      <c r="U11" s="239" t="s">
        <v>16</v>
      </c>
      <c r="V11" s="238" t="s">
        <v>15</v>
      </c>
      <c r="W11" s="238" t="s">
        <v>16</v>
      </c>
    </row>
    <row r="12" spans="1:26" ht="12.75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41"/>
      <c r="W12" s="241"/>
    </row>
    <row r="13" spans="1:26" ht="12.75">
      <c r="A13" s="242" t="s">
        <v>17</v>
      </c>
      <c r="B13" s="241"/>
      <c r="C13" s="241"/>
      <c r="D13" s="237"/>
      <c r="E13" s="237"/>
      <c r="F13" s="241"/>
      <c r="G13" s="241"/>
      <c r="H13" s="237"/>
      <c r="I13" s="237"/>
      <c r="J13" s="241"/>
      <c r="K13" s="243"/>
      <c r="L13" s="237"/>
      <c r="M13" s="237"/>
      <c r="N13" s="243"/>
      <c r="O13" s="243"/>
      <c r="P13" s="237"/>
      <c r="Q13" s="237"/>
      <c r="R13" s="243"/>
      <c r="S13" s="243"/>
      <c r="T13" s="237"/>
      <c r="U13" s="237"/>
      <c r="V13" s="241"/>
      <c r="W13" s="241"/>
    </row>
    <row r="14" spans="1:26" ht="12.75">
      <c r="A14" s="244" t="s">
        <v>18</v>
      </c>
      <c r="B14" s="245">
        <v>0</v>
      </c>
      <c r="C14" s="245">
        <v>0</v>
      </c>
      <c r="D14" s="246">
        <v>0</v>
      </c>
      <c r="E14" s="246">
        <v>0</v>
      </c>
      <c r="F14" s="245">
        <v>0</v>
      </c>
      <c r="G14" s="245">
        <v>0</v>
      </c>
      <c r="H14" s="246">
        <v>152</v>
      </c>
      <c r="I14" s="246">
        <v>649958</v>
      </c>
      <c r="J14" s="245">
        <v>247</v>
      </c>
      <c r="K14" s="245">
        <v>1648852</v>
      </c>
      <c r="L14" s="246">
        <v>0</v>
      </c>
      <c r="M14" s="246">
        <v>0</v>
      </c>
      <c r="N14" s="245">
        <v>12</v>
      </c>
      <c r="O14" s="245">
        <v>56875</v>
      </c>
      <c r="P14" s="246">
        <v>0</v>
      </c>
      <c r="Q14" s="246">
        <v>0</v>
      </c>
      <c r="R14" s="245">
        <v>4</v>
      </c>
      <c r="S14" s="245">
        <v>10000</v>
      </c>
      <c r="T14" s="246">
        <v>354</v>
      </c>
      <c r="U14" s="246">
        <v>407113</v>
      </c>
      <c r="V14" s="247">
        <f t="shared" ref="V14:W16" si="0">B14+D14+F14+H14+J14+L14+R14+T14+N14+P14</f>
        <v>769</v>
      </c>
      <c r="W14" s="247">
        <f t="shared" si="0"/>
        <v>2772798</v>
      </c>
    </row>
    <row r="15" spans="1:26" ht="12.75">
      <c r="A15" s="244" t="s">
        <v>19</v>
      </c>
      <c r="B15" s="245">
        <v>0</v>
      </c>
      <c r="C15" s="245">
        <v>0</v>
      </c>
      <c r="D15" s="246">
        <v>0</v>
      </c>
      <c r="E15" s="246">
        <v>0</v>
      </c>
      <c r="F15" s="245">
        <v>0</v>
      </c>
      <c r="G15" s="245">
        <v>0</v>
      </c>
      <c r="H15" s="246">
        <v>81</v>
      </c>
      <c r="I15" s="246">
        <v>356544</v>
      </c>
      <c r="J15" s="245">
        <v>139</v>
      </c>
      <c r="K15" s="245">
        <v>897269</v>
      </c>
      <c r="L15" s="246">
        <v>0</v>
      </c>
      <c r="M15" s="246">
        <v>0</v>
      </c>
      <c r="N15" s="245">
        <v>10</v>
      </c>
      <c r="O15" s="245">
        <v>44503</v>
      </c>
      <c r="P15" s="246">
        <v>0</v>
      </c>
      <c r="Q15" s="246">
        <v>0</v>
      </c>
      <c r="R15" s="245">
        <v>5</v>
      </c>
      <c r="S15" s="245">
        <v>16250</v>
      </c>
      <c r="T15" s="246">
        <v>297</v>
      </c>
      <c r="U15" s="246">
        <v>349800</v>
      </c>
      <c r="V15" s="247">
        <f t="shared" si="0"/>
        <v>532</v>
      </c>
      <c r="W15" s="247">
        <f t="shared" si="0"/>
        <v>1664366</v>
      </c>
    </row>
    <row r="16" spans="1:26" ht="12.75">
      <c r="A16" s="248" t="s">
        <v>20</v>
      </c>
      <c r="B16" s="249">
        <v>0</v>
      </c>
      <c r="C16" s="249">
        <v>0</v>
      </c>
      <c r="D16" s="250">
        <v>0</v>
      </c>
      <c r="E16" s="250">
        <v>0</v>
      </c>
      <c r="F16" s="249">
        <v>0</v>
      </c>
      <c r="G16" s="249">
        <v>0</v>
      </c>
      <c r="H16" s="250">
        <v>101</v>
      </c>
      <c r="I16" s="250">
        <v>444082</v>
      </c>
      <c r="J16" s="249">
        <v>75</v>
      </c>
      <c r="K16" s="249">
        <v>437045</v>
      </c>
      <c r="L16" s="250">
        <v>0</v>
      </c>
      <c r="M16" s="250">
        <v>0</v>
      </c>
      <c r="N16" s="249">
        <v>9</v>
      </c>
      <c r="O16" s="249">
        <v>35625</v>
      </c>
      <c r="P16" s="250">
        <v>0</v>
      </c>
      <c r="Q16" s="250">
        <v>0</v>
      </c>
      <c r="R16" s="249">
        <v>1</v>
      </c>
      <c r="S16" s="249">
        <v>5000</v>
      </c>
      <c r="T16" s="250">
        <v>136</v>
      </c>
      <c r="U16" s="250">
        <v>155700</v>
      </c>
      <c r="V16" s="249">
        <f t="shared" si="0"/>
        <v>322</v>
      </c>
      <c r="W16" s="249">
        <f t="shared" si="0"/>
        <v>1077452</v>
      </c>
      <c r="X16" s="251"/>
      <c r="Y16" s="251"/>
      <c r="Z16" s="251"/>
    </row>
    <row r="17" spans="1:23" ht="12.75">
      <c r="A17" s="244"/>
      <c r="B17" s="249"/>
      <c r="C17" s="249"/>
      <c r="D17" s="250"/>
      <c r="E17" s="250"/>
      <c r="F17" s="249"/>
      <c r="G17" s="249"/>
      <c r="H17" s="250"/>
      <c r="I17" s="250"/>
      <c r="J17" s="249"/>
      <c r="K17" s="249"/>
      <c r="L17" s="244"/>
      <c r="M17" s="244"/>
      <c r="N17" s="245"/>
      <c r="O17" s="245"/>
      <c r="P17" s="244"/>
      <c r="Q17" s="244"/>
      <c r="R17" s="245"/>
      <c r="S17" s="245"/>
      <c r="T17" s="244"/>
      <c r="U17" s="244"/>
      <c r="V17" s="245"/>
      <c r="W17" s="245"/>
    </row>
    <row r="18" spans="1:23" ht="12.75">
      <c r="A18" s="252" t="s">
        <v>21</v>
      </c>
      <c r="B18" s="253">
        <v>0</v>
      </c>
      <c r="C18" s="253">
        <v>0</v>
      </c>
      <c r="D18" s="254">
        <v>0</v>
      </c>
      <c r="E18" s="254">
        <v>0</v>
      </c>
      <c r="F18" s="253">
        <v>0</v>
      </c>
      <c r="G18" s="253">
        <v>0</v>
      </c>
      <c r="H18" s="254">
        <f t="shared" ref="H18:I18" si="1">SUM(H14:H17)</f>
        <v>334</v>
      </c>
      <c r="I18" s="254">
        <f t="shared" si="1"/>
        <v>1450584</v>
      </c>
      <c r="J18" s="253">
        <f t="shared" ref="J18:U18" si="2">SUM(J14:J16)</f>
        <v>461</v>
      </c>
      <c r="K18" s="253">
        <f t="shared" si="2"/>
        <v>2983166</v>
      </c>
      <c r="L18" s="254">
        <f t="shared" si="2"/>
        <v>0</v>
      </c>
      <c r="M18" s="254">
        <f t="shared" si="2"/>
        <v>0</v>
      </c>
      <c r="N18" s="253">
        <f t="shared" si="2"/>
        <v>31</v>
      </c>
      <c r="O18" s="253">
        <f t="shared" si="2"/>
        <v>137003</v>
      </c>
      <c r="P18" s="254">
        <f t="shared" si="2"/>
        <v>0</v>
      </c>
      <c r="Q18" s="254">
        <f t="shared" si="2"/>
        <v>0</v>
      </c>
      <c r="R18" s="253">
        <f t="shared" si="2"/>
        <v>10</v>
      </c>
      <c r="S18" s="253">
        <f t="shared" si="2"/>
        <v>31250</v>
      </c>
      <c r="T18" s="254">
        <f t="shared" si="2"/>
        <v>787</v>
      </c>
      <c r="U18" s="254">
        <f t="shared" si="2"/>
        <v>912613</v>
      </c>
      <c r="V18" s="247">
        <f t="shared" ref="V18:W18" si="3">B18+D18+F18+H18+J18+L18+R18+T18+N18+P18</f>
        <v>1623</v>
      </c>
      <c r="W18" s="247">
        <f t="shared" si="3"/>
        <v>5514616</v>
      </c>
    </row>
    <row r="19" spans="1:23" ht="12.75">
      <c r="A19" s="244"/>
      <c r="B19" s="255"/>
      <c r="C19" s="255"/>
      <c r="D19" s="244"/>
      <c r="E19" s="244"/>
      <c r="F19" s="256"/>
      <c r="G19" s="256"/>
      <c r="H19" s="257"/>
      <c r="I19" s="257"/>
      <c r="J19" s="255"/>
      <c r="K19" s="245"/>
      <c r="L19" s="244"/>
      <c r="M19" s="244"/>
      <c r="N19" s="245"/>
      <c r="O19" s="245"/>
      <c r="P19" s="244"/>
      <c r="Q19" s="244"/>
      <c r="R19" s="245"/>
      <c r="S19" s="245"/>
      <c r="T19" s="244"/>
      <c r="U19" s="244"/>
      <c r="V19" s="245"/>
      <c r="W19" s="245"/>
    </row>
    <row r="20" spans="1:23" ht="25.5">
      <c r="A20" s="242" t="s">
        <v>22</v>
      </c>
      <c r="B20" s="255"/>
      <c r="C20" s="255"/>
      <c r="D20" s="244"/>
      <c r="E20" s="244"/>
      <c r="F20" s="256"/>
      <c r="G20" s="256"/>
      <c r="H20" s="257"/>
      <c r="I20" s="257"/>
      <c r="J20" s="255"/>
      <c r="K20" s="245"/>
      <c r="L20" s="244"/>
      <c r="M20" s="244"/>
      <c r="N20" s="245"/>
      <c r="O20" s="245"/>
      <c r="P20" s="244"/>
      <c r="Q20" s="244"/>
      <c r="R20" s="245"/>
      <c r="S20" s="245"/>
      <c r="T20" s="244"/>
      <c r="U20" s="244"/>
      <c r="V20" s="245"/>
      <c r="W20" s="245"/>
    </row>
    <row r="21" spans="1:23" ht="12.75">
      <c r="A21" s="244" t="s">
        <v>23</v>
      </c>
      <c r="B21" s="245">
        <v>154</v>
      </c>
      <c r="C21" s="245">
        <v>810652</v>
      </c>
      <c r="D21" s="246">
        <v>0</v>
      </c>
      <c r="E21" s="246">
        <v>0</v>
      </c>
      <c r="F21" s="245">
        <v>0</v>
      </c>
      <c r="G21" s="245">
        <v>0</v>
      </c>
      <c r="H21" s="246">
        <v>1</v>
      </c>
      <c r="I21" s="246">
        <v>4644</v>
      </c>
      <c r="J21" s="245">
        <v>2</v>
      </c>
      <c r="K21" s="245">
        <v>6955</v>
      </c>
      <c r="L21" s="246">
        <v>0</v>
      </c>
      <c r="M21" s="246">
        <v>0</v>
      </c>
      <c r="N21" s="245">
        <v>0</v>
      </c>
      <c r="O21" s="245">
        <v>0</v>
      </c>
      <c r="P21" s="246">
        <v>0</v>
      </c>
      <c r="Q21" s="246">
        <v>0</v>
      </c>
      <c r="R21" s="245">
        <v>0</v>
      </c>
      <c r="S21" s="245">
        <v>0</v>
      </c>
      <c r="T21" s="246">
        <v>0</v>
      </c>
      <c r="U21" s="246">
        <v>0</v>
      </c>
      <c r="V21" s="247">
        <f t="shared" ref="V21:W36" si="4">B21+D21+F21+H21+J21+L21+R21+T21+N21+P21</f>
        <v>157</v>
      </c>
      <c r="W21" s="247">
        <f t="shared" si="4"/>
        <v>822251</v>
      </c>
    </row>
    <row r="22" spans="1:23" ht="12.75">
      <c r="A22" s="244" t="s">
        <v>24</v>
      </c>
      <c r="B22" s="245">
        <v>196</v>
      </c>
      <c r="C22" s="245">
        <v>898016</v>
      </c>
      <c r="D22" s="246">
        <v>0</v>
      </c>
      <c r="E22" s="246">
        <v>0</v>
      </c>
      <c r="F22" s="245">
        <v>0</v>
      </c>
      <c r="G22" s="245">
        <v>0</v>
      </c>
      <c r="H22" s="246">
        <v>18</v>
      </c>
      <c r="I22" s="246">
        <v>78948</v>
      </c>
      <c r="J22" s="245">
        <v>3</v>
      </c>
      <c r="K22" s="245">
        <v>27822</v>
      </c>
      <c r="L22" s="246">
        <v>0</v>
      </c>
      <c r="M22" s="246">
        <v>0</v>
      </c>
      <c r="N22" s="245">
        <v>1</v>
      </c>
      <c r="O22" s="245">
        <v>6250</v>
      </c>
      <c r="P22" s="246">
        <v>0</v>
      </c>
      <c r="Q22" s="246">
        <v>0</v>
      </c>
      <c r="R22" s="245">
        <v>0</v>
      </c>
      <c r="S22" s="245">
        <v>0</v>
      </c>
      <c r="T22" s="246">
        <v>18</v>
      </c>
      <c r="U22" s="246">
        <v>20400</v>
      </c>
      <c r="V22" s="247">
        <f t="shared" si="4"/>
        <v>236</v>
      </c>
      <c r="W22" s="247">
        <f t="shared" si="4"/>
        <v>1031436</v>
      </c>
    </row>
    <row r="23" spans="1:23" ht="12.75">
      <c r="A23" s="244" t="s">
        <v>25</v>
      </c>
      <c r="B23" s="245">
        <v>910</v>
      </c>
      <c r="C23" s="245">
        <v>3539386</v>
      </c>
      <c r="D23" s="246">
        <v>0</v>
      </c>
      <c r="E23" s="246">
        <v>0</v>
      </c>
      <c r="F23" s="245">
        <v>0</v>
      </c>
      <c r="G23" s="245">
        <v>0</v>
      </c>
      <c r="H23" s="246">
        <v>15</v>
      </c>
      <c r="I23" s="246">
        <v>64436</v>
      </c>
      <c r="J23" s="245">
        <v>15</v>
      </c>
      <c r="K23" s="245">
        <v>104980</v>
      </c>
      <c r="L23" s="246">
        <v>0</v>
      </c>
      <c r="M23" s="246">
        <v>0</v>
      </c>
      <c r="N23" s="245">
        <v>2</v>
      </c>
      <c r="O23" s="245">
        <v>11875</v>
      </c>
      <c r="P23" s="246">
        <v>0</v>
      </c>
      <c r="Q23" s="246">
        <v>0</v>
      </c>
      <c r="R23" s="245">
        <v>14</v>
      </c>
      <c r="S23" s="245">
        <v>55625</v>
      </c>
      <c r="T23" s="246">
        <v>34</v>
      </c>
      <c r="U23" s="246">
        <v>37500</v>
      </c>
      <c r="V23" s="247">
        <f t="shared" si="4"/>
        <v>990</v>
      </c>
      <c r="W23" s="247">
        <f t="shared" si="4"/>
        <v>3813802</v>
      </c>
    </row>
    <row r="24" spans="1:23" ht="12.75">
      <c r="A24" s="244" t="s">
        <v>26</v>
      </c>
      <c r="B24" s="245">
        <v>386</v>
      </c>
      <c r="C24" s="245">
        <v>2157160</v>
      </c>
      <c r="D24" s="246">
        <v>0</v>
      </c>
      <c r="E24" s="246">
        <v>0</v>
      </c>
      <c r="F24" s="245">
        <v>0</v>
      </c>
      <c r="G24" s="245">
        <v>0</v>
      </c>
      <c r="H24" s="246">
        <v>10</v>
      </c>
      <c r="I24" s="246">
        <v>42103</v>
      </c>
      <c r="J24" s="245">
        <v>0</v>
      </c>
      <c r="K24" s="245">
        <v>0</v>
      </c>
      <c r="L24" s="246">
        <v>0</v>
      </c>
      <c r="M24" s="246">
        <v>0</v>
      </c>
      <c r="N24" s="245">
        <v>0</v>
      </c>
      <c r="O24" s="245">
        <v>0</v>
      </c>
      <c r="P24" s="246">
        <v>0</v>
      </c>
      <c r="Q24" s="246">
        <v>0</v>
      </c>
      <c r="R24" s="245">
        <v>0</v>
      </c>
      <c r="S24" s="245">
        <v>0</v>
      </c>
      <c r="T24" s="246">
        <v>23</v>
      </c>
      <c r="U24" s="246">
        <v>25879</v>
      </c>
      <c r="V24" s="247">
        <f t="shared" si="4"/>
        <v>419</v>
      </c>
      <c r="W24" s="247">
        <f t="shared" si="4"/>
        <v>2225142</v>
      </c>
    </row>
    <row r="25" spans="1:23" ht="12.75">
      <c r="A25" s="244" t="s">
        <v>27</v>
      </c>
      <c r="B25" s="245">
        <v>111</v>
      </c>
      <c r="C25" s="245">
        <v>609171</v>
      </c>
      <c r="D25" s="246">
        <v>0</v>
      </c>
      <c r="E25" s="246">
        <v>0</v>
      </c>
      <c r="F25" s="245">
        <v>0</v>
      </c>
      <c r="G25" s="245">
        <v>0</v>
      </c>
      <c r="H25" s="246">
        <v>1</v>
      </c>
      <c r="I25" s="246">
        <v>4644</v>
      </c>
      <c r="J25" s="245">
        <v>0</v>
      </c>
      <c r="K25" s="245">
        <v>0</v>
      </c>
      <c r="L25" s="246">
        <v>0</v>
      </c>
      <c r="M25" s="246">
        <v>0</v>
      </c>
      <c r="N25" s="245">
        <v>0</v>
      </c>
      <c r="O25" s="245">
        <v>0</v>
      </c>
      <c r="P25" s="246">
        <v>0</v>
      </c>
      <c r="Q25" s="246">
        <v>0</v>
      </c>
      <c r="R25" s="245">
        <v>0</v>
      </c>
      <c r="S25" s="245">
        <v>0</v>
      </c>
      <c r="T25" s="246">
        <v>3</v>
      </c>
      <c r="U25" s="246">
        <v>3000</v>
      </c>
      <c r="V25" s="247">
        <f t="shared" si="4"/>
        <v>115</v>
      </c>
      <c r="W25" s="247">
        <f t="shared" si="4"/>
        <v>616815</v>
      </c>
    </row>
    <row r="26" spans="1:23" ht="12.75">
      <c r="A26" s="244" t="s">
        <v>28</v>
      </c>
      <c r="B26" s="245">
        <v>325</v>
      </c>
      <c r="C26" s="245">
        <v>1912292</v>
      </c>
      <c r="D26" s="246">
        <v>0</v>
      </c>
      <c r="E26" s="246">
        <v>0</v>
      </c>
      <c r="F26" s="245">
        <v>0</v>
      </c>
      <c r="G26" s="245">
        <v>0</v>
      </c>
      <c r="H26" s="246">
        <v>5</v>
      </c>
      <c r="I26" s="246">
        <v>23220</v>
      </c>
      <c r="J26" s="245">
        <v>3</v>
      </c>
      <c r="K26" s="245">
        <v>27822</v>
      </c>
      <c r="L26" s="246">
        <v>0</v>
      </c>
      <c r="M26" s="246">
        <v>0</v>
      </c>
      <c r="N26" s="245">
        <v>0</v>
      </c>
      <c r="O26" s="245">
        <v>0</v>
      </c>
      <c r="P26" s="246">
        <v>0</v>
      </c>
      <c r="Q26" s="246">
        <v>0</v>
      </c>
      <c r="R26" s="245">
        <v>0</v>
      </c>
      <c r="S26" s="245">
        <v>0</v>
      </c>
      <c r="T26" s="246">
        <v>36</v>
      </c>
      <c r="U26" s="246">
        <v>37219</v>
      </c>
      <c r="V26" s="247">
        <f t="shared" si="4"/>
        <v>369</v>
      </c>
      <c r="W26" s="247">
        <f t="shared" si="4"/>
        <v>2000553</v>
      </c>
    </row>
    <row r="27" spans="1:23" ht="12.75">
      <c r="A27" s="244" t="s">
        <v>29</v>
      </c>
      <c r="B27" s="245">
        <v>128</v>
      </c>
      <c r="C27" s="245">
        <v>743126</v>
      </c>
      <c r="D27" s="246">
        <v>0</v>
      </c>
      <c r="E27" s="246">
        <v>0</v>
      </c>
      <c r="F27" s="245">
        <v>0</v>
      </c>
      <c r="G27" s="245">
        <v>0</v>
      </c>
      <c r="H27" s="246">
        <v>2</v>
      </c>
      <c r="I27" s="246">
        <v>6966</v>
      </c>
      <c r="J27" s="245">
        <v>0</v>
      </c>
      <c r="K27" s="245">
        <v>0</v>
      </c>
      <c r="L27" s="246">
        <v>0</v>
      </c>
      <c r="M27" s="246">
        <v>0</v>
      </c>
      <c r="N27" s="245">
        <v>0</v>
      </c>
      <c r="O27" s="245">
        <v>0</v>
      </c>
      <c r="P27" s="246">
        <v>0</v>
      </c>
      <c r="Q27" s="246">
        <v>0</v>
      </c>
      <c r="R27" s="245">
        <v>0</v>
      </c>
      <c r="S27" s="245">
        <v>0</v>
      </c>
      <c r="T27" s="246">
        <v>10</v>
      </c>
      <c r="U27" s="246">
        <v>12000</v>
      </c>
      <c r="V27" s="247">
        <f t="shared" si="4"/>
        <v>140</v>
      </c>
      <c r="W27" s="247">
        <f t="shared" si="4"/>
        <v>762092</v>
      </c>
    </row>
    <row r="28" spans="1:23" ht="12.75">
      <c r="A28" s="244" t="s">
        <v>30</v>
      </c>
      <c r="B28" s="245">
        <v>0</v>
      </c>
      <c r="C28" s="245">
        <v>0</v>
      </c>
      <c r="D28" s="246">
        <v>0</v>
      </c>
      <c r="E28" s="246">
        <v>0</v>
      </c>
      <c r="F28" s="245">
        <v>0</v>
      </c>
      <c r="G28" s="245">
        <v>0</v>
      </c>
      <c r="H28" s="246">
        <v>0</v>
      </c>
      <c r="I28" s="246">
        <v>0</v>
      </c>
      <c r="J28" s="245">
        <v>0</v>
      </c>
      <c r="K28" s="245">
        <v>0</v>
      </c>
      <c r="L28" s="246">
        <v>0</v>
      </c>
      <c r="M28" s="246">
        <v>0</v>
      </c>
      <c r="N28" s="245">
        <v>0</v>
      </c>
      <c r="O28" s="245">
        <v>0</v>
      </c>
      <c r="P28" s="246">
        <v>0</v>
      </c>
      <c r="Q28" s="246">
        <v>0</v>
      </c>
      <c r="R28" s="245">
        <v>0</v>
      </c>
      <c r="S28" s="245">
        <v>0</v>
      </c>
      <c r="T28" s="246">
        <v>0</v>
      </c>
      <c r="U28" s="246">
        <v>0</v>
      </c>
      <c r="V28" s="247">
        <f t="shared" si="4"/>
        <v>0</v>
      </c>
      <c r="W28" s="247">
        <f t="shared" si="4"/>
        <v>0</v>
      </c>
    </row>
    <row r="29" spans="1:23" ht="12.75">
      <c r="A29" s="244" t="s">
        <v>31</v>
      </c>
      <c r="B29" s="245">
        <v>248</v>
      </c>
      <c r="C29" s="245">
        <v>1439150</v>
      </c>
      <c r="D29" s="246">
        <v>0</v>
      </c>
      <c r="E29" s="246">
        <v>0</v>
      </c>
      <c r="F29" s="245">
        <v>0</v>
      </c>
      <c r="G29" s="245">
        <v>0</v>
      </c>
      <c r="H29" s="246">
        <v>1</v>
      </c>
      <c r="I29" s="246">
        <v>4644</v>
      </c>
      <c r="J29" s="245">
        <v>0</v>
      </c>
      <c r="K29" s="245">
        <v>0</v>
      </c>
      <c r="L29" s="246">
        <v>0</v>
      </c>
      <c r="M29" s="246">
        <v>0</v>
      </c>
      <c r="N29" s="245">
        <v>0</v>
      </c>
      <c r="O29" s="245">
        <v>0</v>
      </c>
      <c r="P29" s="246">
        <v>0</v>
      </c>
      <c r="Q29" s="246">
        <v>0</v>
      </c>
      <c r="R29" s="245">
        <v>0</v>
      </c>
      <c r="S29" s="245">
        <v>0</v>
      </c>
      <c r="T29" s="246">
        <v>3</v>
      </c>
      <c r="U29" s="246">
        <v>3600</v>
      </c>
      <c r="V29" s="247">
        <f t="shared" si="4"/>
        <v>252</v>
      </c>
      <c r="W29" s="247">
        <f t="shared" si="4"/>
        <v>1447394</v>
      </c>
    </row>
    <row r="30" spans="1:23" ht="12.75">
      <c r="A30" s="244" t="s">
        <v>32</v>
      </c>
      <c r="B30" s="245">
        <v>464</v>
      </c>
      <c r="C30" s="245">
        <v>2634004</v>
      </c>
      <c r="D30" s="246">
        <v>0</v>
      </c>
      <c r="E30" s="246">
        <v>0</v>
      </c>
      <c r="F30" s="245">
        <v>0</v>
      </c>
      <c r="G30" s="245">
        <v>0</v>
      </c>
      <c r="H30" s="246">
        <v>13</v>
      </c>
      <c r="I30" s="246">
        <v>55772</v>
      </c>
      <c r="J30" s="245">
        <v>4</v>
      </c>
      <c r="K30" s="245">
        <v>37096</v>
      </c>
      <c r="L30" s="246">
        <v>0</v>
      </c>
      <c r="M30" s="246">
        <v>0</v>
      </c>
      <c r="N30" s="245">
        <v>1</v>
      </c>
      <c r="O30" s="245">
        <v>7500</v>
      </c>
      <c r="P30" s="246">
        <v>0</v>
      </c>
      <c r="Q30" s="246">
        <v>0</v>
      </c>
      <c r="R30" s="245">
        <v>1</v>
      </c>
      <c r="S30" s="245">
        <v>5000</v>
      </c>
      <c r="T30" s="246">
        <v>48</v>
      </c>
      <c r="U30" s="246">
        <v>52177</v>
      </c>
      <c r="V30" s="247">
        <f t="shared" si="4"/>
        <v>531</v>
      </c>
      <c r="W30" s="247">
        <f t="shared" si="4"/>
        <v>2791549</v>
      </c>
    </row>
    <row r="31" spans="1:23" ht="12.75">
      <c r="A31" s="244" t="s">
        <v>33</v>
      </c>
      <c r="B31" s="245">
        <v>34</v>
      </c>
      <c r="C31" s="245">
        <v>187034</v>
      </c>
      <c r="D31" s="246">
        <v>0</v>
      </c>
      <c r="E31" s="246">
        <v>0</v>
      </c>
      <c r="F31" s="245">
        <v>0</v>
      </c>
      <c r="G31" s="245">
        <v>0</v>
      </c>
      <c r="H31" s="246">
        <v>0</v>
      </c>
      <c r="I31" s="246">
        <v>0</v>
      </c>
      <c r="J31" s="245">
        <v>0</v>
      </c>
      <c r="K31" s="245">
        <v>0</v>
      </c>
      <c r="L31" s="246">
        <v>0</v>
      </c>
      <c r="M31" s="246">
        <v>0</v>
      </c>
      <c r="N31" s="245">
        <v>0</v>
      </c>
      <c r="O31" s="245">
        <v>0</v>
      </c>
      <c r="P31" s="246">
        <v>0</v>
      </c>
      <c r="Q31" s="246">
        <v>0</v>
      </c>
      <c r="R31" s="245">
        <v>0</v>
      </c>
      <c r="S31" s="245">
        <v>0</v>
      </c>
      <c r="T31" s="246">
        <v>0</v>
      </c>
      <c r="U31" s="246">
        <v>0</v>
      </c>
      <c r="V31" s="247">
        <f t="shared" si="4"/>
        <v>34</v>
      </c>
      <c r="W31" s="247">
        <f t="shared" si="4"/>
        <v>187034</v>
      </c>
    </row>
    <row r="32" spans="1:23" ht="12.75">
      <c r="A32" s="244" t="s">
        <v>34</v>
      </c>
      <c r="B32" s="245">
        <v>75</v>
      </c>
      <c r="C32" s="245">
        <v>422020</v>
      </c>
      <c r="D32" s="246">
        <v>0</v>
      </c>
      <c r="E32" s="246">
        <v>0</v>
      </c>
      <c r="F32" s="245">
        <v>0</v>
      </c>
      <c r="G32" s="245">
        <v>0</v>
      </c>
      <c r="H32" s="246">
        <v>1</v>
      </c>
      <c r="I32" s="246">
        <v>4644</v>
      </c>
      <c r="J32" s="245">
        <v>1</v>
      </c>
      <c r="K32" s="245">
        <v>4637</v>
      </c>
      <c r="L32" s="246">
        <v>1</v>
      </c>
      <c r="M32" s="246">
        <v>2000</v>
      </c>
      <c r="N32" s="245">
        <v>0</v>
      </c>
      <c r="O32" s="245">
        <v>0</v>
      </c>
      <c r="P32" s="246">
        <v>0</v>
      </c>
      <c r="Q32" s="246">
        <v>0</v>
      </c>
      <c r="R32" s="245">
        <v>0</v>
      </c>
      <c r="S32" s="245">
        <v>0</v>
      </c>
      <c r="T32" s="246">
        <v>0</v>
      </c>
      <c r="U32" s="246">
        <v>0</v>
      </c>
      <c r="V32" s="247">
        <f t="shared" si="4"/>
        <v>78</v>
      </c>
      <c r="W32" s="247">
        <f t="shared" si="4"/>
        <v>433301</v>
      </c>
    </row>
    <row r="33" spans="1:23" ht="12.75">
      <c r="A33" s="244" t="s">
        <v>35</v>
      </c>
      <c r="B33" s="245">
        <v>145</v>
      </c>
      <c r="C33" s="245">
        <v>774715</v>
      </c>
      <c r="D33" s="246">
        <v>0</v>
      </c>
      <c r="E33" s="246">
        <v>0</v>
      </c>
      <c r="F33" s="245">
        <v>0</v>
      </c>
      <c r="G33" s="245">
        <v>0</v>
      </c>
      <c r="H33" s="246">
        <v>5</v>
      </c>
      <c r="I33" s="246">
        <v>18576</v>
      </c>
      <c r="J33" s="245">
        <v>1</v>
      </c>
      <c r="K33" s="245">
        <v>9274</v>
      </c>
      <c r="L33" s="246">
        <v>0</v>
      </c>
      <c r="M33" s="246">
        <v>0</v>
      </c>
      <c r="N33" s="245">
        <v>0</v>
      </c>
      <c r="O33" s="245">
        <v>0</v>
      </c>
      <c r="P33" s="246">
        <v>0</v>
      </c>
      <c r="Q33" s="246">
        <v>0</v>
      </c>
      <c r="R33" s="245">
        <v>0</v>
      </c>
      <c r="S33" s="245">
        <v>0</v>
      </c>
      <c r="T33" s="246">
        <v>7</v>
      </c>
      <c r="U33" s="246">
        <v>8400</v>
      </c>
      <c r="V33" s="247">
        <f t="shared" si="4"/>
        <v>158</v>
      </c>
      <c r="W33" s="247">
        <f t="shared" si="4"/>
        <v>810965</v>
      </c>
    </row>
    <row r="34" spans="1:23" ht="12.75">
      <c r="A34" s="244" t="s">
        <v>36</v>
      </c>
      <c r="B34" s="245">
        <v>802</v>
      </c>
      <c r="C34" s="245">
        <v>4041929</v>
      </c>
      <c r="D34" s="246">
        <v>0</v>
      </c>
      <c r="E34" s="246">
        <v>0</v>
      </c>
      <c r="F34" s="245">
        <v>0</v>
      </c>
      <c r="G34" s="245">
        <v>0</v>
      </c>
      <c r="H34" s="246">
        <v>16</v>
      </c>
      <c r="I34" s="246">
        <v>64368</v>
      </c>
      <c r="J34" s="245">
        <v>13</v>
      </c>
      <c r="K34" s="245">
        <v>87838</v>
      </c>
      <c r="L34" s="246">
        <v>0</v>
      </c>
      <c r="M34" s="246">
        <v>0</v>
      </c>
      <c r="N34" s="245">
        <v>3</v>
      </c>
      <c r="O34" s="245">
        <v>14975</v>
      </c>
      <c r="P34" s="246">
        <v>0</v>
      </c>
      <c r="Q34" s="246">
        <v>0</v>
      </c>
      <c r="R34" s="245">
        <v>0</v>
      </c>
      <c r="S34" s="245">
        <v>0</v>
      </c>
      <c r="T34" s="246">
        <v>41</v>
      </c>
      <c r="U34" s="246">
        <v>42637</v>
      </c>
      <c r="V34" s="247">
        <f t="shared" si="4"/>
        <v>875</v>
      </c>
      <c r="W34" s="247">
        <f t="shared" si="4"/>
        <v>4251747</v>
      </c>
    </row>
    <row r="35" spans="1:23" ht="12.75">
      <c r="A35" s="244" t="s">
        <v>37</v>
      </c>
      <c r="B35" s="245">
        <v>46</v>
      </c>
      <c r="C35" s="245">
        <v>256525</v>
      </c>
      <c r="D35" s="246">
        <v>0</v>
      </c>
      <c r="E35" s="246">
        <v>0</v>
      </c>
      <c r="F35" s="245">
        <v>0</v>
      </c>
      <c r="G35" s="245">
        <v>0</v>
      </c>
      <c r="H35" s="246">
        <v>2</v>
      </c>
      <c r="I35" s="246">
        <v>9288</v>
      </c>
      <c r="J35" s="245">
        <v>0</v>
      </c>
      <c r="K35" s="245">
        <v>0</v>
      </c>
      <c r="L35" s="246">
        <v>0</v>
      </c>
      <c r="M35" s="246">
        <v>0</v>
      </c>
      <c r="N35" s="245">
        <v>1</v>
      </c>
      <c r="O35" s="245">
        <v>5000</v>
      </c>
      <c r="P35" s="246">
        <v>0</v>
      </c>
      <c r="Q35" s="246">
        <v>0</v>
      </c>
      <c r="R35" s="245">
        <v>0</v>
      </c>
      <c r="S35" s="245">
        <v>0</v>
      </c>
      <c r="T35" s="246">
        <v>5</v>
      </c>
      <c r="U35" s="246">
        <v>6000</v>
      </c>
      <c r="V35" s="247">
        <f t="shared" si="4"/>
        <v>54</v>
      </c>
      <c r="W35" s="247">
        <f t="shared" si="4"/>
        <v>276813</v>
      </c>
    </row>
    <row r="36" spans="1:23" ht="12.75">
      <c r="A36" s="244" t="s">
        <v>38</v>
      </c>
      <c r="B36" s="245">
        <v>131</v>
      </c>
      <c r="C36" s="245">
        <v>715268</v>
      </c>
      <c r="D36" s="246">
        <v>0</v>
      </c>
      <c r="E36" s="246">
        <v>0</v>
      </c>
      <c r="F36" s="245">
        <v>0</v>
      </c>
      <c r="G36" s="245">
        <v>0</v>
      </c>
      <c r="H36" s="246">
        <v>4</v>
      </c>
      <c r="I36" s="246">
        <v>18576</v>
      </c>
      <c r="J36" s="245">
        <v>1</v>
      </c>
      <c r="K36" s="245">
        <v>4637</v>
      </c>
      <c r="L36" s="246">
        <v>0</v>
      </c>
      <c r="M36" s="246">
        <v>0</v>
      </c>
      <c r="N36" s="245">
        <v>1</v>
      </c>
      <c r="O36" s="245">
        <v>5000</v>
      </c>
      <c r="P36" s="246">
        <v>0</v>
      </c>
      <c r="Q36" s="246">
        <v>0</v>
      </c>
      <c r="R36" s="245">
        <v>0</v>
      </c>
      <c r="S36" s="245">
        <v>0</v>
      </c>
      <c r="T36" s="246">
        <v>4</v>
      </c>
      <c r="U36" s="246">
        <v>4800</v>
      </c>
      <c r="V36" s="247">
        <f t="shared" si="4"/>
        <v>141</v>
      </c>
      <c r="W36" s="247">
        <f t="shared" si="4"/>
        <v>748281</v>
      </c>
    </row>
    <row r="37" spans="1:23" ht="12.75">
      <c r="A37" s="244" t="s">
        <v>39</v>
      </c>
      <c r="B37" s="245">
        <v>252</v>
      </c>
      <c r="C37" s="245">
        <v>1470841</v>
      </c>
      <c r="D37" s="246">
        <v>0</v>
      </c>
      <c r="E37" s="246">
        <v>0</v>
      </c>
      <c r="F37" s="245">
        <v>0</v>
      </c>
      <c r="G37" s="245">
        <v>0</v>
      </c>
      <c r="H37" s="246">
        <v>5</v>
      </c>
      <c r="I37" s="246">
        <v>23220</v>
      </c>
      <c r="J37" s="245">
        <v>0</v>
      </c>
      <c r="K37" s="245">
        <v>0</v>
      </c>
      <c r="L37" s="246">
        <v>0</v>
      </c>
      <c r="M37" s="246">
        <v>0</v>
      </c>
      <c r="N37" s="245">
        <v>0</v>
      </c>
      <c r="O37" s="245">
        <v>0</v>
      </c>
      <c r="P37" s="246">
        <v>0</v>
      </c>
      <c r="Q37" s="246">
        <v>0</v>
      </c>
      <c r="R37" s="245">
        <v>0</v>
      </c>
      <c r="S37" s="245">
        <v>0</v>
      </c>
      <c r="T37" s="246">
        <v>11</v>
      </c>
      <c r="U37" s="246">
        <v>12600</v>
      </c>
      <c r="V37" s="247">
        <f t="shared" ref="V37:W51" si="5">B37+D37+F37+H37+J37+L37+R37+T37+N37+P37</f>
        <v>268</v>
      </c>
      <c r="W37" s="247">
        <f t="shared" si="5"/>
        <v>1506661</v>
      </c>
    </row>
    <row r="38" spans="1:23" ht="12.75">
      <c r="A38" s="244" t="s">
        <v>40</v>
      </c>
      <c r="B38" s="245">
        <v>201</v>
      </c>
      <c r="C38" s="245">
        <v>1161663</v>
      </c>
      <c r="D38" s="246">
        <v>0</v>
      </c>
      <c r="E38" s="246">
        <v>0</v>
      </c>
      <c r="F38" s="245">
        <v>0</v>
      </c>
      <c r="G38" s="245">
        <v>0</v>
      </c>
      <c r="H38" s="246">
        <v>0</v>
      </c>
      <c r="I38" s="246">
        <v>0</v>
      </c>
      <c r="J38" s="245">
        <v>0</v>
      </c>
      <c r="K38" s="245">
        <v>0</v>
      </c>
      <c r="L38" s="246">
        <v>0</v>
      </c>
      <c r="M38" s="246">
        <v>0</v>
      </c>
      <c r="N38" s="245">
        <v>0</v>
      </c>
      <c r="O38" s="245">
        <v>0</v>
      </c>
      <c r="P38" s="246">
        <v>0</v>
      </c>
      <c r="Q38" s="246">
        <v>0</v>
      </c>
      <c r="R38" s="245">
        <v>0</v>
      </c>
      <c r="S38" s="245">
        <v>0</v>
      </c>
      <c r="T38" s="246">
        <v>8</v>
      </c>
      <c r="U38" s="246">
        <v>9600</v>
      </c>
      <c r="V38" s="247">
        <f t="shared" si="5"/>
        <v>209</v>
      </c>
      <c r="W38" s="247">
        <f t="shared" si="5"/>
        <v>1171263</v>
      </c>
    </row>
    <row r="39" spans="1:23" ht="12.75">
      <c r="A39" s="244" t="s">
        <v>41</v>
      </c>
      <c r="B39" s="245">
        <v>20</v>
      </c>
      <c r="C39" s="245">
        <v>87448</v>
      </c>
      <c r="D39" s="246">
        <v>0</v>
      </c>
      <c r="E39" s="246">
        <v>0</v>
      </c>
      <c r="F39" s="245">
        <v>0</v>
      </c>
      <c r="G39" s="245">
        <v>0</v>
      </c>
      <c r="H39" s="246">
        <v>2</v>
      </c>
      <c r="I39" s="246">
        <v>9288</v>
      </c>
      <c r="J39" s="245">
        <v>0</v>
      </c>
      <c r="K39" s="245">
        <v>0</v>
      </c>
      <c r="L39" s="246">
        <v>0</v>
      </c>
      <c r="M39" s="246">
        <v>0</v>
      </c>
      <c r="N39" s="245">
        <v>0</v>
      </c>
      <c r="O39" s="245">
        <v>0</v>
      </c>
      <c r="P39" s="246">
        <v>0</v>
      </c>
      <c r="Q39" s="246">
        <v>0</v>
      </c>
      <c r="R39" s="245">
        <v>0</v>
      </c>
      <c r="S39" s="245">
        <v>0</v>
      </c>
      <c r="T39" s="246">
        <v>0</v>
      </c>
      <c r="U39" s="246">
        <v>0</v>
      </c>
      <c r="V39" s="247">
        <f t="shared" si="5"/>
        <v>22</v>
      </c>
      <c r="W39" s="247">
        <f t="shared" si="5"/>
        <v>96736</v>
      </c>
    </row>
    <row r="40" spans="1:23" ht="12.75">
      <c r="A40" s="244" t="s">
        <v>42</v>
      </c>
      <c r="B40" s="245">
        <v>453</v>
      </c>
      <c r="C40" s="245">
        <v>2008161</v>
      </c>
      <c r="D40" s="246">
        <v>0</v>
      </c>
      <c r="E40" s="246">
        <v>0</v>
      </c>
      <c r="F40" s="245">
        <v>0</v>
      </c>
      <c r="G40" s="245">
        <v>0</v>
      </c>
      <c r="H40" s="246">
        <v>2</v>
      </c>
      <c r="I40" s="246">
        <v>9288</v>
      </c>
      <c r="J40" s="245">
        <v>7</v>
      </c>
      <c r="K40" s="245">
        <v>39801</v>
      </c>
      <c r="L40" s="246">
        <v>0</v>
      </c>
      <c r="M40" s="246">
        <v>0</v>
      </c>
      <c r="N40" s="245">
        <v>0</v>
      </c>
      <c r="O40" s="245">
        <v>0</v>
      </c>
      <c r="P40" s="246">
        <v>209</v>
      </c>
      <c r="Q40" s="246">
        <v>354319</v>
      </c>
      <c r="R40" s="245">
        <v>1</v>
      </c>
      <c r="S40" s="245">
        <v>5000</v>
      </c>
      <c r="T40" s="246">
        <v>7</v>
      </c>
      <c r="U40" s="246">
        <v>6849</v>
      </c>
      <c r="V40" s="247">
        <f t="shared" si="5"/>
        <v>679</v>
      </c>
      <c r="W40" s="247">
        <f t="shared" si="5"/>
        <v>2423418</v>
      </c>
    </row>
    <row r="41" spans="1:23" ht="12.75">
      <c r="A41" s="244" t="s">
        <v>157</v>
      </c>
      <c r="B41" s="245">
        <v>380</v>
      </c>
      <c r="C41" s="245">
        <v>2066254</v>
      </c>
      <c r="D41" s="246">
        <v>0</v>
      </c>
      <c r="E41" s="246">
        <v>0</v>
      </c>
      <c r="F41" s="245">
        <v>0</v>
      </c>
      <c r="G41" s="245">
        <v>0</v>
      </c>
      <c r="H41" s="246">
        <v>9</v>
      </c>
      <c r="I41" s="246">
        <v>35304</v>
      </c>
      <c r="J41" s="245">
        <v>4</v>
      </c>
      <c r="K41" s="245">
        <v>22600</v>
      </c>
      <c r="L41" s="246">
        <v>0</v>
      </c>
      <c r="M41" s="246">
        <v>0</v>
      </c>
      <c r="N41" s="245">
        <v>0</v>
      </c>
      <c r="O41" s="245">
        <v>0</v>
      </c>
      <c r="P41" s="246">
        <v>0</v>
      </c>
      <c r="Q41" s="246">
        <v>0</v>
      </c>
      <c r="R41" s="245">
        <v>2</v>
      </c>
      <c r="S41" s="245">
        <v>7500</v>
      </c>
      <c r="T41" s="246">
        <v>53</v>
      </c>
      <c r="U41" s="246">
        <v>52832</v>
      </c>
      <c r="V41" s="247">
        <f t="shared" si="5"/>
        <v>448</v>
      </c>
      <c r="W41" s="247">
        <f t="shared" si="5"/>
        <v>2184490</v>
      </c>
    </row>
    <row r="42" spans="1:23" ht="12.75">
      <c r="A42" s="244" t="s">
        <v>44</v>
      </c>
      <c r="B42" s="245">
        <v>609</v>
      </c>
      <c r="C42" s="245">
        <v>3087442</v>
      </c>
      <c r="D42" s="246">
        <v>0</v>
      </c>
      <c r="E42" s="246">
        <v>0</v>
      </c>
      <c r="F42" s="245">
        <v>0</v>
      </c>
      <c r="G42" s="245">
        <v>0</v>
      </c>
      <c r="H42" s="246">
        <v>6</v>
      </c>
      <c r="I42" s="246">
        <v>27864</v>
      </c>
      <c r="J42" s="245">
        <v>4</v>
      </c>
      <c r="K42" s="245">
        <v>27822</v>
      </c>
      <c r="L42" s="246">
        <v>0</v>
      </c>
      <c r="M42" s="246">
        <v>0</v>
      </c>
      <c r="N42" s="245">
        <v>2</v>
      </c>
      <c r="O42" s="245">
        <v>10000</v>
      </c>
      <c r="P42" s="246">
        <v>0</v>
      </c>
      <c r="Q42" s="246">
        <v>0</v>
      </c>
      <c r="R42" s="245">
        <v>0</v>
      </c>
      <c r="S42" s="245">
        <v>0</v>
      </c>
      <c r="T42" s="246">
        <v>25</v>
      </c>
      <c r="U42" s="246">
        <v>26548</v>
      </c>
      <c r="V42" s="247">
        <f t="shared" si="5"/>
        <v>646</v>
      </c>
      <c r="W42" s="247">
        <f t="shared" si="5"/>
        <v>3179676</v>
      </c>
    </row>
    <row r="43" spans="1:23" ht="12.75">
      <c r="A43" s="244" t="s">
        <v>45</v>
      </c>
      <c r="B43" s="245">
        <v>282</v>
      </c>
      <c r="C43" s="245">
        <v>1498735</v>
      </c>
      <c r="D43" s="246">
        <v>0</v>
      </c>
      <c r="E43" s="246">
        <v>0</v>
      </c>
      <c r="F43" s="245">
        <v>0</v>
      </c>
      <c r="G43" s="245">
        <v>0</v>
      </c>
      <c r="H43" s="246">
        <v>3</v>
      </c>
      <c r="I43" s="246">
        <v>13932</v>
      </c>
      <c r="J43" s="245">
        <v>3</v>
      </c>
      <c r="K43" s="245">
        <v>23185</v>
      </c>
      <c r="L43" s="246">
        <v>0</v>
      </c>
      <c r="M43" s="246">
        <v>0</v>
      </c>
      <c r="N43" s="245">
        <v>1</v>
      </c>
      <c r="O43" s="245">
        <v>5000</v>
      </c>
      <c r="P43" s="246">
        <v>0</v>
      </c>
      <c r="Q43" s="246">
        <v>0</v>
      </c>
      <c r="R43" s="245">
        <v>0</v>
      </c>
      <c r="S43" s="245">
        <v>0</v>
      </c>
      <c r="T43" s="246">
        <v>7</v>
      </c>
      <c r="U43" s="246">
        <v>8400</v>
      </c>
      <c r="V43" s="247">
        <f t="shared" si="5"/>
        <v>296</v>
      </c>
      <c r="W43" s="247">
        <f t="shared" si="5"/>
        <v>1549252</v>
      </c>
    </row>
    <row r="44" spans="1:23" ht="12.75">
      <c r="A44" s="244" t="s">
        <v>46</v>
      </c>
      <c r="B44" s="245">
        <v>615</v>
      </c>
      <c r="C44" s="245">
        <v>3168351</v>
      </c>
      <c r="D44" s="246">
        <v>0</v>
      </c>
      <c r="E44" s="246">
        <v>0</v>
      </c>
      <c r="F44" s="245">
        <v>0</v>
      </c>
      <c r="G44" s="245">
        <v>0</v>
      </c>
      <c r="H44" s="246">
        <v>29</v>
      </c>
      <c r="I44" s="246">
        <v>128256</v>
      </c>
      <c r="J44" s="245">
        <v>4</v>
      </c>
      <c r="K44" s="245">
        <v>29368</v>
      </c>
      <c r="L44" s="246">
        <v>0</v>
      </c>
      <c r="M44" s="246">
        <v>0</v>
      </c>
      <c r="N44" s="245">
        <v>1</v>
      </c>
      <c r="O44" s="245">
        <v>5000</v>
      </c>
      <c r="P44" s="246">
        <v>0</v>
      </c>
      <c r="Q44" s="246">
        <v>0</v>
      </c>
      <c r="R44" s="245">
        <v>12</v>
      </c>
      <c r="S44" s="245">
        <v>43750</v>
      </c>
      <c r="T44" s="246">
        <v>27</v>
      </c>
      <c r="U44" s="246">
        <v>28971</v>
      </c>
      <c r="V44" s="247">
        <f t="shared" si="5"/>
        <v>688</v>
      </c>
      <c r="W44" s="247">
        <f t="shared" si="5"/>
        <v>3403696</v>
      </c>
    </row>
    <row r="45" spans="1:23" ht="12.75">
      <c r="A45" s="244" t="s">
        <v>47</v>
      </c>
      <c r="B45" s="245">
        <v>388</v>
      </c>
      <c r="C45" s="245">
        <v>2022791</v>
      </c>
      <c r="D45" s="246">
        <v>0</v>
      </c>
      <c r="E45" s="246">
        <v>0</v>
      </c>
      <c r="F45" s="245">
        <v>0</v>
      </c>
      <c r="G45" s="245">
        <v>0</v>
      </c>
      <c r="H45" s="246">
        <v>0</v>
      </c>
      <c r="I45" s="246">
        <v>0</v>
      </c>
      <c r="J45" s="245">
        <v>0</v>
      </c>
      <c r="K45" s="245">
        <v>0</v>
      </c>
      <c r="L45" s="246">
        <v>0</v>
      </c>
      <c r="M45" s="246">
        <v>0</v>
      </c>
      <c r="N45" s="245">
        <v>0</v>
      </c>
      <c r="O45" s="245">
        <v>0</v>
      </c>
      <c r="P45" s="246">
        <v>0</v>
      </c>
      <c r="Q45" s="246">
        <v>0</v>
      </c>
      <c r="R45" s="245">
        <v>2</v>
      </c>
      <c r="S45" s="245">
        <v>5000</v>
      </c>
      <c r="T45" s="246">
        <v>40</v>
      </c>
      <c r="U45" s="246">
        <v>42719</v>
      </c>
      <c r="V45" s="247">
        <f t="shared" si="5"/>
        <v>430</v>
      </c>
      <c r="W45" s="247">
        <f t="shared" si="5"/>
        <v>2070510</v>
      </c>
    </row>
    <row r="46" spans="1:23" ht="12.75">
      <c r="A46" s="244" t="s">
        <v>48</v>
      </c>
      <c r="B46" s="245">
        <v>81</v>
      </c>
      <c r="C46" s="245">
        <v>360898</v>
      </c>
      <c r="D46" s="246">
        <v>0</v>
      </c>
      <c r="E46" s="246">
        <v>0</v>
      </c>
      <c r="F46" s="245">
        <v>0</v>
      </c>
      <c r="G46" s="245">
        <v>0</v>
      </c>
      <c r="H46" s="246">
        <v>2</v>
      </c>
      <c r="I46" s="246">
        <v>7547</v>
      </c>
      <c r="J46" s="245">
        <v>2</v>
      </c>
      <c r="K46" s="245">
        <v>12752</v>
      </c>
      <c r="L46" s="246">
        <v>0</v>
      </c>
      <c r="M46" s="246">
        <v>0</v>
      </c>
      <c r="N46" s="245">
        <v>0</v>
      </c>
      <c r="O46" s="245">
        <v>0</v>
      </c>
      <c r="P46" s="246">
        <v>68</v>
      </c>
      <c r="Q46" s="246">
        <v>98697</v>
      </c>
      <c r="R46" s="245">
        <v>7</v>
      </c>
      <c r="S46" s="245">
        <v>23437</v>
      </c>
      <c r="T46" s="246">
        <v>3</v>
      </c>
      <c r="U46" s="246">
        <v>2850</v>
      </c>
      <c r="V46" s="247">
        <f t="shared" si="5"/>
        <v>163</v>
      </c>
      <c r="W46" s="247">
        <f t="shared" si="5"/>
        <v>506181</v>
      </c>
    </row>
    <row r="47" spans="1:23" ht="12.75">
      <c r="A47" s="244" t="s">
        <v>49</v>
      </c>
      <c r="B47" s="245">
        <v>414</v>
      </c>
      <c r="C47" s="245">
        <v>1961693</v>
      </c>
      <c r="D47" s="246">
        <v>0</v>
      </c>
      <c r="E47" s="246">
        <v>0</v>
      </c>
      <c r="F47" s="245">
        <v>0</v>
      </c>
      <c r="G47" s="245">
        <v>0</v>
      </c>
      <c r="H47" s="246">
        <v>2</v>
      </c>
      <c r="I47" s="246">
        <v>9288</v>
      </c>
      <c r="J47" s="245">
        <v>12</v>
      </c>
      <c r="K47" s="245">
        <v>73420</v>
      </c>
      <c r="L47" s="246">
        <v>0</v>
      </c>
      <c r="M47" s="246">
        <v>0</v>
      </c>
      <c r="N47" s="245">
        <v>0</v>
      </c>
      <c r="O47" s="245">
        <v>0</v>
      </c>
      <c r="P47" s="246">
        <v>0</v>
      </c>
      <c r="Q47" s="246">
        <v>0</v>
      </c>
      <c r="R47" s="245">
        <v>0</v>
      </c>
      <c r="S47" s="245">
        <v>0</v>
      </c>
      <c r="T47" s="246">
        <v>10</v>
      </c>
      <c r="U47" s="246">
        <v>10800</v>
      </c>
      <c r="V47" s="247">
        <f t="shared" si="5"/>
        <v>438</v>
      </c>
      <c r="W47" s="247">
        <f t="shared" si="5"/>
        <v>2055201</v>
      </c>
    </row>
    <row r="48" spans="1:23" ht="12.75">
      <c r="A48" s="244" t="s">
        <v>50</v>
      </c>
      <c r="B48" s="245">
        <v>635</v>
      </c>
      <c r="C48" s="245">
        <v>2385768</v>
      </c>
      <c r="D48" s="246">
        <v>0</v>
      </c>
      <c r="E48" s="246">
        <v>0</v>
      </c>
      <c r="F48" s="245">
        <v>0</v>
      </c>
      <c r="G48" s="245">
        <v>0</v>
      </c>
      <c r="H48" s="246">
        <v>2</v>
      </c>
      <c r="I48" s="246">
        <v>9288</v>
      </c>
      <c r="J48" s="245">
        <v>25</v>
      </c>
      <c r="K48" s="245">
        <v>119217</v>
      </c>
      <c r="L48" s="246">
        <v>0</v>
      </c>
      <c r="M48" s="246">
        <v>0</v>
      </c>
      <c r="N48" s="245">
        <v>3</v>
      </c>
      <c r="O48" s="245">
        <v>18125</v>
      </c>
      <c r="P48" s="246">
        <v>0</v>
      </c>
      <c r="Q48" s="246">
        <v>0</v>
      </c>
      <c r="R48" s="245">
        <v>0</v>
      </c>
      <c r="S48" s="245">
        <v>0</v>
      </c>
      <c r="T48" s="246">
        <v>2</v>
      </c>
      <c r="U48" s="246">
        <v>1800</v>
      </c>
      <c r="V48" s="247">
        <f t="shared" si="5"/>
        <v>667</v>
      </c>
      <c r="W48" s="247">
        <f t="shared" si="5"/>
        <v>2534198</v>
      </c>
    </row>
    <row r="49" spans="1:26" ht="12.75">
      <c r="A49" s="244" t="s">
        <v>51</v>
      </c>
      <c r="B49" s="245">
        <v>449</v>
      </c>
      <c r="C49" s="245">
        <v>2607171</v>
      </c>
      <c r="D49" s="246">
        <v>0</v>
      </c>
      <c r="E49" s="246">
        <v>0</v>
      </c>
      <c r="F49" s="245">
        <v>0</v>
      </c>
      <c r="G49" s="245">
        <v>0</v>
      </c>
      <c r="H49" s="246">
        <v>10</v>
      </c>
      <c r="I49" s="246">
        <v>42016</v>
      </c>
      <c r="J49" s="245">
        <v>2</v>
      </c>
      <c r="K49" s="245">
        <v>13911</v>
      </c>
      <c r="L49" s="246">
        <v>0</v>
      </c>
      <c r="M49" s="246">
        <v>0</v>
      </c>
      <c r="N49" s="245">
        <v>1</v>
      </c>
      <c r="O49" s="245">
        <v>1316</v>
      </c>
      <c r="P49" s="246">
        <v>0</v>
      </c>
      <c r="Q49" s="246">
        <v>0</v>
      </c>
      <c r="R49" s="245">
        <v>0</v>
      </c>
      <c r="S49" s="245">
        <v>0</v>
      </c>
      <c r="T49" s="246">
        <v>4</v>
      </c>
      <c r="U49" s="246">
        <v>4200</v>
      </c>
      <c r="V49" s="247">
        <f t="shared" si="5"/>
        <v>466</v>
      </c>
      <c r="W49" s="247">
        <f t="shared" si="5"/>
        <v>2668614</v>
      </c>
    </row>
    <row r="50" spans="1:26" ht="12.75">
      <c r="A50" s="248" t="s">
        <v>52</v>
      </c>
      <c r="B50" s="249">
        <v>375</v>
      </c>
      <c r="C50" s="249">
        <v>1887282</v>
      </c>
      <c r="D50" s="250">
        <v>0</v>
      </c>
      <c r="E50" s="250">
        <v>0</v>
      </c>
      <c r="F50" s="249">
        <v>0</v>
      </c>
      <c r="G50" s="249">
        <v>0</v>
      </c>
      <c r="H50" s="250">
        <v>10</v>
      </c>
      <c r="I50" s="250">
        <v>41796</v>
      </c>
      <c r="J50" s="249">
        <v>1</v>
      </c>
      <c r="K50" s="249">
        <v>9274</v>
      </c>
      <c r="L50" s="250">
        <v>0</v>
      </c>
      <c r="M50" s="250">
        <v>0</v>
      </c>
      <c r="N50" s="249">
        <v>1</v>
      </c>
      <c r="O50" s="249">
        <v>6250</v>
      </c>
      <c r="P50" s="250">
        <v>0</v>
      </c>
      <c r="Q50" s="250">
        <v>0</v>
      </c>
      <c r="R50" s="249">
        <v>0</v>
      </c>
      <c r="S50" s="249">
        <v>0</v>
      </c>
      <c r="T50" s="250">
        <v>14</v>
      </c>
      <c r="U50" s="250">
        <v>14540</v>
      </c>
      <c r="V50" s="249">
        <f t="shared" si="5"/>
        <v>401</v>
      </c>
      <c r="W50" s="249">
        <f t="shared" si="5"/>
        <v>1959142</v>
      </c>
      <c r="X50" s="251"/>
      <c r="Y50" s="251"/>
      <c r="Z50" s="251"/>
    </row>
    <row r="51" spans="1:26" ht="12.75">
      <c r="A51" s="244" t="s">
        <v>53</v>
      </c>
      <c r="B51" s="245">
        <f t="shared" ref="B51:U51" si="6">SUM(B21:B50)</f>
        <v>9309</v>
      </c>
      <c r="C51" s="245">
        <f t="shared" si="6"/>
        <v>46914946</v>
      </c>
      <c r="D51" s="246">
        <f t="shared" si="6"/>
        <v>0</v>
      </c>
      <c r="E51" s="246">
        <f t="shared" si="6"/>
        <v>0</v>
      </c>
      <c r="F51" s="245">
        <f t="shared" si="6"/>
        <v>0</v>
      </c>
      <c r="G51" s="245">
        <f t="shared" si="6"/>
        <v>0</v>
      </c>
      <c r="H51" s="246">
        <f t="shared" si="6"/>
        <v>176</v>
      </c>
      <c r="I51" s="246">
        <f t="shared" si="6"/>
        <v>757916</v>
      </c>
      <c r="J51" s="245">
        <f t="shared" si="6"/>
        <v>107</v>
      </c>
      <c r="K51" s="245">
        <f t="shared" si="6"/>
        <v>682411</v>
      </c>
      <c r="L51" s="246">
        <f t="shared" si="6"/>
        <v>1</v>
      </c>
      <c r="M51" s="246">
        <f t="shared" si="6"/>
        <v>2000</v>
      </c>
      <c r="N51" s="245">
        <f t="shared" si="6"/>
        <v>18</v>
      </c>
      <c r="O51" s="245">
        <f t="shared" si="6"/>
        <v>96291</v>
      </c>
      <c r="P51" s="246">
        <f t="shared" si="6"/>
        <v>277</v>
      </c>
      <c r="Q51" s="246">
        <f t="shared" si="6"/>
        <v>453016</v>
      </c>
      <c r="R51" s="245">
        <f t="shared" si="6"/>
        <v>39</v>
      </c>
      <c r="S51" s="245">
        <f t="shared" si="6"/>
        <v>145312</v>
      </c>
      <c r="T51" s="246">
        <f t="shared" si="6"/>
        <v>443</v>
      </c>
      <c r="U51" s="246">
        <f t="shared" si="6"/>
        <v>476321</v>
      </c>
      <c r="V51" s="247">
        <f t="shared" si="5"/>
        <v>10370</v>
      </c>
      <c r="W51" s="247">
        <f t="shared" si="5"/>
        <v>49528213</v>
      </c>
    </row>
    <row r="52" spans="1:26" ht="12.75">
      <c r="A52" s="244"/>
      <c r="B52" s="245"/>
      <c r="C52" s="245"/>
      <c r="D52" s="258"/>
      <c r="E52" s="258"/>
      <c r="F52" s="245"/>
      <c r="G52" s="245"/>
      <c r="H52" s="258"/>
      <c r="I52" s="258"/>
      <c r="J52" s="245"/>
      <c r="K52" s="245"/>
      <c r="L52" s="258"/>
      <c r="M52" s="258"/>
      <c r="N52" s="255"/>
      <c r="O52" s="255"/>
      <c r="P52" s="244"/>
      <c r="Q52" s="244"/>
      <c r="R52" s="255"/>
      <c r="S52" s="255"/>
      <c r="T52" s="244"/>
      <c r="U52" s="244"/>
      <c r="V52" s="245"/>
      <c r="W52" s="245"/>
    </row>
    <row r="53" spans="1:26" ht="25.5">
      <c r="A53" s="242" t="s">
        <v>54</v>
      </c>
      <c r="B53" s="249"/>
      <c r="C53" s="249"/>
      <c r="D53" s="250"/>
      <c r="E53" s="250"/>
      <c r="F53" s="249"/>
      <c r="G53" s="249"/>
      <c r="H53" s="250"/>
      <c r="I53" s="250"/>
      <c r="J53" s="249"/>
      <c r="K53" s="249"/>
      <c r="L53" s="250"/>
      <c r="M53" s="250"/>
      <c r="N53" s="255"/>
      <c r="O53" s="255"/>
      <c r="P53" s="244"/>
      <c r="Q53" s="244"/>
      <c r="R53" s="255"/>
      <c r="S53" s="255"/>
      <c r="T53" s="244"/>
      <c r="U53" s="244"/>
      <c r="V53" s="245"/>
      <c r="W53" s="245"/>
    </row>
    <row r="54" spans="1:26" ht="12.75">
      <c r="A54" s="248" t="s">
        <v>55</v>
      </c>
      <c r="B54" s="249">
        <v>150</v>
      </c>
      <c r="C54" s="249">
        <v>362310</v>
      </c>
      <c r="D54" s="250">
        <v>0</v>
      </c>
      <c r="E54" s="250">
        <v>0</v>
      </c>
      <c r="F54" s="245">
        <v>0</v>
      </c>
      <c r="G54" s="245">
        <v>0</v>
      </c>
      <c r="H54" s="250">
        <v>0</v>
      </c>
      <c r="I54" s="250">
        <v>0</v>
      </c>
      <c r="J54" s="249">
        <v>8</v>
      </c>
      <c r="K54" s="249">
        <v>31788</v>
      </c>
      <c r="L54" s="250">
        <v>0</v>
      </c>
      <c r="M54" s="250">
        <v>0</v>
      </c>
      <c r="N54" s="249">
        <v>1</v>
      </c>
      <c r="O54" s="249">
        <v>5000</v>
      </c>
      <c r="P54" s="246">
        <v>0</v>
      </c>
      <c r="Q54" s="246">
        <v>0</v>
      </c>
      <c r="R54" s="245">
        <v>0</v>
      </c>
      <c r="S54" s="245">
        <v>0</v>
      </c>
      <c r="T54" s="246">
        <v>1</v>
      </c>
      <c r="U54" s="246">
        <v>600</v>
      </c>
      <c r="V54" s="247">
        <f t="shared" ref="V54:W55" si="7">B54+D54+F54+H54+J54+L54+R54+T54+N54+P54</f>
        <v>160</v>
      </c>
      <c r="W54" s="247">
        <f t="shared" si="7"/>
        <v>399698</v>
      </c>
    </row>
    <row r="55" spans="1:26" ht="12.75">
      <c r="A55" s="244" t="s">
        <v>56</v>
      </c>
      <c r="B55" s="245">
        <f t="shared" ref="B55:U55" si="8">SUM(B54)</f>
        <v>150</v>
      </c>
      <c r="C55" s="245">
        <f t="shared" si="8"/>
        <v>362310</v>
      </c>
      <c r="D55" s="246">
        <f t="shared" si="8"/>
        <v>0</v>
      </c>
      <c r="E55" s="246">
        <f t="shared" si="8"/>
        <v>0</v>
      </c>
      <c r="F55" s="245">
        <f t="shared" si="8"/>
        <v>0</v>
      </c>
      <c r="G55" s="245">
        <f t="shared" si="8"/>
        <v>0</v>
      </c>
      <c r="H55" s="246">
        <f t="shared" si="8"/>
        <v>0</v>
      </c>
      <c r="I55" s="246">
        <f t="shared" si="8"/>
        <v>0</v>
      </c>
      <c r="J55" s="245">
        <f t="shared" si="8"/>
        <v>8</v>
      </c>
      <c r="K55" s="245">
        <f t="shared" si="8"/>
        <v>31788</v>
      </c>
      <c r="L55" s="246">
        <f t="shared" si="8"/>
        <v>0</v>
      </c>
      <c r="M55" s="246">
        <f t="shared" si="8"/>
        <v>0</v>
      </c>
      <c r="N55" s="245">
        <f t="shared" si="8"/>
        <v>1</v>
      </c>
      <c r="O55" s="245">
        <f t="shared" si="8"/>
        <v>5000</v>
      </c>
      <c r="P55" s="246">
        <f t="shared" si="8"/>
        <v>0</v>
      </c>
      <c r="Q55" s="246">
        <f t="shared" si="8"/>
        <v>0</v>
      </c>
      <c r="R55" s="245">
        <f t="shared" si="8"/>
        <v>0</v>
      </c>
      <c r="S55" s="245">
        <f t="shared" si="8"/>
        <v>0</v>
      </c>
      <c r="T55" s="246">
        <f t="shared" si="8"/>
        <v>1</v>
      </c>
      <c r="U55" s="246">
        <f t="shared" si="8"/>
        <v>600</v>
      </c>
      <c r="V55" s="247">
        <f t="shared" si="7"/>
        <v>160</v>
      </c>
      <c r="W55" s="247">
        <f t="shared" si="7"/>
        <v>399698</v>
      </c>
    </row>
    <row r="56" spans="1:26" ht="12.75">
      <c r="A56" s="244"/>
      <c r="B56" s="245"/>
      <c r="C56" s="245"/>
      <c r="D56" s="258"/>
      <c r="E56" s="258"/>
      <c r="F56" s="245"/>
      <c r="G56" s="245"/>
      <c r="H56" s="258"/>
      <c r="I56" s="258"/>
      <c r="J56" s="245"/>
      <c r="K56" s="245"/>
      <c r="L56" s="258"/>
      <c r="M56" s="258"/>
      <c r="N56" s="255"/>
      <c r="O56" s="255"/>
      <c r="P56" s="244"/>
      <c r="Q56" s="244"/>
      <c r="R56" s="255"/>
      <c r="S56" s="255"/>
      <c r="T56" s="244"/>
      <c r="U56" s="244"/>
      <c r="V56" s="245"/>
      <c r="W56" s="245"/>
    </row>
    <row r="57" spans="1:26" ht="22.5">
      <c r="A57" s="259" t="s">
        <v>57</v>
      </c>
      <c r="B57" s="253">
        <f t="shared" ref="B57:U57" si="9">SUM(B51+B55)</f>
        <v>9459</v>
      </c>
      <c r="C57" s="253">
        <f t="shared" si="9"/>
        <v>47277256</v>
      </c>
      <c r="D57" s="254">
        <f t="shared" si="9"/>
        <v>0</v>
      </c>
      <c r="E57" s="254">
        <f t="shared" si="9"/>
        <v>0</v>
      </c>
      <c r="F57" s="253">
        <f t="shared" si="9"/>
        <v>0</v>
      </c>
      <c r="G57" s="253">
        <f t="shared" si="9"/>
        <v>0</v>
      </c>
      <c r="H57" s="254">
        <f t="shared" si="9"/>
        <v>176</v>
      </c>
      <c r="I57" s="254">
        <f t="shared" si="9"/>
        <v>757916</v>
      </c>
      <c r="J57" s="253">
        <f t="shared" si="9"/>
        <v>115</v>
      </c>
      <c r="K57" s="253">
        <f t="shared" si="9"/>
        <v>714199</v>
      </c>
      <c r="L57" s="254">
        <f t="shared" si="9"/>
        <v>1</v>
      </c>
      <c r="M57" s="254">
        <f t="shared" si="9"/>
        <v>2000</v>
      </c>
      <c r="N57" s="253">
        <f t="shared" si="9"/>
        <v>19</v>
      </c>
      <c r="O57" s="253">
        <f t="shared" si="9"/>
        <v>101291</v>
      </c>
      <c r="P57" s="254">
        <f t="shared" si="9"/>
        <v>277</v>
      </c>
      <c r="Q57" s="254">
        <f t="shared" si="9"/>
        <v>453016</v>
      </c>
      <c r="R57" s="253">
        <f t="shared" si="9"/>
        <v>39</v>
      </c>
      <c r="S57" s="253">
        <f t="shared" si="9"/>
        <v>145312</v>
      </c>
      <c r="T57" s="254">
        <f t="shared" si="9"/>
        <v>444</v>
      </c>
      <c r="U57" s="254">
        <f t="shared" si="9"/>
        <v>476921</v>
      </c>
      <c r="V57" s="247">
        <f t="shared" ref="V57:W57" si="10">B57+D57+F57+H57+J57+L57+R57+T57+N57+P57</f>
        <v>10530</v>
      </c>
      <c r="W57" s="247">
        <f t="shared" si="10"/>
        <v>49927911</v>
      </c>
    </row>
    <row r="58" spans="1:26" ht="12.75">
      <c r="A58" s="244"/>
      <c r="B58" s="256"/>
      <c r="C58" s="255"/>
      <c r="D58" s="244"/>
      <c r="E58" s="244"/>
      <c r="F58" s="256"/>
      <c r="G58" s="256" t="s">
        <v>58</v>
      </c>
      <c r="H58" s="257"/>
      <c r="I58" s="257" t="s">
        <v>58</v>
      </c>
      <c r="J58" s="255"/>
      <c r="K58" s="245"/>
      <c r="L58" s="244"/>
      <c r="M58" s="244"/>
      <c r="N58" s="255"/>
      <c r="O58" s="255"/>
      <c r="P58" s="244"/>
      <c r="Q58" s="244"/>
      <c r="R58" s="255"/>
      <c r="S58" s="255"/>
      <c r="T58" s="244"/>
      <c r="U58" s="244"/>
      <c r="V58" s="245"/>
      <c r="W58" s="245"/>
    </row>
    <row r="59" spans="1:26" ht="12.75">
      <c r="A59" s="242" t="s">
        <v>59</v>
      </c>
      <c r="B59" s="256"/>
      <c r="C59" s="256"/>
      <c r="D59" s="244"/>
      <c r="E59" s="244"/>
      <c r="F59" s="256"/>
      <c r="G59" s="256"/>
      <c r="H59" s="257"/>
      <c r="I59" s="257"/>
      <c r="J59" s="255"/>
      <c r="K59" s="245"/>
      <c r="L59" s="244"/>
      <c r="M59" s="244"/>
      <c r="N59" s="255"/>
      <c r="O59" s="255"/>
      <c r="P59" s="244"/>
      <c r="Q59" s="244"/>
      <c r="R59" s="255"/>
      <c r="S59" s="255"/>
      <c r="T59" s="244"/>
      <c r="U59" s="244"/>
      <c r="V59" s="245"/>
      <c r="W59" s="245"/>
    </row>
    <row r="60" spans="1:26" ht="22.5">
      <c r="A60" s="260" t="s">
        <v>60</v>
      </c>
      <c r="B60" s="245">
        <v>0</v>
      </c>
      <c r="C60" s="245">
        <v>0</v>
      </c>
      <c r="D60" s="246">
        <v>587</v>
      </c>
      <c r="E60" s="246">
        <v>344206</v>
      </c>
      <c r="F60" s="245">
        <v>806</v>
      </c>
      <c r="G60" s="245">
        <v>820281</v>
      </c>
      <c r="H60" s="246">
        <v>48</v>
      </c>
      <c r="I60" s="246">
        <v>147382</v>
      </c>
      <c r="J60" s="245">
        <v>88</v>
      </c>
      <c r="K60" s="245">
        <v>240720</v>
      </c>
      <c r="L60" s="246">
        <v>0</v>
      </c>
      <c r="M60" s="246">
        <v>0</v>
      </c>
      <c r="N60" s="245">
        <v>24</v>
      </c>
      <c r="O60" s="245">
        <v>65842</v>
      </c>
      <c r="P60" s="246">
        <v>1375</v>
      </c>
      <c r="Q60" s="246">
        <v>3258394</v>
      </c>
      <c r="R60" s="245">
        <v>0</v>
      </c>
      <c r="S60" s="245">
        <v>0</v>
      </c>
      <c r="T60" s="246">
        <v>426</v>
      </c>
      <c r="U60" s="246">
        <v>364495</v>
      </c>
      <c r="V60" s="247">
        <f t="shared" ref="V60:W75" si="11">B60+D60+F60+H60+J60+L60+R60+T60+N60+P60</f>
        <v>3354</v>
      </c>
      <c r="W60" s="247">
        <f t="shared" si="11"/>
        <v>5241320</v>
      </c>
    </row>
    <row r="61" spans="1:26" ht="22.5">
      <c r="A61" s="260" t="s">
        <v>61</v>
      </c>
      <c r="B61" s="245">
        <v>0</v>
      </c>
      <c r="C61" s="245">
        <v>0</v>
      </c>
      <c r="D61" s="246">
        <v>24</v>
      </c>
      <c r="E61" s="246">
        <v>14444</v>
      </c>
      <c r="F61" s="245">
        <v>60</v>
      </c>
      <c r="G61" s="245">
        <v>52016</v>
      </c>
      <c r="H61" s="246">
        <v>0</v>
      </c>
      <c r="I61" s="246">
        <v>0</v>
      </c>
      <c r="J61" s="245">
        <v>1</v>
      </c>
      <c r="K61" s="245">
        <v>3325</v>
      </c>
      <c r="L61" s="246">
        <v>0</v>
      </c>
      <c r="M61" s="246">
        <v>0</v>
      </c>
      <c r="N61" s="245">
        <v>0</v>
      </c>
      <c r="O61" s="245">
        <v>0</v>
      </c>
      <c r="P61" s="246">
        <v>78</v>
      </c>
      <c r="Q61" s="246">
        <v>106161</v>
      </c>
      <c r="R61" s="245">
        <v>0</v>
      </c>
      <c r="S61" s="245">
        <v>0</v>
      </c>
      <c r="T61" s="246">
        <v>35</v>
      </c>
      <c r="U61" s="246">
        <v>32550</v>
      </c>
      <c r="V61" s="247">
        <f t="shared" si="11"/>
        <v>198</v>
      </c>
      <c r="W61" s="247">
        <f t="shared" si="11"/>
        <v>208496</v>
      </c>
    </row>
    <row r="62" spans="1:26" ht="22.5">
      <c r="A62" s="260" t="s">
        <v>62</v>
      </c>
      <c r="B62" s="245">
        <v>0</v>
      </c>
      <c r="C62" s="245">
        <v>0</v>
      </c>
      <c r="D62" s="246">
        <v>38</v>
      </c>
      <c r="E62" s="246">
        <v>23381</v>
      </c>
      <c r="F62" s="245">
        <v>68</v>
      </c>
      <c r="G62" s="245">
        <v>61756</v>
      </c>
      <c r="H62" s="246">
        <v>2</v>
      </c>
      <c r="I62" s="246">
        <v>7017</v>
      </c>
      <c r="J62" s="245">
        <v>7</v>
      </c>
      <c r="K62" s="245">
        <v>12600</v>
      </c>
      <c r="L62" s="246">
        <v>0</v>
      </c>
      <c r="M62" s="246">
        <v>0</v>
      </c>
      <c r="N62" s="245">
        <v>0</v>
      </c>
      <c r="O62" s="245">
        <v>0</v>
      </c>
      <c r="P62" s="246">
        <v>102</v>
      </c>
      <c r="Q62" s="246">
        <v>152444</v>
      </c>
      <c r="R62" s="245">
        <v>0</v>
      </c>
      <c r="S62" s="245">
        <v>0</v>
      </c>
      <c r="T62" s="246">
        <v>13</v>
      </c>
      <c r="U62" s="246">
        <v>14400</v>
      </c>
      <c r="V62" s="247">
        <f t="shared" si="11"/>
        <v>230</v>
      </c>
      <c r="W62" s="247">
        <f t="shared" si="11"/>
        <v>271598</v>
      </c>
    </row>
    <row r="63" spans="1:26" ht="22.5">
      <c r="A63" s="260" t="s">
        <v>63</v>
      </c>
      <c r="B63" s="245">
        <v>0</v>
      </c>
      <c r="C63" s="245">
        <v>0</v>
      </c>
      <c r="D63" s="246">
        <v>89</v>
      </c>
      <c r="E63" s="246">
        <v>52160</v>
      </c>
      <c r="F63" s="245">
        <v>260</v>
      </c>
      <c r="G63" s="245">
        <v>219809</v>
      </c>
      <c r="H63" s="246">
        <v>1</v>
      </c>
      <c r="I63" s="246">
        <v>4644</v>
      </c>
      <c r="J63" s="245">
        <v>12</v>
      </c>
      <c r="K63" s="245">
        <v>34125</v>
      </c>
      <c r="L63" s="246">
        <v>0</v>
      </c>
      <c r="M63" s="246">
        <v>0</v>
      </c>
      <c r="N63" s="245">
        <v>2</v>
      </c>
      <c r="O63" s="245">
        <v>5702</v>
      </c>
      <c r="P63" s="246">
        <v>363</v>
      </c>
      <c r="Q63" s="246">
        <v>490307</v>
      </c>
      <c r="R63" s="245">
        <v>0</v>
      </c>
      <c r="S63" s="245">
        <v>0</v>
      </c>
      <c r="T63" s="246">
        <v>158</v>
      </c>
      <c r="U63" s="246">
        <v>158250</v>
      </c>
      <c r="V63" s="247">
        <f t="shared" si="11"/>
        <v>885</v>
      </c>
      <c r="W63" s="247">
        <f t="shared" si="11"/>
        <v>964997</v>
      </c>
    </row>
    <row r="64" spans="1:26" ht="22.5">
      <c r="A64" s="260" t="s">
        <v>64</v>
      </c>
      <c r="B64" s="245">
        <v>0</v>
      </c>
      <c r="C64" s="245">
        <v>0</v>
      </c>
      <c r="D64" s="246">
        <v>190</v>
      </c>
      <c r="E64" s="246">
        <v>130288</v>
      </c>
      <c r="F64" s="245">
        <v>344</v>
      </c>
      <c r="G64" s="245">
        <v>377273</v>
      </c>
      <c r="H64" s="246">
        <v>42</v>
      </c>
      <c r="I64" s="246">
        <v>139579</v>
      </c>
      <c r="J64" s="245">
        <v>10</v>
      </c>
      <c r="K64" s="245">
        <v>33024</v>
      </c>
      <c r="L64" s="246">
        <v>0</v>
      </c>
      <c r="M64" s="246">
        <v>0</v>
      </c>
      <c r="N64" s="245">
        <v>5</v>
      </c>
      <c r="O64" s="245">
        <v>13750</v>
      </c>
      <c r="P64" s="246">
        <v>597</v>
      </c>
      <c r="Q64" s="246">
        <v>1835428</v>
      </c>
      <c r="R64" s="245">
        <v>0</v>
      </c>
      <c r="S64" s="245">
        <v>0</v>
      </c>
      <c r="T64" s="246">
        <v>9</v>
      </c>
      <c r="U64" s="246">
        <v>6900</v>
      </c>
      <c r="V64" s="247">
        <f t="shared" si="11"/>
        <v>1197</v>
      </c>
      <c r="W64" s="247">
        <f t="shared" si="11"/>
        <v>2536242</v>
      </c>
    </row>
    <row r="65" spans="1:23" ht="22.5">
      <c r="A65" s="260" t="s">
        <v>65</v>
      </c>
      <c r="B65" s="245">
        <v>0</v>
      </c>
      <c r="C65" s="245">
        <v>0</v>
      </c>
      <c r="D65" s="246">
        <v>126</v>
      </c>
      <c r="E65" s="246">
        <v>83731</v>
      </c>
      <c r="F65" s="245">
        <v>285</v>
      </c>
      <c r="G65" s="245">
        <v>343608</v>
      </c>
      <c r="H65" s="246">
        <v>36</v>
      </c>
      <c r="I65" s="246">
        <v>116674</v>
      </c>
      <c r="J65" s="245">
        <v>11</v>
      </c>
      <c r="K65" s="245">
        <v>34040</v>
      </c>
      <c r="L65" s="246">
        <v>0</v>
      </c>
      <c r="M65" s="246">
        <v>0</v>
      </c>
      <c r="N65" s="245">
        <v>3</v>
      </c>
      <c r="O65" s="245">
        <v>14166</v>
      </c>
      <c r="P65" s="246">
        <v>468</v>
      </c>
      <c r="Q65" s="246">
        <v>1330433</v>
      </c>
      <c r="R65" s="245">
        <v>0</v>
      </c>
      <c r="S65" s="245">
        <v>0</v>
      </c>
      <c r="T65" s="246">
        <v>104</v>
      </c>
      <c r="U65" s="246">
        <v>111327</v>
      </c>
      <c r="V65" s="247">
        <f t="shared" si="11"/>
        <v>1033</v>
      </c>
      <c r="W65" s="247">
        <f t="shared" si="11"/>
        <v>2033979</v>
      </c>
    </row>
    <row r="66" spans="1:23" ht="22.5">
      <c r="A66" s="260" t="s">
        <v>66</v>
      </c>
      <c r="B66" s="245">
        <v>0</v>
      </c>
      <c r="C66" s="245">
        <v>0</v>
      </c>
      <c r="D66" s="246">
        <v>217</v>
      </c>
      <c r="E66" s="246">
        <v>146028</v>
      </c>
      <c r="F66" s="245">
        <v>359</v>
      </c>
      <c r="G66" s="245">
        <v>407741</v>
      </c>
      <c r="H66" s="246">
        <v>25</v>
      </c>
      <c r="I66" s="246">
        <v>83405</v>
      </c>
      <c r="J66" s="245">
        <v>9</v>
      </c>
      <c r="K66" s="245">
        <v>35520</v>
      </c>
      <c r="L66" s="246">
        <v>0</v>
      </c>
      <c r="M66" s="246">
        <v>0</v>
      </c>
      <c r="N66" s="245">
        <v>9</v>
      </c>
      <c r="O66" s="245">
        <v>29418</v>
      </c>
      <c r="P66" s="246">
        <v>563</v>
      </c>
      <c r="Q66" s="246">
        <v>1424970</v>
      </c>
      <c r="R66" s="245">
        <v>0</v>
      </c>
      <c r="S66" s="245">
        <v>0</v>
      </c>
      <c r="T66" s="246">
        <v>145</v>
      </c>
      <c r="U66" s="246">
        <v>149701</v>
      </c>
      <c r="V66" s="247">
        <f t="shared" si="11"/>
        <v>1327</v>
      </c>
      <c r="W66" s="247">
        <f t="shared" si="11"/>
        <v>2276783</v>
      </c>
    </row>
    <row r="67" spans="1:23" ht="22.5">
      <c r="A67" s="260" t="s">
        <v>67</v>
      </c>
      <c r="B67" s="245">
        <v>0</v>
      </c>
      <c r="C67" s="245">
        <v>0</v>
      </c>
      <c r="D67" s="246">
        <v>69</v>
      </c>
      <c r="E67" s="246">
        <v>49521</v>
      </c>
      <c r="F67" s="245">
        <v>112</v>
      </c>
      <c r="G67" s="245">
        <v>136617</v>
      </c>
      <c r="H67" s="246">
        <v>8</v>
      </c>
      <c r="I67" s="246">
        <v>29026</v>
      </c>
      <c r="J67" s="245">
        <v>5</v>
      </c>
      <c r="K67" s="245">
        <v>18655</v>
      </c>
      <c r="L67" s="246">
        <v>1</v>
      </c>
      <c r="M67" s="246">
        <v>2000</v>
      </c>
      <c r="N67" s="245">
        <v>4</v>
      </c>
      <c r="O67" s="245">
        <v>16250</v>
      </c>
      <c r="P67" s="246">
        <v>245</v>
      </c>
      <c r="Q67" s="246">
        <v>798041</v>
      </c>
      <c r="R67" s="245">
        <v>0</v>
      </c>
      <c r="S67" s="245">
        <v>0</v>
      </c>
      <c r="T67" s="246">
        <v>8</v>
      </c>
      <c r="U67" s="246">
        <v>9600</v>
      </c>
      <c r="V67" s="247">
        <f t="shared" si="11"/>
        <v>452</v>
      </c>
      <c r="W67" s="247">
        <f t="shared" si="11"/>
        <v>1059710</v>
      </c>
    </row>
    <row r="68" spans="1:23" ht="22.5">
      <c r="A68" s="260" t="s">
        <v>68</v>
      </c>
      <c r="B68" s="245">
        <v>0</v>
      </c>
      <c r="C68" s="245">
        <v>0</v>
      </c>
      <c r="D68" s="246">
        <v>37</v>
      </c>
      <c r="E68" s="246">
        <v>29625</v>
      </c>
      <c r="F68" s="245">
        <v>38</v>
      </c>
      <c r="G68" s="245">
        <v>56059</v>
      </c>
      <c r="H68" s="246">
        <v>3</v>
      </c>
      <c r="I68" s="246">
        <v>11610</v>
      </c>
      <c r="J68" s="245">
        <v>2</v>
      </c>
      <c r="K68" s="245">
        <v>4525</v>
      </c>
      <c r="L68" s="246">
        <v>0</v>
      </c>
      <c r="M68" s="246">
        <v>0</v>
      </c>
      <c r="N68" s="245">
        <v>1</v>
      </c>
      <c r="O68" s="245">
        <v>2500</v>
      </c>
      <c r="P68" s="246">
        <v>93</v>
      </c>
      <c r="Q68" s="246">
        <v>301379</v>
      </c>
      <c r="R68" s="245">
        <v>0</v>
      </c>
      <c r="S68" s="245">
        <v>0</v>
      </c>
      <c r="T68" s="246">
        <v>10</v>
      </c>
      <c r="U68" s="246">
        <v>9600</v>
      </c>
      <c r="V68" s="247">
        <f t="shared" si="11"/>
        <v>184</v>
      </c>
      <c r="W68" s="247">
        <f t="shared" si="11"/>
        <v>415298</v>
      </c>
    </row>
    <row r="69" spans="1:23" ht="22.5">
      <c r="A69" s="260" t="s">
        <v>69</v>
      </c>
      <c r="B69" s="245">
        <v>0</v>
      </c>
      <c r="C69" s="245">
        <v>0</v>
      </c>
      <c r="D69" s="246">
        <v>37</v>
      </c>
      <c r="E69" s="246">
        <v>25970</v>
      </c>
      <c r="F69" s="245">
        <v>81</v>
      </c>
      <c r="G69" s="245">
        <v>97606</v>
      </c>
      <c r="H69" s="246">
        <v>8</v>
      </c>
      <c r="I69" s="246">
        <v>30766</v>
      </c>
      <c r="J69" s="245">
        <v>3</v>
      </c>
      <c r="K69" s="245">
        <v>10679</v>
      </c>
      <c r="L69" s="246">
        <v>0</v>
      </c>
      <c r="M69" s="246">
        <v>0</v>
      </c>
      <c r="N69" s="245">
        <v>0</v>
      </c>
      <c r="O69" s="245">
        <v>0</v>
      </c>
      <c r="P69" s="246">
        <v>140</v>
      </c>
      <c r="Q69" s="246">
        <v>470541</v>
      </c>
      <c r="R69" s="245">
        <v>0</v>
      </c>
      <c r="S69" s="245">
        <v>0</v>
      </c>
      <c r="T69" s="246">
        <v>94</v>
      </c>
      <c r="U69" s="246">
        <v>99350</v>
      </c>
      <c r="V69" s="247">
        <f t="shared" si="11"/>
        <v>363</v>
      </c>
      <c r="W69" s="247">
        <f t="shared" si="11"/>
        <v>734912</v>
      </c>
    </row>
    <row r="70" spans="1:23" ht="22.5">
      <c r="A70" s="260" t="s">
        <v>70</v>
      </c>
      <c r="B70" s="245">
        <v>0</v>
      </c>
      <c r="C70" s="245">
        <v>0</v>
      </c>
      <c r="D70" s="246">
        <v>109</v>
      </c>
      <c r="E70" s="246">
        <v>71729</v>
      </c>
      <c r="F70" s="245">
        <v>215</v>
      </c>
      <c r="G70" s="245">
        <v>236656</v>
      </c>
      <c r="H70" s="246">
        <v>7</v>
      </c>
      <c r="I70" s="246">
        <v>22441</v>
      </c>
      <c r="J70" s="245">
        <v>17</v>
      </c>
      <c r="K70" s="245">
        <v>52587</v>
      </c>
      <c r="L70" s="246">
        <v>0</v>
      </c>
      <c r="M70" s="246">
        <v>0</v>
      </c>
      <c r="N70" s="245">
        <v>6</v>
      </c>
      <c r="O70" s="245">
        <v>17686</v>
      </c>
      <c r="P70" s="246">
        <v>319</v>
      </c>
      <c r="Q70" s="246">
        <v>759919</v>
      </c>
      <c r="R70" s="245">
        <v>0</v>
      </c>
      <c r="S70" s="245">
        <v>0</v>
      </c>
      <c r="T70" s="246">
        <v>31</v>
      </c>
      <c r="U70" s="246">
        <v>32615</v>
      </c>
      <c r="V70" s="247">
        <f t="shared" si="11"/>
        <v>704</v>
      </c>
      <c r="W70" s="247">
        <f t="shared" si="11"/>
        <v>1193633</v>
      </c>
    </row>
    <row r="71" spans="1:23" ht="22.5">
      <c r="A71" s="260" t="s">
        <v>71</v>
      </c>
      <c r="B71" s="245">
        <v>0</v>
      </c>
      <c r="C71" s="245">
        <v>0</v>
      </c>
      <c r="D71" s="246">
        <v>484</v>
      </c>
      <c r="E71" s="246">
        <v>295115</v>
      </c>
      <c r="F71" s="245">
        <v>716</v>
      </c>
      <c r="G71" s="245">
        <v>742798</v>
      </c>
      <c r="H71" s="246">
        <v>23</v>
      </c>
      <c r="I71" s="246">
        <v>66473</v>
      </c>
      <c r="J71" s="245">
        <v>44</v>
      </c>
      <c r="K71" s="245">
        <v>122310</v>
      </c>
      <c r="L71" s="246">
        <v>0</v>
      </c>
      <c r="M71" s="246">
        <v>0</v>
      </c>
      <c r="N71" s="245">
        <v>10</v>
      </c>
      <c r="O71" s="245">
        <v>30143</v>
      </c>
      <c r="P71" s="246">
        <v>952</v>
      </c>
      <c r="Q71" s="246">
        <v>2212471</v>
      </c>
      <c r="R71" s="245">
        <v>0</v>
      </c>
      <c r="S71" s="245">
        <v>0</v>
      </c>
      <c r="T71" s="246">
        <v>294</v>
      </c>
      <c r="U71" s="246">
        <v>288827</v>
      </c>
      <c r="V71" s="247">
        <f t="shared" si="11"/>
        <v>2523</v>
      </c>
      <c r="W71" s="247">
        <f t="shared" si="11"/>
        <v>3758137</v>
      </c>
    </row>
    <row r="72" spans="1:23" ht="22.5">
      <c r="A72" s="260" t="s">
        <v>72</v>
      </c>
      <c r="B72" s="245">
        <v>0</v>
      </c>
      <c r="C72" s="245">
        <v>0</v>
      </c>
      <c r="D72" s="246">
        <v>102</v>
      </c>
      <c r="E72" s="246">
        <v>67249</v>
      </c>
      <c r="F72" s="245">
        <v>158</v>
      </c>
      <c r="G72" s="245">
        <v>171710</v>
      </c>
      <c r="H72" s="246">
        <v>6</v>
      </c>
      <c r="I72" s="246">
        <v>25542</v>
      </c>
      <c r="J72" s="245">
        <v>11</v>
      </c>
      <c r="K72" s="245">
        <v>28670</v>
      </c>
      <c r="L72" s="246">
        <v>0</v>
      </c>
      <c r="M72" s="246">
        <v>0</v>
      </c>
      <c r="N72" s="245">
        <v>5</v>
      </c>
      <c r="O72" s="245">
        <v>19375</v>
      </c>
      <c r="P72" s="246">
        <v>343</v>
      </c>
      <c r="Q72" s="246">
        <v>822797</v>
      </c>
      <c r="R72" s="245">
        <v>0</v>
      </c>
      <c r="S72" s="245">
        <v>0</v>
      </c>
      <c r="T72" s="246">
        <v>3</v>
      </c>
      <c r="U72" s="246">
        <v>3900</v>
      </c>
      <c r="V72" s="247">
        <f t="shared" si="11"/>
        <v>628</v>
      </c>
      <c r="W72" s="247">
        <f t="shared" si="11"/>
        <v>1139243</v>
      </c>
    </row>
    <row r="73" spans="1:23" ht="22.5">
      <c r="A73" s="260" t="s">
        <v>73</v>
      </c>
      <c r="B73" s="245">
        <v>0</v>
      </c>
      <c r="C73" s="245">
        <v>0</v>
      </c>
      <c r="D73" s="246">
        <v>81</v>
      </c>
      <c r="E73" s="246">
        <v>51808</v>
      </c>
      <c r="F73" s="245">
        <v>140</v>
      </c>
      <c r="G73" s="245">
        <v>170685</v>
      </c>
      <c r="H73" s="246">
        <v>0</v>
      </c>
      <c r="I73" s="246">
        <v>0</v>
      </c>
      <c r="J73" s="245">
        <v>0</v>
      </c>
      <c r="K73" s="245">
        <v>0</v>
      </c>
      <c r="L73" s="246">
        <v>0</v>
      </c>
      <c r="M73" s="246">
        <v>0</v>
      </c>
      <c r="N73" s="245">
        <v>0</v>
      </c>
      <c r="O73" s="245">
        <v>0</v>
      </c>
      <c r="P73" s="246">
        <v>257</v>
      </c>
      <c r="Q73" s="246">
        <v>739253</v>
      </c>
      <c r="R73" s="245">
        <v>0</v>
      </c>
      <c r="S73" s="245">
        <v>0</v>
      </c>
      <c r="T73" s="246">
        <v>1</v>
      </c>
      <c r="U73" s="246">
        <v>1200</v>
      </c>
      <c r="V73" s="247">
        <f t="shared" si="11"/>
        <v>479</v>
      </c>
      <c r="W73" s="247">
        <f t="shared" si="11"/>
        <v>962946</v>
      </c>
    </row>
    <row r="74" spans="1:23" ht="22.5">
      <c r="A74" s="260" t="s">
        <v>74</v>
      </c>
      <c r="B74" s="245">
        <v>0</v>
      </c>
      <c r="C74" s="245">
        <v>0</v>
      </c>
      <c r="D74" s="246">
        <v>83</v>
      </c>
      <c r="E74" s="246">
        <v>50279</v>
      </c>
      <c r="F74" s="245">
        <v>174</v>
      </c>
      <c r="G74" s="245">
        <v>187203</v>
      </c>
      <c r="H74" s="246">
        <v>0</v>
      </c>
      <c r="I74" s="246">
        <v>0</v>
      </c>
      <c r="J74" s="245">
        <v>8</v>
      </c>
      <c r="K74" s="245">
        <v>20680</v>
      </c>
      <c r="L74" s="246">
        <v>0</v>
      </c>
      <c r="M74" s="246">
        <v>0</v>
      </c>
      <c r="N74" s="245">
        <v>2</v>
      </c>
      <c r="O74" s="245">
        <v>3125</v>
      </c>
      <c r="P74" s="246">
        <v>286</v>
      </c>
      <c r="Q74" s="246">
        <v>798158</v>
      </c>
      <c r="R74" s="245">
        <v>0</v>
      </c>
      <c r="S74" s="245">
        <v>0</v>
      </c>
      <c r="T74" s="246">
        <v>1</v>
      </c>
      <c r="U74" s="246">
        <v>900</v>
      </c>
      <c r="V74" s="247">
        <f t="shared" si="11"/>
        <v>554</v>
      </c>
      <c r="W74" s="247">
        <f t="shared" si="11"/>
        <v>1060345</v>
      </c>
    </row>
    <row r="75" spans="1:23" ht="22.5">
      <c r="A75" s="260" t="s">
        <v>75</v>
      </c>
      <c r="B75" s="245">
        <v>0</v>
      </c>
      <c r="C75" s="245">
        <v>0</v>
      </c>
      <c r="D75" s="246">
        <v>94</v>
      </c>
      <c r="E75" s="246">
        <v>64971</v>
      </c>
      <c r="F75" s="245">
        <v>150</v>
      </c>
      <c r="G75" s="245">
        <v>187717</v>
      </c>
      <c r="H75" s="246">
        <v>1</v>
      </c>
      <c r="I75" s="246">
        <v>4644</v>
      </c>
      <c r="J75" s="245">
        <v>8</v>
      </c>
      <c r="K75" s="245">
        <v>42375</v>
      </c>
      <c r="L75" s="246">
        <v>0</v>
      </c>
      <c r="M75" s="246">
        <v>0</v>
      </c>
      <c r="N75" s="245">
        <v>1</v>
      </c>
      <c r="O75" s="245">
        <v>1250</v>
      </c>
      <c r="P75" s="246">
        <v>349</v>
      </c>
      <c r="Q75" s="246">
        <v>1288101</v>
      </c>
      <c r="R75" s="245">
        <v>0</v>
      </c>
      <c r="S75" s="245">
        <v>0</v>
      </c>
      <c r="T75" s="246">
        <v>4</v>
      </c>
      <c r="U75" s="246">
        <v>4500</v>
      </c>
      <c r="V75" s="247">
        <f t="shared" si="11"/>
        <v>607</v>
      </c>
      <c r="W75" s="247">
        <f t="shared" si="11"/>
        <v>1593558</v>
      </c>
    </row>
    <row r="76" spans="1:23" ht="22.5">
      <c r="A76" s="260" t="s">
        <v>76</v>
      </c>
      <c r="B76" s="245">
        <v>0</v>
      </c>
      <c r="C76" s="245">
        <v>0</v>
      </c>
      <c r="D76" s="246">
        <v>58</v>
      </c>
      <c r="E76" s="246">
        <v>42043</v>
      </c>
      <c r="F76" s="245">
        <v>127</v>
      </c>
      <c r="G76" s="245">
        <v>123233</v>
      </c>
      <c r="H76" s="246">
        <v>20</v>
      </c>
      <c r="I76" s="246">
        <v>69628</v>
      </c>
      <c r="J76" s="245">
        <v>12</v>
      </c>
      <c r="K76" s="245">
        <v>48640</v>
      </c>
      <c r="L76" s="246">
        <v>0</v>
      </c>
      <c r="M76" s="246">
        <v>0</v>
      </c>
      <c r="N76" s="245">
        <v>0</v>
      </c>
      <c r="O76" s="245">
        <v>0</v>
      </c>
      <c r="P76" s="246">
        <v>266</v>
      </c>
      <c r="Q76" s="246">
        <v>617426</v>
      </c>
      <c r="R76" s="245">
        <v>0</v>
      </c>
      <c r="S76" s="245">
        <v>0</v>
      </c>
      <c r="T76" s="246">
        <v>1</v>
      </c>
      <c r="U76" s="246">
        <v>1200</v>
      </c>
      <c r="V76" s="247">
        <f t="shared" ref="V76:W78" si="12">B76+D76+F76+H76+J76+L76+R76+T76+N76+P76</f>
        <v>484</v>
      </c>
      <c r="W76" s="247">
        <f t="shared" si="12"/>
        <v>902170</v>
      </c>
    </row>
    <row r="77" spans="1:23" ht="22.5">
      <c r="A77" s="260" t="s">
        <v>77</v>
      </c>
      <c r="B77" s="245">
        <v>0</v>
      </c>
      <c r="C77" s="245">
        <v>0</v>
      </c>
      <c r="D77" s="246">
        <v>42</v>
      </c>
      <c r="E77" s="246">
        <v>31724</v>
      </c>
      <c r="F77" s="245">
        <v>92</v>
      </c>
      <c r="G77" s="245">
        <v>99612</v>
      </c>
      <c r="H77" s="246">
        <v>21</v>
      </c>
      <c r="I77" s="246">
        <v>89977</v>
      </c>
      <c r="J77" s="245">
        <v>3</v>
      </c>
      <c r="K77" s="245">
        <v>12526</v>
      </c>
      <c r="L77" s="246">
        <v>0</v>
      </c>
      <c r="M77" s="246">
        <v>0</v>
      </c>
      <c r="N77" s="245">
        <v>0</v>
      </c>
      <c r="O77" s="245">
        <v>0</v>
      </c>
      <c r="P77" s="246">
        <v>176</v>
      </c>
      <c r="Q77" s="246">
        <v>479506</v>
      </c>
      <c r="R77" s="245">
        <v>0</v>
      </c>
      <c r="S77" s="245">
        <v>0</v>
      </c>
      <c r="T77" s="246">
        <v>4</v>
      </c>
      <c r="U77" s="246">
        <v>4950</v>
      </c>
      <c r="V77" s="247">
        <f t="shared" si="12"/>
        <v>338</v>
      </c>
      <c r="W77" s="247">
        <f t="shared" si="12"/>
        <v>718295</v>
      </c>
    </row>
    <row r="78" spans="1:23" ht="22.5">
      <c r="A78" s="248" t="s">
        <v>78</v>
      </c>
      <c r="B78" s="249">
        <v>0</v>
      </c>
      <c r="C78" s="249">
        <v>0</v>
      </c>
      <c r="D78" s="250">
        <v>85</v>
      </c>
      <c r="E78" s="250">
        <v>50895</v>
      </c>
      <c r="F78" s="249">
        <v>150</v>
      </c>
      <c r="G78" s="249">
        <v>136214</v>
      </c>
      <c r="H78" s="246">
        <v>46</v>
      </c>
      <c r="I78" s="246">
        <v>152677</v>
      </c>
      <c r="J78" s="249">
        <v>29</v>
      </c>
      <c r="K78" s="249">
        <v>98253</v>
      </c>
      <c r="L78" s="250">
        <v>0</v>
      </c>
      <c r="M78" s="250">
        <v>0</v>
      </c>
      <c r="N78" s="249">
        <v>4</v>
      </c>
      <c r="O78" s="249">
        <v>15000</v>
      </c>
      <c r="P78" s="250">
        <v>632</v>
      </c>
      <c r="Q78" s="250">
        <v>1372921</v>
      </c>
      <c r="R78" s="249">
        <v>0</v>
      </c>
      <c r="S78" s="249">
        <v>0</v>
      </c>
      <c r="T78" s="250">
        <v>227</v>
      </c>
      <c r="U78" s="250">
        <v>232200</v>
      </c>
      <c r="V78" s="247">
        <f t="shared" si="12"/>
        <v>1173</v>
      </c>
      <c r="W78" s="247">
        <f t="shared" si="12"/>
        <v>2058160</v>
      </c>
    </row>
    <row r="79" spans="1:23" ht="12.75">
      <c r="A79" s="244"/>
      <c r="B79" s="249"/>
      <c r="C79" s="249"/>
      <c r="D79" s="250"/>
      <c r="E79" s="250"/>
      <c r="F79" s="249"/>
      <c r="G79" s="249"/>
      <c r="H79" s="250"/>
      <c r="I79" s="250"/>
      <c r="J79" s="249"/>
      <c r="K79" s="249"/>
      <c r="L79" s="246"/>
      <c r="M79" s="244"/>
      <c r="N79" s="245"/>
      <c r="O79" s="245"/>
      <c r="P79" s="244"/>
      <c r="Q79" s="244"/>
      <c r="R79" s="245"/>
      <c r="S79" s="245"/>
      <c r="T79" s="244"/>
      <c r="U79" s="244"/>
      <c r="V79" s="245"/>
      <c r="W79" s="245"/>
    </row>
    <row r="80" spans="1:23" ht="12.75">
      <c r="A80" s="259" t="s">
        <v>79</v>
      </c>
      <c r="B80" s="253">
        <v>0</v>
      </c>
      <c r="C80" s="253">
        <v>0</v>
      </c>
      <c r="D80" s="254">
        <f t="shared" ref="D80:U80" si="13">SUM(D60:D78)</f>
        <v>2552</v>
      </c>
      <c r="E80" s="254">
        <f t="shared" si="13"/>
        <v>1625167</v>
      </c>
      <c r="F80" s="253">
        <f t="shared" si="13"/>
        <v>4335</v>
      </c>
      <c r="G80" s="253">
        <f t="shared" si="13"/>
        <v>4628594</v>
      </c>
      <c r="H80" s="254">
        <f t="shared" si="13"/>
        <v>297</v>
      </c>
      <c r="I80" s="254">
        <f t="shared" si="13"/>
        <v>1001485</v>
      </c>
      <c r="J80" s="253">
        <f t="shared" si="13"/>
        <v>280</v>
      </c>
      <c r="K80" s="253">
        <f t="shared" si="13"/>
        <v>853254</v>
      </c>
      <c r="L80" s="254">
        <f t="shared" si="13"/>
        <v>1</v>
      </c>
      <c r="M80" s="254">
        <f t="shared" si="13"/>
        <v>2000</v>
      </c>
      <c r="N80" s="253">
        <f t="shared" si="13"/>
        <v>76</v>
      </c>
      <c r="O80" s="253">
        <f t="shared" si="13"/>
        <v>234207</v>
      </c>
      <c r="P80" s="254">
        <f t="shared" si="13"/>
        <v>7604</v>
      </c>
      <c r="Q80" s="254">
        <f t="shared" si="13"/>
        <v>19258650</v>
      </c>
      <c r="R80" s="253">
        <f t="shared" si="13"/>
        <v>0</v>
      </c>
      <c r="S80" s="253">
        <f t="shared" si="13"/>
        <v>0</v>
      </c>
      <c r="T80" s="254">
        <f t="shared" si="13"/>
        <v>1568</v>
      </c>
      <c r="U80" s="254">
        <f t="shared" si="13"/>
        <v>1526465</v>
      </c>
      <c r="V80" s="247">
        <f t="shared" ref="V80:W80" si="14">B80+D80+F80+H80+J80+L80+R80+T80+N80+P80</f>
        <v>16713</v>
      </c>
      <c r="W80" s="247">
        <f t="shared" si="14"/>
        <v>29129822</v>
      </c>
    </row>
    <row r="81" spans="1:23" ht="12.75">
      <c r="A81" s="244"/>
      <c r="B81" s="245"/>
      <c r="C81" s="245"/>
      <c r="D81" s="258"/>
      <c r="E81" s="258"/>
      <c r="F81" s="245"/>
      <c r="G81" s="245"/>
      <c r="H81" s="258"/>
      <c r="I81" s="258"/>
      <c r="J81" s="245"/>
      <c r="K81" s="245"/>
      <c r="L81" s="258"/>
      <c r="M81" s="258"/>
      <c r="N81" s="245"/>
      <c r="O81" s="245"/>
      <c r="P81" s="258"/>
      <c r="Q81" s="257"/>
      <c r="R81" s="245"/>
      <c r="S81" s="245"/>
      <c r="T81" s="258"/>
      <c r="U81" s="257"/>
      <c r="V81" s="245"/>
      <c r="W81" s="245"/>
    </row>
    <row r="82" spans="1:23" ht="12.75">
      <c r="A82" s="261" t="s">
        <v>80</v>
      </c>
      <c r="B82" s="253"/>
      <c r="C82" s="253"/>
      <c r="D82" s="254"/>
      <c r="E82" s="254"/>
      <c r="F82" s="253"/>
      <c r="G82" s="253"/>
      <c r="H82" s="254"/>
      <c r="I82" s="254"/>
      <c r="J82" s="253"/>
      <c r="K82" s="253"/>
      <c r="L82" s="254"/>
      <c r="M82" s="254"/>
      <c r="N82" s="245"/>
      <c r="O82" s="253"/>
      <c r="P82" s="254"/>
      <c r="Q82" s="257"/>
      <c r="R82" s="245"/>
      <c r="S82" s="253"/>
      <c r="T82" s="254"/>
      <c r="U82" s="257"/>
      <c r="V82" s="245"/>
      <c r="W82" s="245"/>
    </row>
    <row r="83" spans="1:23" ht="12.75">
      <c r="A83" s="244" t="s">
        <v>81</v>
      </c>
      <c r="B83" s="245">
        <v>0</v>
      </c>
      <c r="C83" s="245">
        <v>0</v>
      </c>
      <c r="D83" s="246">
        <v>0</v>
      </c>
      <c r="E83" s="246">
        <v>0</v>
      </c>
      <c r="F83" s="245">
        <v>0</v>
      </c>
      <c r="G83" s="245">
        <v>0</v>
      </c>
      <c r="H83" s="246">
        <v>0</v>
      </c>
      <c r="I83" s="246">
        <v>0</v>
      </c>
      <c r="J83" s="245">
        <v>0</v>
      </c>
      <c r="K83" s="245">
        <v>0</v>
      </c>
      <c r="L83" s="246">
        <v>0</v>
      </c>
      <c r="M83" s="246">
        <v>0</v>
      </c>
      <c r="N83" s="245">
        <v>14</v>
      </c>
      <c r="O83" s="245">
        <v>37293</v>
      </c>
      <c r="P83" s="246">
        <v>0</v>
      </c>
      <c r="Q83" s="246">
        <v>0</v>
      </c>
      <c r="R83" s="245">
        <v>0</v>
      </c>
      <c r="S83" s="245">
        <v>0</v>
      </c>
      <c r="T83" s="246">
        <v>389</v>
      </c>
      <c r="U83" s="246">
        <v>427042</v>
      </c>
      <c r="V83" s="247">
        <f t="shared" ref="V83:W84" si="15">B83+D83+F83+H83+J83+L83+R83+T83+N83+P83</f>
        <v>403</v>
      </c>
      <c r="W83" s="247">
        <f t="shared" si="15"/>
        <v>464335</v>
      </c>
    </row>
    <row r="84" spans="1:23" ht="12.75">
      <c r="A84" s="248" t="s">
        <v>82</v>
      </c>
      <c r="B84" s="249">
        <v>213</v>
      </c>
      <c r="C84" s="249">
        <v>79887</v>
      </c>
      <c r="D84" s="250">
        <v>0</v>
      </c>
      <c r="E84" s="250">
        <v>0</v>
      </c>
      <c r="F84" s="249">
        <v>0</v>
      </c>
      <c r="G84" s="249">
        <v>0</v>
      </c>
      <c r="H84" s="250">
        <v>0</v>
      </c>
      <c r="I84" s="250">
        <v>0</v>
      </c>
      <c r="J84" s="249">
        <v>0</v>
      </c>
      <c r="K84" s="249">
        <v>0</v>
      </c>
      <c r="L84" s="250">
        <v>0</v>
      </c>
      <c r="M84" s="250">
        <v>0</v>
      </c>
      <c r="N84" s="249">
        <v>1</v>
      </c>
      <c r="O84" s="249">
        <v>2500</v>
      </c>
      <c r="P84" s="250">
        <v>0</v>
      </c>
      <c r="Q84" s="250">
        <v>0</v>
      </c>
      <c r="R84" s="245">
        <v>0</v>
      </c>
      <c r="S84" s="245">
        <v>0</v>
      </c>
      <c r="T84" s="250">
        <v>17</v>
      </c>
      <c r="U84" s="250">
        <v>21480</v>
      </c>
      <c r="V84" s="247">
        <f t="shared" si="15"/>
        <v>231</v>
      </c>
      <c r="W84" s="247">
        <f t="shared" si="15"/>
        <v>103867</v>
      </c>
    </row>
    <row r="85" spans="1:23" ht="12.75">
      <c r="A85" s="244"/>
      <c r="B85" s="245"/>
      <c r="C85" s="245"/>
      <c r="D85" s="246"/>
      <c r="E85" s="246"/>
      <c r="F85" s="245"/>
      <c r="G85" s="245"/>
      <c r="H85" s="246"/>
      <c r="I85" s="246"/>
      <c r="J85" s="245"/>
      <c r="K85" s="245"/>
      <c r="L85" s="246"/>
      <c r="M85" s="246"/>
      <c r="N85" s="245"/>
      <c r="O85" s="245"/>
      <c r="P85" s="244"/>
      <c r="Q85" s="258"/>
      <c r="R85" s="245"/>
      <c r="S85" s="245"/>
      <c r="T85" s="244"/>
      <c r="U85" s="258"/>
      <c r="V85" s="245"/>
      <c r="W85" s="245"/>
    </row>
    <row r="86" spans="1:23" ht="12.75">
      <c r="A86" s="259" t="s">
        <v>83</v>
      </c>
      <c r="B86" s="253">
        <f t="shared" ref="B86:U86" si="16">SUM(B83+B84)</f>
        <v>213</v>
      </c>
      <c r="C86" s="253">
        <f t="shared" si="16"/>
        <v>79887</v>
      </c>
      <c r="D86" s="254">
        <f t="shared" si="16"/>
        <v>0</v>
      </c>
      <c r="E86" s="254">
        <f t="shared" si="16"/>
        <v>0</v>
      </c>
      <c r="F86" s="253">
        <f t="shared" si="16"/>
        <v>0</v>
      </c>
      <c r="G86" s="253">
        <f t="shared" si="16"/>
        <v>0</v>
      </c>
      <c r="H86" s="254">
        <f t="shared" si="16"/>
        <v>0</v>
      </c>
      <c r="I86" s="254">
        <f t="shared" si="16"/>
        <v>0</v>
      </c>
      <c r="J86" s="253">
        <f t="shared" si="16"/>
        <v>0</v>
      </c>
      <c r="K86" s="253">
        <f t="shared" si="16"/>
        <v>0</v>
      </c>
      <c r="L86" s="254">
        <f t="shared" si="16"/>
        <v>0</v>
      </c>
      <c r="M86" s="254">
        <f t="shared" si="16"/>
        <v>0</v>
      </c>
      <c r="N86" s="253">
        <f t="shared" si="16"/>
        <v>15</v>
      </c>
      <c r="O86" s="253">
        <f t="shared" si="16"/>
        <v>39793</v>
      </c>
      <c r="P86" s="254">
        <f t="shared" si="16"/>
        <v>0</v>
      </c>
      <c r="Q86" s="254">
        <f t="shared" si="16"/>
        <v>0</v>
      </c>
      <c r="R86" s="253">
        <f t="shared" si="16"/>
        <v>0</v>
      </c>
      <c r="S86" s="253">
        <f t="shared" si="16"/>
        <v>0</v>
      </c>
      <c r="T86" s="254">
        <f t="shared" si="16"/>
        <v>406</v>
      </c>
      <c r="U86" s="254">
        <f t="shared" si="16"/>
        <v>448522</v>
      </c>
      <c r="V86" s="247">
        <f t="shared" ref="V86:W86" si="17">B86+D86+F86+H86+J86+L86+R86+T86+N86+P86</f>
        <v>634</v>
      </c>
      <c r="W86" s="247">
        <f t="shared" si="17"/>
        <v>568202</v>
      </c>
    </row>
    <row r="87" spans="1:23" ht="12.75">
      <c r="A87" s="244"/>
      <c r="B87" s="245"/>
      <c r="C87" s="245"/>
      <c r="D87" s="258"/>
      <c r="E87" s="258"/>
      <c r="F87" s="245"/>
      <c r="G87" s="245"/>
      <c r="H87" s="258"/>
      <c r="I87" s="258"/>
      <c r="J87" s="245"/>
      <c r="K87" s="245"/>
      <c r="L87" s="258"/>
      <c r="M87" s="258"/>
      <c r="N87" s="245"/>
      <c r="O87" s="245"/>
      <c r="P87" s="244"/>
      <c r="Q87" s="244"/>
      <c r="R87" s="245"/>
      <c r="S87" s="245"/>
      <c r="T87" s="244"/>
      <c r="U87" s="244"/>
      <c r="V87" s="245"/>
      <c r="W87" s="245"/>
    </row>
    <row r="88" spans="1:23" ht="12.75">
      <c r="A88" s="259" t="s">
        <v>84</v>
      </c>
      <c r="B88" s="262">
        <f t="shared" ref="B88:U88" si="18">SUM(B18+B57+B80+B86)</f>
        <v>9672</v>
      </c>
      <c r="C88" s="262">
        <f t="shared" si="18"/>
        <v>47357143</v>
      </c>
      <c r="D88" s="263">
        <f t="shared" si="18"/>
        <v>2552</v>
      </c>
      <c r="E88" s="263">
        <f t="shared" si="18"/>
        <v>1625167</v>
      </c>
      <c r="F88" s="262">
        <f t="shared" si="18"/>
        <v>4335</v>
      </c>
      <c r="G88" s="262">
        <f t="shared" si="18"/>
        <v>4628594</v>
      </c>
      <c r="H88" s="263">
        <f t="shared" si="18"/>
        <v>807</v>
      </c>
      <c r="I88" s="263">
        <f t="shared" si="18"/>
        <v>3209985</v>
      </c>
      <c r="J88" s="262">
        <f t="shared" si="18"/>
        <v>856</v>
      </c>
      <c r="K88" s="262">
        <f t="shared" si="18"/>
        <v>4550619</v>
      </c>
      <c r="L88" s="263">
        <f t="shared" si="18"/>
        <v>2</v>
      </c>
      <c r="M88" s="263">
        <f t="shared" si="18"/>
        <v>4000</v>
      </c>
      <c r="N88" s="262">
        <f t="shared" si="18"/>
        <v>141</v>
      </c>
      <c r="O88" s="262">
        <f t="shared" si="18"/>
        <v>512294</v>
      </c>
      <c r="P88" s="263">
        <f t="shared" si="18"/>
        <v>7881</v>
      </c>
      <c r="Q88" s="263">
        <f t="shared" si="18"/>
        <v>19711666</v>
      </c>
      <c r="R88" s="262">
        <f t="shared" si="18"/>
        <v>49</v>
      </c>
      <c r="S88" s="262">
        <f t="shared" si="18"/>
        <v>176562</v>
      </c>
      <c r="T88" s="263">
        <f t="shared" si="18"/>
        <v>3205</v>
      </c>
      <c r="U88" s="263">
        <f t="shared" si="18"/>
        <v>3364521</v>
      </c>
      <c r="V88" s="247">
        <f t="shared" ref="V88:W88" si="19">B88+D88+F88+H88+J88+L88+R88+T88+N88+P88</f>
        <v>29500</v>
      </c>
      <c r="W88" s="247">
        <f t="shared" si="19"/>
        <v>85140551</v>
      </c>
    </row>
    <row r="89" spans="1:23" ht="12.75">
      <c r="A89" s="259" t="s">
        <v>85</v>
      </c>
      <c r="B89" s="245"/>
      <c r="C89" s="253">
        <f>SUM(C88/B88)</f>
        <v>4896.3133788254754</v>
      </c>
      <c r="D89" s="258"/>
      <c r="E89" s="254">
        <f>SUM(E88/D88)</f>
        <v>636.82092476489026</v>
      </c>
      <c r="F89" s="245"/>
      <c r="G89" s="253">
        <f>SUM(G88/F88)</f>
        <v>1067.7264129181085</v>
      </c>
      <c r="H89" s="258"/>
      <c r="I89" s="254">
        <f>SUM(I88/H88)</f>
        <v>3977.6765799256505</v>
      </c>
      <c r="J89" s="245"/>
      <c r="K89" s="253">
        <f>SUM(K88/J88)</f>
        <v>5316.1436915887853</v>
      </c>
      <c r="L89" s="258"/>
      <c r="M89" s="254">
        <f>SUM(M88/L88)</f>
        <v>2000</v>
      </c>
      <c r="N89" s="245"/>
      <c r="O89" s="253">
        <f>SUM(O88/N88)</f>
        <v>3633.2907801418442</v>
      </c>
      <c r="P89" s="258"/>
      <c r="Q89" s="254">
        <f>SUM(Q88/P88)</f>
        <v>2501.1630503743181</v>
      </c>
      <c r="R89" s="245"/>
      <c r="S89" s="253">
        <f>SUM(S88/R88)</f>
        <v>3603.3061224489797</v>
      </c>
      <c r="T89" s="258"/>
      <c r="U89" s="254">
        <f>SUM(U88/T88)</f>
        <v>1049.7725429017162</v>
      </c>
      <c r="V89" s="255"/>
      <c r="W89" s="255"/>
    </row>
    <row r="90" spans="1:23" ht="12.75">
      <c r="A90" s="244"/>
      <c r="B90" s="244"/>
      <c r="C90" s="264"/>
      <c r="D90" s="257"/>
      <c r="E90" s="265"/>
      <c r="F90" s="265"/>
      <c r="G90" s="265"/>
      <c r="H90" s="265"/>
      <c r="I90" s="265"/>
      <c r="J90" s="266"/>
      <c r="K90" s="267"/>
      <c r="L90" s="265"/>
      <c r="M90" s="265"/>
      <c r="N90" s="268"/>
      <c r="O90" s="266"/>
      <c r="P90" s="268"/>
      <c r="Q90" s="266"/>
      <c r="R90" s="268"/>
      <c r="S90" s="266"/>
      <c r="T90" s="268"/>
      <c r="U90" s="266"/>
      <c r="V90" s="268"/>
      <c r="W90" s="268"/>
    </row>
    <row r="91" spans="1:23" ht="22.5">
      <c r="A91" s="261" t="s">
        <v>86</v>
      </c>
      <c r="B91" s="269" t="s">
        <v>15</v>
      </c>
      <c r="C91" s="269" t="s">
        <v>16</v>
      </c>
      <c r="D91" s="269" t="s">
        <v>87</v>
      </c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1:23" ht="22.5">
      <c r="A92" s="270" t="s">
        <v>89</v>
      </c>
      <c r="B92" s="246">
        <v>51</v>
      </c>
      <c r="C92" s="246">
        <v>234064</v>
      </c>
      <c r="D92" s="271">
        <f t="shared" ref="D92:D96" si="20">C92/B92</f>
        <v>4589.4901960784309</v>
      </c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1:23" ht="33.75">
      <c r="A93" s="270" t="s">
        <v>90</v>
      </c>
      <c r="B93" s="246">
        <v>13</v>
      </c>
      <c r="C93" s="246">
        <v>528000</v>
      </c>
      <c r="D93" s="271">
        <f t="shared" si="20"/>
        <v>40615.384615384617</v>
      </c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1:23" ht="22.5">
      <c r="A94" s="270" t="s">
        <v>91</v>
      </c>
      <c r="B94" s="246">
        <v>13</v>
      </c>
      <c r="C94" s="246">
        <v>2509797</v>
      </c>
      <c r="D94" s="271">
        <f t="shared" si="20"/>
        <v>193061.30769230769</v>
      </c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1:23" ht="33.75">
      <c r="A95" s="270" t="s">
        <v>156</v>
      </c>
      <c r="B95" s="246">
        <v>5</v>
      </c>
      <c r="C95" s="246">
        <v>300000</v>
      </c>
      <c r="D95" s="271">
        <v>60000</v>
      </c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1:23" ht="12.75">
      <c r="A96" s="270" t="s">
        <v>92</v>
      </c>
      <c r="B96" s="246">
        <v>64</v>
      </c>
      <c r="C96" s="246">
        <v>256000</v>
      </c>
      <c r="D96" s="271">
        <f t="shared" si="20"/>
        <v>4000</v>
      </c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1:23" ht="12.75">
      <c r="A97" s="268"/>
      <c r="B97" s="267"/>
      <c r="C97" s="267"/>
      <c r="D97" s="267"/>
      <c r="E97" s="268"/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1:23" ht="12.75">
      <c r="A98" s="268"/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1:23" ht="12.75">
      <c r="A99" s="268"/>
      <c r="B99" s="268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1:23" ht="12.75">
      <c r="A100" s="308" t="s">
        <v>155</v>
      </c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</row>
    <row r="101" spans="1:23" ht="12.75">
      <c r="A101" s="268"/>
      <c r="B101" s="268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1:23" ht="12.75">
      <c r="A102" s="268"/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1:23" ht="12.75">
      <c r="A103" s="268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1:23" ht="12.75">
      <c r="A104" s="268"/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1:23" ht="12.75">
      <c r="A105" s="268"/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1:23" ht="12.75">
      <c r="A106" s="268"/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1:23" ht="12.75">
      <c r="A107" s="268"/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1:23" ht="12.75">
      <c r="A108" s="268"/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1:23" ht="12.75">
      <c r="A109" s="268"/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1:23" ht="12.75">
      <c r="A110" s="268"/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1:23" ht="12.75">
      <c r="A111" s="268"/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1:23" ht="12.75">
      <c r="A112" s="268"/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1:23" ht="12.75">
      <c r="A113" s="268"/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1:23" ht="12.75">
      <c r="A114" s="268"/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1:23" ht="12.75">
      <c r="A115" s="268"/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1:23" ht="12.75">
      <c r="A116" s="268"/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1:23" ht="12.75">
      <c r="A117" s="268"/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1:23" ht="12.75">
      <c r="A118" s="268"/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1:23" ht="12.75">
      <c r="A119" s="268"/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1:23" ht="12.75">
      <c r="A120" s="268"/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1:23" ht="12.75">
      <c r="A121" s="268"/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1:23" ht="12.75">
      <c r="A122" s="268"/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1:23" ht="12.75">
      <c r="A123" s="268"/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1:23" ht="12.75">
      <c r="A124" s="268"/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1:23" ht="12.75">
      <c r="A125" s="268"/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1:23" ht="12.75">
      <c r="A126" s="268"/>
      <c r="B126" s="268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1:23" ht="12.75">
      <c r="A127" s="272"/>
      <c r="B127" s="272"/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  <c r="O127" s="272"/>
      <c r="P127" s="272"/>
      <c r="Q127" s="272"/>
      <c r="R127" s="272"/>
      <c r="S127" s="272"/>
      <c r="T127" s="272"/>
      <c r="U127" s="272"/>
      <c r="V127" s="272"/>
      <c r="W127" s="272"/>
    </row>
    <row r="128" spans="1:23" ht="12.75">
      <c r="A128" s="272"/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  <c r="V128" s="272"/>
      <c r="W128" s="272"/>
    </row>
    <row r="129" spans="1:23" ht="12.75">
      <c r="A129" s="272"/>
      <c r="B129" s="272"/>
      <c r="C129" s="272"/>
      <c r="D129" s="272"/>
      <c r="E129" s="272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</row>
    <row r="130" spans="1:23" ht="12.75">
      <c r="A130" s="272"/>
      <c r="B130" s="272"/>
      <c r="C130" s="272"/>
      <c r="D130" s="272"/>
      <c r="E130" s="272"/>
      <c r="F130" s="272"/>
      <c r="G130" s="272"/>
      <c r="H130" s="272"/>
      <c r="I130" s="272"/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2"/>
    </row>
    <row r="131" spans="1:23" ht="12.75">
      <c r="A131" s="272"/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2"/>
      <c r="M131" s="272"/>
      <c r="N131" s="272"/>
      <c r="O131" s="272"/>
      <c r="P131" s="272"/>
      <c r="Q131" s="272"/>
      <c r="R131" s="272"/>
      <c r="S131" s="272"/>
      <c r="T131" s="272"/>
      <c r="U131" s="272"/>
      <c r="V131" s="272"/>
      <c r="W131" s="272"/>
    </row>
    <row r="132" spans="1:23" ht="12.75">
      <c r="A132" s="272"/>
      <c r="B132" s="272"/>
      <c r="C132" s="272"/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  <c r="P132" s="272"/>
      <c r="Q132" s="272"/>
      <c r="R132" s="272"/>
      <c r="S132" s="272"/>
      <c r="T132" s="272"/>
      <c r="U132" s="272"/>
      <c r="V132" s="272"/>
      <c r="W132" s="272"/>
    </row>
    <row r="133" spans="1:23" ht="12.75">
      <c r="A133" s="272"/>
      <c r="B133" s="272"/>
      <c r="C133" s="272"/>
      <c r="D133" s="272"/>
      <c r="E133" s="272"/>
      <c r="F133" s="272"/>
      <c r="G133" s="272"/>
      <c r="H133" s="272"/>
      <c r="I133" s="272"/>
      <c r="J133" s="272"/>
      <c r="K133" s="272"/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</row>
    <row r="134" spans="1:23" ht="12.75">
      <c r="A134" s="272"/>
      <c r="B134" s="272"/>
      <c r="C134" s="272"/>
      <c r="D134" s="272"/>
      <c r="E134" s="272"/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</row>
    <row r="135" spans="1:23" ht="12.75">
      <c r="A135" s="272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</row>
    <row r="136" spans="1:23" ht="12.75">
      <c r="A136" s="272"/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2"/>
      <c r="T136" s="272"/>
      <c r="U136" s="272"/>
      <c r="V136" s="272"/>
      <c r="W136" s="272"/>
    </row>
  </sheetData>
  <mergeCells count="17">
    <mergeCell ref="B2:Q2"/>
    <mergeCell ref="B3:Q3"/>
    <mergeCell ref="B4:O4"/>
    <mergeCell ref="B5:Q5"/>
    <mergeCell ref="B6:Q6"/>
    <mergeCell ref="A100:W100"/>
    <mergeCell ref="L8:M10"/>
    <mergeCell ref="N8:O10"/>
    <mergeCell ref="P8:Q10"/>
    <mergeCell ref="R8:S10"/>
    <mergeCell ref="T8:U10"/>
    <mergeCell ref="V8:W10"/>
    <mergeCell ref="B8:C10"/>
    <mergeCell ref="D8:E10"/>
    <mergeCell ref="F8:G10"/>
    <mergeCell ref="H8:I10"/>
    <mergeCell ref="J8:K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36"/>
  <sheetViews>
    <sheetView workbookViewId="0">
      <pane ySplit="12" topLeftCell="A64" activePane="bottomLeft" state="frozen"/>
      <selection pane="bottomLeft" activeCell="B14" sqref="B14"/>
    </sheetView>
  </sheetViews>
  <sheetFormatPr defaultColWidth="14.42578125" defaultRowHeight="15.75" customHeight="1"/>
  <cols>
    <col min="1" max="1" width="27.7109375" customWidth="1"/>
    <col min="2" max="2" width="6.42578125" customWidth="1"/>
    <col min="3" max="3" width="11.28515625" customWidth="1"/>
    <col min="4" max="4" width="9.5703125" customWidth="1"/>
    <col min="5" max="5" width="10.42578125" customWidth="1"/>
    <col min="6" max="6" width="7.5703125" customWidth="1"/>
    <col min="7" max="7" width="8.42578125" customWidth="1"/>
    <col min="8" max="8" width="7.5703125" customWidth="1"/>
    <col min="9" max="9" width="8" customWidth="1"/>
    <col min="10" max="10" width="5.85546875" customWidth="1"/>
    <col min="11" max="11" width="8.140625" customWidth="1"/>
    <col min="12" max="12" width="5.28515625" customWidth="1"/>
    <col min="13" max="13" width="6.7109375" customWidth="1"/>
    <col min="14" max="14" width="5.42578125" customWidth="1"/>
    <col min="15" max="15" width="7.85546875" customWidth="1"/>
    <col min="16" max="16" width="7.140625" customWidth="1"/>
    <col min="17" max="17" width="8.85546875" customWidth="1"/>
    <col min="18" max="18" width="8" customWidth="1"/>
    <col min="19" max="19" width="8.140625" customWidth="1"/>
    <col min="20" max="20" width="9.140625" customWidth="1"/>
    <col min="21" max="21" width="5.85546875" customWidth="1"/>
    <col min="22" max="22" width="6.140625" customWidth="1"/>
    <col min="23" max="23" width="10" customWidth="1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4"/>
      <c r="U1" s="4"/>
      <c r="V1" s="4"/>
      <c r="W1" s="4"/>
    </row>
    <row r="2" spans="1:26">
      <c r="A2" s="3"/>
      <c r="B2" s="291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1"/>
      <c r="S2" s="1"/>
      <c r="T2" s="5"/>
      <c r="U2" s="5"/>
      <c r="V2" s="6"/>
      <c r="W2" s="6"/>
    </row>
    <row r="3" spans="1:26">
      <c r="A3" s="3"/>
      <c r="B3" s="291" t="s">
        <v>1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1"/>
      <c r="S3" s="1"/>
      <c r="T3" s="7"/>
      <c r="U3" s="7"/>
      <c r="V3" s="6"/>
      <c r="W3" s="6"/>
    </row>
    <row r="4" spans="1:26">
      <c r="A4" s="1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1"/>
      <c r="Q4" s="1"/>
      <c r="R4" s="1"/>
      <c r="S4" s="1"/>
      <c r="T4" s="6"/>
      <c r="U4" s="6"/>
      <c r="V4" s="6"/>
      <c r="W4" s="6"/>
    </row>
    <row r="5" spans="1:26">
      <c r="A5" s="3"/>
      <c r="B5" s="291" t="s">
        <v>2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1"/>
      <c r="S5" s="1"/>
      <c r="T5" s="7"/>
      <c r="U5" s="7"/>
      <c r="V5" s="6"/>
      <c r="W5" s="6"/>
    </row>
    <row r="6" spans="1:26">
      <c r="A6" s="9"/>
      <c r="B6" s="292" t="s">
        <v>3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1"/>
      <c r="S6" s="1"/>
      <c r="T6" s="10"/>
      <c r="U6" s="10"/>
      <c r="V6" s="6"/>
      <c r="W6" s="6"/>
    </row>
    <row r="7" spans="1:26">
      <c r="A7" s="6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"/>
      <c r="W7" s="6"/>
    </row>
    <row r="8" spans="1:26">
      <c r="A8" s="12"/>
      <c r="B8" s="281" t="s">
        <v>4</v>
      </c>
      <c r="C8" s="282"/>
      <c r="D8" s="287" t="s">
        <v>5</v>
      </c>
      <c r="E8" s="282"/>
      <c r="F8" s="281" t="s">
        <v>6</v>
      </c>
      <c r="G8" s="282"/>
      <c r="H8" s="287" t="s">
        <v>7</v>
      </c>
      <c r="I8" s="282"/>
      <c r="J8" s="281" t="s">
        <v>8</v>
      </c>
      <c r="K8" s="282"/>
      <c r="L8" s="287" t="s">
        <v>9</v>
      </c>
      <c r="M8" s="282"/>
      <c r="N8" s="281" t="s">
        <v>10</v>
      </c>
      <c r="O8" s="282"/>
      <c r="P8" s="287" t="s">
        <v>11</v>
      </c>
      <c r="Q8" s="282"/>
      <c r="R8" s="281" t="s">
        <v>12</v>
      </c>
      <c r="S8" s="282"/>
      <c r="T8" s="287" t="s">
        <v>13</v>
      </c>
      <c r="U8" s="282"/>
      <c r="V8" s="281" t="s">
        <v>14</v>
      </c>
      <c r="W8" s="282"/>
    </row>
    <row r="9" spans="1:26">
      <c r="A9" s="12"/>
      <c r="B9" s="283"/>
      <c r="C9" s="284"/>
      <c r="D9" s="283"/>
      <c r="E9" s="284"/>
      <c r="F9" s="283"/>
      <c r="G9" s="284"/>
      <c r="H9" s="283"/>
      <c r="I9" s="284"/>
      <c r="J9" s="283"/>
      <c r="K9" s="284"/>
      <c r="L9" s="283"/>
      <c r="M9" s="284"/>
      <c r="N9" s="283"/>
      <c r="O9" s="284"/>
      <c r="P9" s="283"/>
      <c r="Q9" s="284"/>
      <c r="R9" s="283"/>
      <c r="S9" s="284"/>
      <c r="T9" s="283"/>
      <c r="U9" s="284"/>
      <c r="V9" s="283"/>
      <c r="W9" s="284"/>
    </row>
    <row r="10" spans="1:26">
      <c r="A10" s="12"/>
      <c r="B10" s="285"/>
      <c r="C10" s="286"/>
      <c r="D10" s="285"/>
      <c r="E10" s="286"/>
      <c r="F10" s="285"/>
      <c r="G10" s="286"/>
      <c r="H10" s="285"/>
      <c r="I10" s="286"/>
      <c r="J10" s="285"/>
      <c r="K10" s="286"/>
      <c r="L10" s="285"/>
      <c r="M10" s="286"/>
      <c r="N10" s="285"/>
      <c r="O10" s="286"/>
      <c r="P10" s="285"/>
      <c r="Q10" s="286"/>
      <c r="R10" s="285"/>
      <c r="S10" s="286"/>
      <c r="T10" s="285"/>
      <c r="U10" s="286"/>
      <c r="V10" s="285"/>
      <c r="W10" s="286"/>
    </row>
    <row r="11" spans="1:26">
      <c r="A11" s="12"/>
      <c r="B11" s="13" t="s">
        <v>15</v>
      </c>
      <c r="C11" s="13" t="s">
        <v>16</v>
      </c>
      <c r="D11" s="14" t="s">
        <v>15</v>
      </c>
      <c r="E11" s="14" t="s">
        <v>16</v>
      </c>
      <c r="F11" s="13" t="s">
        <v>15</v>
      </c>
      <c r="G11" s="13" t="s">
        <v>16</v>
      </c>
      <c r="H11" s="14" t="s">
        <v>15</v>
      </c>
      <c r="I11" s="14" t="s">
        <v>16</v>
      </c>
      <c r="J11" s="13" t="s">
        <v>15</v>
      </c>
      <c r="K11" s="15" t="s">
        <v>16</v>
      </c>
      <c r="L11" s="14" t="s">
        <v>15</v>
      </c>
      <c r="M11" s="14" t="s">
        <v>16</v>
      </c>
      <c r="N11" s="13" t="s">
        <v>15</v>
      </c>
      <c r="O11" s="13" t="s">
        <v>16</v>
      </c>
      <c r="P11" s="14" t="s">
        <v>15</v>
      </c>
      <c r="Q11" s="14" t="s">
        <v>16</v>
      </c>
      <c r="R11" s="13" t="s">
        <v>15</v>
      </c>
      <c r="S11" s="13" t="s">
        <v>16</v>
      </c>
      <c r="T11" s="14" t="s">
        <v>15</v>
      </c>
      <c r="U11" s="14" t="s">
        <v>16</v>
      </c>
      <c r="V11" s="13" t="s">
        <v>15</v>
      </c>
      <c r="W11" s="13" t="s">
        <v>16</v>
      </c>
    </row>
    <row r="12" spans="1:26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6"/>
      <c r="W12" s="16"/>
    </row>
    <row r="13" spans="1:26">
      <c r="A13" s="17" t="s">
        <v>17</v>
      </c>
      <c r="B13" s="16"/>
      <c r="C13" s="16"/>
      <c r="D13" s="12"/>
      <c r="E13" s="12"/>
      <c r="F13" s="16"/>
      <c r="G13" s="16"/>
      <c r="H13" s="12"/>
      <c r="I13" s="12"/>
      <c r="J13" s="16"/>
      <c r="K13" s="18"/>
      <c r="L13" s="12"/>
      <c r="M13" s="12"/>
      <c r="N13" s="18"/>
      <c r="O13" s="18"/>
      <c r="P13" s="12"/>
      <c r="Q13" s="12"/>
      <c r="R13" s="18"/>
      <c r="S13" s="18"/>
      <c r="T13" s="12"/>
      <c r="U13" s="12"/>
      <c r="V13" s="16"/>
      <c r="W13" s="16"/>
    </row>
    <row r="14" spans="1:26">
      <c r="A14" s="19" t="s">
        <v>18</v>
      </c>
      <c r="B14" s="20">
        <v>0</v>
      </c>
      <c r="C14" s="20">
        <v>0</v>
      </c>
      <c r="D14" s="21">
        <v>0</v>
      </c>
      <c r="E14" s="21">
        <v>0</v>
      </c>
      <c r="F14" s="20">
        <v>0</v>
      </c>
      <c r="G14" s="20">
        <v>0</v>
      </c>
      <c r="H14" s="21">
        <v>135</v>
      </c>
      <c r="I14" s="21">
        <v>590698</v>
      </c>
      <c r="J14" s="20">
        <v>257</v>
      </c>
      <c r="K14" s="20">
        <v>1628264</v>
      </c>
      <c r="L14" s="21">
        <v>2</v>
      </c>
      <c r="M14" s="21">
        <v>4000</v>
      </c>
      <c r="N14" s="20">
        <v>14</v>
      </c>
      <c r="O14" s="20">
        <v>63750</v>
      </c>
      <c r="P14" s="21">
        <v>0</v>
      </c>
      <c r="Q14" s="21">
        <v>0</v>
      </c>
      <c r="R14" s="20">
        <v>3</v>
      </c>
      <c r="S14" s="20">
        <v>8312</v>
      </c>
      <c r="T14" s="21">
        <v>2</v>
      </c>
      <c r="U14" s="21">
        <v>2400</v>
      </c>
      <c r="V14" s="22">
        <f t="shared" ref="V14:W14" si="0">B14+D14+F14+H14+J14+L14+R14+T14+N14+P14</f>
        <v>413</v>
      </c>
      <c r="W14" s="22">
        <f t="shared" si="0"/>
        <v>2297424</v>
      </c>
    </row>
    <row r="15" spans="1:26">
      <c r="A15" s="19" t="s">
        <v>19</v>
      </c>
      <c r="B15" s="20">
        <v>0</v>
      </c>
      <c r="C15" s="20">
        <v>0</v>
      </c>
      <c r="D15" s="21">
        <v>0</v>
      </c>
      <c r="E15" s="21">
        <v>0</v>
      </c>
      <c r="F15" s="20">
        <v>0</v>
      </c>
      <c r="G15" s="20">
        <v>0</v>
      </c>
      <c r="H15" s="21">
        <v>84</v>
      </c>
      <c r="I15" s="21">
        <v>353556</v>
      </c>
      <c r="J15" s="20">
        <v>146</v>
      </c>
      <c r="K15" s="20">
        <v>946128</v>
      </c>
      <c r="L15" s="21">
        <v>0</v>
      </c>
      <c r="M15" s="21">
        <v>0</v>
      </c>
      <c r="N15" s="20">
        <v>11</v>
      </c>
      <c r="O15" s="20">
        <v>45625</v>
      </c>
      <c r="P15" s="21">
        <v>0</v>
      </c>
      <c r="Q15" s="21">
        <v>0</v>
      </c>
      <c r="R15" s="20">
        <v>1</v>
      </c>
      <c r="S15" s="20">
        <v>3500</v>
      </c>
      <c r="T15" s="21">
        <v>2</v>
      </c>
      <c r="U15" s="21">
        <v>2400</v>
      </c>
      <c r="V15" s="22">
        <f t="shared" ref="V15:W15" si="1">B15+D15+F15+H15+J15+L15+R15+T15+N15+P15</f>
        <v>244</v>
      </c>
      <c r="W15" s="22">
        <f t="shared" si="1"/>
        <v>1351209</v>
      </c>
    </row>
    <row r="16" spans="1:26">
      <c r="A16" s="23" t="s">
        <v>20</v>
      </c>
      <c r="B16" s="24">
        <v>0</v>
      </c>
      <c r="C16" s="24">
        <v>0</v>
      </c>
      <c r="D16" s="25">
        <v>0</v>
      </c>
      <c r="E16" s="25">
        <v>0</v>
      </c>
      <c r="F16" s="24">
        <v>0</v>
      </c>
      <c r="G16" s="24">
        <v>0</v>
      </c>
      <c r="H16" s="25">
        <v>78</v>
      </c>
      <c r="I16" s="25">
        <v>323413</v>
      </c>
      <c r="J16" s="24">
        <v>78</v>
      </c>
      <c r="K16" s="24">
        <v>474023</v>
      </c>
      <c r="L16" s="25">
        <v>0</v>
      </c>
      <c r="M16" s="25">
        <v>0</v>
      </c>
      <c r="N16" s="24">
        <v>10</v>
      </c>
      <c r="O16" s="24">
        <v>33750</v>
      </c>
      <c r="P16" s="25">
        <v>0</v>
      </c>
      <c r="Q16" s="25">
        <v>0</v>
      </c>
      <c r="R16" s="24">
        <v>3</v>
      </c>
      <c r="S16" s="24">
        <v>7875</v>
      </c>
      <c r="T16" s="25">
        <v>2</v>
      </c>
      <c r="U16" s="25">
        <v>1800</v>
      </c>
      <c r="V16" s="24">
        <f t="shared" ref="V16:W16" si="2">B16+D16+F16+H16+J16+L16+R16+T16+N16+P16</f>
        <v>171</v>
      </c>
      <c r="W16" s="24">
        <f t="shared" si="2"/>
        <v>840861</v>
      </c>
      <c r="X16" s="26"/>
      <c r="Y16" s="26"/>
      <c r="Z16" s="26"/>
    </row>
    <row r="17" spans="1:23">
      <c r="A17" s="27"/>
      <c r="B17" s="28"/>
      <c r="C17" s="28"/>
      <c r="D17" s="29"/>
      <c r="E17" s="29"/>
      <c r="F17" s="28"/>
      <c r="G17" s="28"/>
      <c r="H17" s="29"/>
      <c r="I17" s="29"/>
      <c r="J17" s="28"/>
      <c r="K17" s="28"/>
      <c r="L17" s="27"/>
      <c r="M17" s="27"/>
      <c r="N17" s="20"/>
      <c r="O17" s="20"/>
      <c r="P17" s="27"/>
      <c r="Q17" s="27"/>
      <c r="R17" s="20"/>
      <c r="S17" s="20"/>
      <c r="T17" s="27"/>
      <c r="U17" s="27"/>
      <c r="V17" s="20"/>
      <c r="W17" s="20"/>
    </row>
    <row r="18" spans="1:23">
      <c r="A18" s="30" t="s">
        <v>21</v>
      </c>
      <c r="B18" s="31">
        <v>0</v>
      </c>
      <c r="C18" s="31">
        <v>0</v>
      </c>
      <c r="D18" s="32">
        <v>0</v>
      </c>
      <c r="E18" s="32">
        <v>0</v>
      </c>
      <c r="F18" s="31">
        <v>0</v>
      </c>
      <c r="G18" s="31">
        <v>0</v>
      </c>
      <c r="H18" s="32">
        <f t="shared" ref="H18:I18" si="3">SUM(H14:H17)</f>
        <v>297</v>
      </c>
      <c r="I18" s="32">
        <f t="shared" si="3"/>
        <v>1267667</v>
      </c>
      <c r="J18" s="31">
        <f t="shared" ref="J18:U18" si="4">SUM(J14:J16)</f>
        <v>481</v>
      </c>
      <c r="K18" s="31">
        <f t="shared" si="4"/>
        <v>3048415</v>
      </c>
      <c r="L18" s="32">
        <f t="shared" si="4"/>
        <v>2</v>
      </c>
      <c r="M18" s="32">
        <f t="shared" si="4"/>
        <v>4000</v>
      </c>
      <c r="N18" s="31">
        <f t="shared" si="4"/>
        <v>35</v>
      </c>
      <c r="O18" s="31">
        <f t="shared" si="4"/>
        <v>143125</v>
      </c>
      <c r="P18" s="32">
        <f t="shared" si="4"/>
        <v>0</v>
      </c>
      <c r="Q18" s="32">
        <f t="shared" si="4"/>
        <v>0</v>
      </c>
      <c r="R18" s="31">
        <f t="shared" si="4"/>
        <v>7</v>
      </c>
      <c r="S18" s="31">
        <f t="shared" si="4"/>
        <v>19687</v>
      </c>
      <c r="T18" s="32">
        <f t="shared" si="4"/>
        <v>6</v>
      </c>
      <c r="U18" s="32">
        <f t="shared" si="4"/>
        <v>6600</v>
      </c>
      <c r="V18" s="22">
        <f t="shared" ref="V18:W18" si="5">B18+D18+F18+H18+J18+L18+R18+T18+N18+P18</f>
        <v>828</v>
      </c>
      <c r="W18" s="22">
        <f t="shared" si="5"/>
        <v>4489494</v>
      </c>
    </row>
    <row r="19" spans="1:23">
      <c r="A19" s="27"/>
      <c r="B19" s="33"/>
      <c r="C19" s="33"/>
      <c r="D19" s="27"/>
      <c r="E19" s="27"/>
      <c r="F19" s="34"/>
      <c r="G19" s="34"/>
      <c r="H19" s="35"/>
      <c r="I19" s="35"/>
      <c r="J19" s="33"/>
      <c r="K19" s="20"/>
      <c r="L19" s="27"/>
      <c r="M19" s="27"/>
      <c r="N19" s="20"/>
      <c r="O19" s="20"/>
      <c r="P19" s="27"/>
      <c r="Q19" s="27"/>
      <c r="R19" s="20"/>
      <c r="S19" s="20"/>
      <c r="T19" s="27"/>
      <c r="U19" s="27"/>
      <c r="V19" s="20"/>
      <c r="W19" s="20"/>
    </row>
    <row r="20" spans="1:23">
      <c r="A20" s="17" t="s">
        <v>22</v>
      </c>
      <c r="B20" s="33"/>
      <c r="C20" s="33"/>
      <c r="D20" s="27"/>
      <c r="E20" s="27"/>
      <c r="F20" s="34"/>
      <c r="G20" s="34"/>
      <c r="H20" s="35"/>
      <c r="I20" s="35"/>
      <c r="J20" s="33"/>
      <c r="K20" s="20"/>
      <c r="L20" s="27"/>
      <c r="M20" s="27"/>
      <c r="N20" s="20"/>
      <c r="O20" s="20"/>
      <c r="P20" s="27"/>
      <c r="Q20" s="27"/>
      <c r="R20" s="20"/>
      <c r="S20" s="20"/>
      <c r="T20" s="27"/>
      <c r="U20" s="27"/>
      <c r="V20" s="20"/>
      <c r="W20" s="20"/>
    </row>
    <row r="21" spans="1:23">
      <c r="A21" s="19" t="s">
        <v>23</v>
      </c>
      <c r="B21" s="20">
        <v>169</v>
      </c>
      <c r="C21" s="20">
        <v>877250</v>
      </c>
      <c r="D21" s="21">
        <v>0</v>
      </c>
      <c r="E21" s="21">
        <v>0</v>
      </c>
      <c r="F21" s="20">
        <v>0</v>
      </c>
      <c r="G21" s="20">
        <v>0</v>
      </c>
      <c r="H21" s="21">
        <v>0</v>
      </c>
      <c r="I21" s="21">
        <v>0</v>
      </c>
      <c r="J21" s="20">
        <v>0</v>
      </c>
      <c r="K21" s="20">
        <v>0</v>
      </c>
      <c r="L21" s="21">
        <v>0</v>
      </c>
      <c r="M21" s="21">
        <v>0</v>
      </c>
      <c r="N21" s="20">
        <v>0</v>
      </c>
      <c r="O21" s="20">
        <v>0</v>
      </c>
      <c r="P21" s="21">
        <v>0</v>
      </c>
      <c r="Q21" s="21">
        <v>0</v>
      </c>
      <c r="R21" s="20">
        <v>0</v>
      </c>
      <c r="S21" s="20">
        <v>0</v>
      </c>
      <c r="T21" s="21">
        <v>0</v>
      </c>
      <c r="U21" s="21">
        <v>0</v>
      </c>
      <c r="V21" s="22">
        <f t="shared" ref="V21:W21" si="6">B21+D21+F21+H21+J21+L21+R21+T21+N21+P21</f>
        <v>169</v>
      </c>
      <c r="W21" s="22">
        <f t="shared" si="6"/>
        <v>877250</v>
      </c>
    </row>
    <row r="22" spans="1:23">
      <c r="A22" s="19" t="s">
        <v>24</v>
      </c>
      <c r="B22" s="20">
        <v>205</v>
      </c>
      <c r="C22" s="20">
        <v>962713</v>
      </c>
      <c r="D22" s="21">
        <v>0</v>
      </c>
      <c r="E22" s="21">
        <v>0</v>
      </c>
      <c r="F22" s="20">
        <v>0</v>
      </c>
      <c r="G22" s="20">
        <v>0</v>
      </c>
      <c r="H22" s="21">
        <v>17</v>
      </c>
      <c r="I22" s="21">
        <v>76485</v>
      </c>
      <c r="J22" s="20">
        <v>4</v>
      </c>
      <c r="K22" s="20">
        <v>26238</v>
      </c>
      <c r="L22" s="21">
        <v>0</v>
      </c>
      <c r="M22" s="21">
        <v>0</v>
      </c>
      <c r="N22" s="20">
        <v>0</v>
      </c>
      <c r="O22" s="20">
        <v>0</v>
      </c>
      <c r="P22" s="21">
        <v>0</v>
      </c>
      <c r="Q22" s="21">
        <v>0</v>
      </c>
      <c r="R22" s="20">
        <v>0</v>
      </c>
      <c r="S22" s="20">
        <v>0</v>
      </c>
      <c r="T22" s="21">
        <v>1</v>
      </c>
      <c r="U22" s="21">
        <v>1200</v>
      </c>
      <c r="V22" s="22">
        <f t="shared" ref="V22:W22" si="7">B22+D22+F22+H22+J22+L22+R22+T22+N22+P22</f>
        <v>227</v>
      </c>
      <c r="W22" s="22">
        <f t="shared" si="7"/>
        <v>1066636</v>
      </c>
    </row>
    <row r="23" spans="1:23">
      <c r="A23" s="19" t="s">
        <v>25</v>
      </c>
      <c r="B23" s="20">
        <v>920</v>
      </c>
      <c r="C23" s="20">
        <v>3479608</v>
      </c>
      <c r="D23" s="21">
        <v>0</v>
      </c>
      <c r="E23" s="21">
        <v>0</v>
      </c>
      <c r="F23" s="20">
        <v>0</v>
      </c>
      <c r="G23" s="20">
        <v>0</v>
      </c>
      <c r="H23" s="21">
        <v>15</v>
      </c>
      <c r="I23" s="21">
        <v>59792</v>
      </c>
      <c r="J23" s="20">
        <v>8</v>
      </c>
      <c r="K23" s="20">
        <v>50406</v>
      </c>
      <c r="L23" s="21">
        <v>0</v>
      </c>
      <c r="M23" s="21">
        <v>0</v>
      </c>
      <c r="N23" s="20">
        <v>3</v>
      </c>
      <c r="O23" s="20">
        <v>14375</v>
      </c>
      <c r="P23" s="21">
        <v>0</v>
      </c>
      <c r="Q23" s="21">
        <v>0</v>
      </c>
      <c r="R23" s="20">
        <v>9</v>
      </c>
      <c r="S23" s="20">
        <v>28875</v>
      </c>
      <c r="T23" s="21">
        <v>0</v>
      </c>
      <c r="U23" s="21">
        <v>0</v>
      </c>
      <c r="V23" s="22">
        <f t="shared" ref="V23:W23" si="8">B23+D23+F23+H23+J23+L23+R23+T23+N23+P23</f>
        <v>955</v>
      </c>
      <c r="W23" s="22">
        <f t="shared" si="8"/>
        <v>3633056</v>
      </c>
    </row>
    <row r="24" spans="1:23">
      <c r="A24" s="19" t="s">
        <v>26</v>
      </c>
      <c r="B24" s="20">
        <v>399</v>
      </c>
      <c r="C24" s="20">
        <v>2263159</v>
      </c>
      <c r="D24" s="21">
        <v>0</v>
      </c>
      <c r="E24" s="21">
        <v>0</v>
      </c>
      <c r="F24" s="20">
        <v>0</v>
      </c>
      <c r="G24" s="20">
        <v>0</v>
      </c>
      <c r="H24" s="21">
        <v>8</v>
      </c>
      <c r="I24" s="21">
        <v>37152</v>
      </c>
      <c r="J24" s="20">
        <v>4</v>
      </c>
      <c r="K24" s="20">
        <v>28256</v>
      </c>
      <c r="L24" s="21">
        <v>0</v>
      </c>
      <c r="M24" s="21">
        <v>0</v>
      </c>
      <c r="N24" s="20">
        <v>0</v>
      </c>
      <c r="O24" s="20">
        <v>0</v>
      </c>
      <c r="P24" s="21">
        <v>0</v>
      </c>
      <c r="Q24" s="21">
        <v>0</v>
      </c>
      <c r="R24" s="20">
        <v>0</v>
      </c>
      <c r="S24" s="20">
        <v>0</v>
      </c>
      <c r="T24" s="21">
        <v>0</v>
      </c>
      <c r="U24" s="21">
        <v>0</v>
      </c>
      <c r="V24" s="22">
        <f t="shared" ref="V24:W24" si="9">B24+D24+F24+H24+J24+L24+R24+T24+N24+P24</f>
        <v>411</v>
      </c>
      <c r="W24" s="22">
        <f t="shared" si="9"/>
        <v>2328567</v>
      </c>
    </row>
    <row r="25" spans="1:23">
      <c r="A25" s="19" t="s">
        <v>27</v>
      </c>
      <c r="B25" s="20">
        <v>115</v>
      </c>
      <c r="C25" s="20">
        <v>614929</v>
      </c>
      <c r="D25" s="21">
        <v>0</v>
      </c>
      <c r="E25" s="21">
        <v>0</v>
      </c>
      <c r="F25" s="20">
        <v>0</v>
      </c>
      <c r="G25" s="20">
        <v>0</v>
      </c>
      <c r="H25" s="21">
        <v>1</v>
      </c>
      <c r="I25" s="21">
        <v>2322</v>
      </c>
      <c r="J25" s="20">
        <v>0</v>
      </c>
      <c r="K25" s="20">
        <v>0</v>
      </c>
      <c r="L25" s="21">
        <v>0</v>
      </c>
      <c r="M25" s="21">
        <v>0</v>
      </c>
      <c r="N25" s="20">
        <v>0</v>
      </c>
      <c r="O25" s="20">
        <v>0</v>
      </c>
      <c r="P25" s="21">
        <v>0</v>
      </c>
      <c r="Q25" s="21">
        <v>0</v>
      </c>
      <c r="R25" s="20">
        <v>0</v>
      </c>
      <c r="S25" s="20">
        <v>0</v>
      </c>
      <c r="T25" s="21">
        <v>0</v>
      </c>
      <c r="U25" s="21">
        <v>0</v>
      </c>
      <c r="V25" s="22">
        <f t="shared" ref="V25:W25" si="10">B25+D25+F25+H25+J25+L25+R25+T25+N25+P25</f>
        <v>116</v>
      </c>
      <c r="W25" s="22">
        <f t="shared" si="10"/>
        <v>617251</v>
      </c>
    </row>
    <row r="26" spans="1:23">
      <c r="A26" s="19" t="s">
        <v>28</v>
      </c>
      <c r="B26" s="20">
        <v>327</v>
      </c>
      <c r="C26" s="20">
        <v>1878487</v>
      </c>
      <c r="D26" s="21">
        <v>0</v>
      </c>
      <c r="E26" s="21">
        <v>0</v>
      </c>
      <c r="F26" s="20">
        <v>0</v>
      </c>
      <c r="G26" s="20">
        <v>0</v>
      </c>
      <c r="H26" s="21">
        <v>3</v>
      </c>
      <c r="I26" s="21">
        <v>13932</v>
      </c>
      <c r="J26" s="20">
        <v>4</v>
      </c>
      <c r="K26" s="20">
        <v>29602</v>
      </c>
      <c r="L26" s="21">
        <v>0</v>
      </c>
      <c r="M26" s="21">
        <v>0</v>
      </c>
      <c r="N26" s="20">
        <v>0</v>
      </c>
      <c r="O26" s="20">
        <v>0</v>
      </c>
      <c r="P26" s="21">
        <v>0</v>
      </c>
      <c r="Q26" s="21">
        <v>0</v>
      </c>
      <c r="R26" s="20">
        <v>0</v>
      </c>
      <c r="S26" s="20">
        <v>0</v>
      </c>
      <c r="T26" s="21">
        <v>1</v>
      </c>
      <c r="U26" s="21">
        <v>600</v>
      </c>
      <c r="V26" s="22">
        <f t="shared" ref="V26:W26" si="11">B26+D26+F26+H26+J26+L26+R26+T26+N26+P26</f>
        <v>335</v>
      </c>
      <c r="W26" s="22">
        <f t="shared" si="11"/>
        <v>1922621</v>
      </c>
    </row>
    <row r="27" spans="1:23">
      <c r="A27" s="19" t="s">
        <v>29</v>
      </c>
      <c r="B27" s="20">
        <v>129</v>
      </c>
      <c r="C27" s="20">
        <v>742000</v>
      </c>
      <c r="D27" s="21">
        <v>0</v>
      </c>
      <c r="E27" s="21">
        <v>0</v>
      </c>
      <c r="F27" s="20">
        <v>0</v>
      </c>
      <c r="G27" s="20">
        <v>0</v>
      </c>
      <c r="H27" s="21">
        <v>2</v>
      </c>
      <c r="I27" s="21">
        <v>6966</v>
      </c>
      <c r="J27" s="20">
        <v>0</v>
      </c>
      <c r="K27" s="20">
        <v>0</v>
      </c>
      <c r="L27" s="21">
        <v>0</v>
      </c>
      <c r="M27" s="21">
        <v>0</v>
      </c>
      <c r="N27" s="20">
        <v>0</v>
      </c>
      <c r="O27" s="20">
        <v>0</v>
      </c>
      <c r="P27" s="21">
        <v>0</v>
      </c>
      <c r="Q27" s="21">
        <v>0</v>
      </c>
      <c r="R27" s="20">
        <v>0</v>
      </c>
      <c r="S27" s="20">
        <v>0</v>
      </c>
      <c r="T27" s="21">
        <v>0</v>
      </c>
      <c r="U27" s="21">
        <v>0</v>
      </c>
      <c r="V27" s="22">
        <f t="shared" ref="V27:W27" si="12">B27+D27+F27+H27+J27+L27+R27+T27+N27+P27</f>
        <v>131</v>
      </c>
      <c r="W27" s="22">
        <f t="shared" si="12"/>
        <v>748966</v>
      </c>
    </row>
    <row r="28" spans="1:23">
      <c r="A28" s="19" t="s">
        <v>30</v>
      </c>
      <c r="B28" s="20">
        <v>0</v>
      </c>
      <c r="C28" s="20">
        <v>0</v>
      </c>
      <c r="D28" s="21">
        <v>0</v>
      </c>
      <c r="E28" s="21">
        <v>0</v>
      </c>
      <c r="F28" s="20">
        <v>0</v>
      </c>
      <c r="G28" s="20">
        <v>0</v>
      </c>
      <c r="H28" s="21">
        <v>0</v>
      </c>
      <c r="I28" s="21">
        <v>0</v>
      </c>
      <c r="J28" s="20">
        <v>0</v>
      </c>
      <c r="K28" s="20">
        <v>0</v>
      </c>
      <c r="L28" s="21">
        <v>0</v>
      </c>
      <c r="M28" s="21">
        <v>0</v>
      </c>
      <c r="N28" s="20">
        <v>0</v>
      </c>
      <c r="O28" s="20">
        <v>0</v>
      </c>
      <c r="P28" s="21">
        <v>0</v>
      </c>
      <c r="Q28" s="21">
        <v>0</v>
      </c>
      <c r="R28" s="20">
        <v>0</v>
      </c>
      <c r="S28" s="20">
        <v>0</v>
      </c>
      <c r="T28" s="21">
        <v>0</v>
      </c>
      <c r="U28" s="21">
        <v>0</v>
      </c>
      <c r="V28" s="22">
        <f t="shared" ref="V28:W28" si="13">B28+D28+F28+H28+J28+L28+R28+T28+N28+P28</f>
        <v>0</v>
      </c>
      <c r="W28" s="22">
        <f t="shared" si="13"/>
        <v>0</v>
      </c>
    </row>
    <row r="29" spans="1:23">
      <c r="A29" s="19" t="s">
        <v>31</v>
      </c>
      <c r="B29" s="20">
        <v>272</v>
      </c>
      <c r="C29" s="20">
        <v>1541115</v>
      </c>
      <c r="D29" s="21">
        <v>0</v>
      </c>
      <c r="E29" s="21">
        <v>0</v>
      </c>
      <c r="F29" s="20">
        <v>0</v>
      </c>
      <c r="G29" s="20">
        <v>0</v>
      </c>
      <c r="H29" s="21">
        <v>2</v>
      </c>
      <c r="I29" s="21">
        <v>9288</v>
      </c>
      <c r="J29" s="20">
        <v>1</v>
      </c>
      <c r="K29" s="20">
        <v>8073</v>
      </c>
      <c r="L29" s="21">
        <v>0</v>
      </c>
      <c r="M29" s="21">
        <v>0</v>
      </c>
      <c r="N29" s="20">
        <v>0</v>
      </c>
      <c r="O29" s="20">
        <v>0</v>
      </c>
      <c r="P29" s="21">
        <v>0</v>
      </c>
      <c r="Q29" s="21">
        <v>0</v>
      </c>
      <c r="R29" s="20">
        <v>0</v>
      </c>
      <c r="S29" s="20">
        <v>0</v>
      </c>
      <c r="T29" s="21">
        <v>0</v>
      </c>
      <c r="U29" s="21">
        <v>0</v>
      </c>
      <c r="V29" s="22">
        <f t="shared" ref="V29:W29" si="14">B29+D29+F29+H29+J29+L29+R29+T29+N29+P29</f>
        <v>275</v>
      </c>
      <c r="W29" s="22">
        <f t="shared" si="14"/>
        <v>1558476</v>
      </c>
    </row>
    <row r="30" spans="1:23">
      <c r="A30" s="19" t="s">
        <v>32</v>
      </c>
      <c r="B30" s="20">
        <v>447</v>
      </c>
      <c r="C30" s="20">
        <v>2452332</v>
      </c>
      <c r="D30" s="21">
        <v>0</v>
      </c>
      <c r="E30" s="21">
        <v>0</v>
      </c>
      <c r="F30" s="20">
        <v>0</v>
      </c>
      <c r="G30" s="20">
        <v>0</v>
      </c>
      <c r="H30" s="21">
        <v>15</v>
      </c>
      <c r="I30" s="21">
        <v>67338</v>
      </c>
      <c r="J30" s="20">
        <v>4</v>
      </c>
      <c r="K30" s="20">
        <v>20184</v>
      </c>
      <c r="L30" s="21">
        <v>0</v>
      </c>
      <c r="M30" s="21">
        <v>0</v>
      </c>
      <c r="N30" s="20">
        <v>1</v>
      </c>
      <c r="O30" s="20">
        <v>5000</v>
      </c>
      <c r="P30" s="21">
        <v>0</v>
      </c>
      <c r="Q30" s="21">
        <v>0</v>
      </c>
      <c r="R30" s="20">
        <v>1</v>
      </c>
      <c r="S30" s="20">
        <v>3500</v>
      </c>
      <c r="T30" s="21">
        <v>0</v>
      </c>
      <c r="U30" s="21">
        <v>0</v>
      </c>
      <c r="V30" s="22">
        <f t="shared" ref="V30:W30" si="15">B30+D30+F30+H30+J30+L30+R30+T30+N30+P30</f>
        <v>468</v>
      </c>
      <c r="W30" s="22">
        <f t="shared" si="15"/>
        <v>2548354</v>
      </c>
    </row>
    <row r="31" spans="1:23">
      <c r="A31" s="19" t="s">
        <v>33</v>
      </c>
      <c r="B31" s="20">
        <v>47</v>
      </c>
      <c r="C31" s="20">
        <v>257000</v>
      </c>
      <c r="D31" s="21">
        <v>0</v>
      </c>
      <c r="E31" s="21">
        <v>0</v>
      </c>
      <c r="F31" s="20">
        <v>0</v>
      </c>
      <c r="G31" s="20">
        <v>0</v>
      </c>
      <c r="H31" s="21">
        <v>0</v>
      </c>
      <c r="I31" s="21">
        <v>0</v>
      </c>
      <c r="J31" s="20">
        <v>1</v>
      </c>
      <c r="K31" s="20">
        <v>6728</v>
      </c>
      <c r="L31" s="21">
        <v>0</v>
      </c>
      <c r="M31" s="21">
        <v>0</v>
      </c>
      <c r="N31" s="20">
        <v>0</v>
      </c>
      <c r="O31" s="20">
        <v>0</v>
      </c>
      <c r="P31" s="21">
        <v>0</v>
      </c>
      <c r="Q31" s="21">
        <v>0</v>
      </c>
      <c r="R31" s="20">
        <v>0</v>
      </c>
      <c r="S31" s="20">
        <v>0</v>
      </c>
      <c r="T31" s="21">
        <v>0</v>
      </c>
      <c r="U31" s="21">
        <v>0</v>
      </c>
      <c r="V31" s="22">
        <f t="shared" ref="V31:W31" si="16">B31+D31+F31+H31+J31+L31+R31+T31+N31+P31</f>
        <v>48</v>
      </c>
      <c r="W31" s="22">
        <f t="shared" si="16"/>
        <v>263728</v>
      </c>
    </row>
    <row r="32" spans="1:23">
      <c r="A32" s="19" t="s">
        <v>34</v>
      </c>
      <c r="B32" s="20">
        <v>71</v>
      </c>
      <c r="C32" s="20">
        <v>388584</v>
      </c>
      <c r="D32" s="21">
        <v>0</v>
      </c>
      <c r="E32" s="21">
        <v>0</v>
      </c>
      <c r="F32" s="20">
        <v>0</v>
      </c>
      <c r="G32" s="20">
        <v>0</v>
      </c>
      <c r="H32" s="21">
        <v>0</v>
      </c>
      <c r="I32" s="21">
        <v>0</v>
      </c>
      <c r="J32" s="20">
        <v>2</v>
      </c>
      <c r="K32" s="20">
        <v>16146</v>
      </c>
      <c r="L32" s="21">
        <v>0</v>
      </c>
      <c r="M32" s="21">
        <v>0</v>
      </c>
      <c r="N32" s="20">
        <v>0</v>
      </c>
      <c r="O32" s="20">
        <v>0</v>
      </c>
      <c r="P32" s="21">
        <v>0</v>
      </c>
      <c r="Q32" s="21">
        <v>0</v>
      </c>
      <c r="R32" s="20">
        <v>0</v>
      </c>
      <c r="S32" s="20">
        <v>0</v>
      </c>
      <c r="T32" s="21">
        <v>0</v>
      </c>
      <c r="U32" s="21">
        <v>0</v>
      </c>
      <c r="V32" s="22">
        <f t="shared" ref="V32:W32" si="17">B32+D32+F32+H32+J32+L32+R32+T32+N32+P32</f>
        <v>73</v>
      </c>
      <c r="W32" s="22">
        <f t="shared" si="17"/>
        <v>404730</v>
      </c>
    </row>
    <row r="33" spans="1:23">
      <c r="A33" s="19" t="s">
        <v>35</v>
      </c>
      <c r="B33" s="20">
        <v>143</v>
      </c>
      <c r="C33" s="20">
        <v>769806</v>
      </c>
      <c r="D33" s="21">
        <v>0</v>
      </c>
      <c r="E33" s="21">
        <v>0</v>
      </c>
      <c r="F33" s="20">
        <v>0</v>
      </c>
      <c r="G33" s="20">
        <v>0</v>
      </c>
      <c r="H33" s="21">
        <v>4</v>
      </c>
      <c r="I33" s="21">
        <v>18576</v>
      </c>
      <c r="J33" s="20">
        <v>1</v>
      </c>
      <c r="K33" s="20">
        <v>3364</v>
      </c>
      <c r="L33" s="21">
        <v>0</v>
      </c>
      <c r="M33" s="21">
        <v>0</v>
      </c>
      <c r="N33" s="20">
        <v>0</v>
      </c>
      <c r="O33" s="20">
        <v>0</v>
      </c>
      <c r="P33" s="21">
        <v>0</v>
      </c>
      <c r="Q33" s="21">
        <v>0</v>
      </c>
      <c r="R33" s="20">
        <v>0</v>
      </c>
      <c r="S33" s="20">
        <v>0</v>
      </c>
      <c r="T33" s="21">
        <v>0</v>
      </c>
      <c r="U33" s="21">
        <v>0</v>
      </c>
      <c r="V33" s="22">
        <f t="shared" ref="V33:W33" si="18">B33+D33+F33+H33+J33+L33+R33+T33+N33+P33</f>
        <v>148</v>
      </c>
      <c r="W33" s="22">
        <f t="shared" si="18"/>
        <v>791746</v>
      </c>
    </row>
    <row r="34" spans="1:23">
      <c r="A34" s="19" t="s">
        <v>36</v>
      </c>
      <c r="B34" s="20">
        <v>864</v>
      </c>
      <c r="C34" s="20">
        <v>4232414</v>
      </c>
      <c r="D34" s="21">
        <v>0</v>
      </c>
      <c r="E34" s="21">
        <v>0</v>
      </c>
      <c r="F34" s="20">
        <v>0</v>
      </c>
      <c r="G34" s="20">
        <v>0</v>
      </c>
      <c r="H34" s="21">
        <v>12</v>
      </c>
      <c r="I34" s="21">
        <v>51084</v>
      </c>
      <c r="J34" s="20">
        <v>9</v>
      </c>
      <c r="K34" s="20">
        <v>56513</v>
      </c>
      <c r="L34" s="21">
        <v>0</v>
      </c>
      <c r="M34" s="21">
        <v>0</v>
      </c>
      <c r="N34" s="20">
        <v>1</v>
      </c>
      <c r="O34" s="20">
        <v>5000</v>
      </c>
      <c r="P34" s="21">
        <v>0</v>
      </c>
      <c r="Q34" s="21">
        <v>0</v>
      </c>
      <c r="R34" s="20">
        <v>0</v>
      </c>
      <c r="S34" s="20">
        <v>0</v>
      </c>
      <c r="T34" s="21">
        <v>2</v>
      </c>
      <c r="U34" s="21">
        <v>2400</v>
      </c>
      <c r="V34" s="22">
        <f t="shared" ref="V34:W34" si="19">B34+D34+F34+H34+J34+L34+R34+T34+N34+P34</f>
        <v>888</v>
      </c>
      <c r="W34" s="22">
        <f t="shared" si="19"/>
        <v>4347411</v>
      </c>
    </row>
    <row r="35" spans="1:23">
      <c r="A35" s="19" t="s">
        <v>37</v>
      </c>
      <c r="B35" s="20">
        <v>53</v>
      </c>
      <c r="C35" s="20">
        <v>307039</v>
      </c>
      <c r="D35" s="21">
        <v>0</v>
      </c>
      <c r="E35" s="21">
        <v>0</v>
      </c>
      <c r="F35" s="20">
        <v>0</v>
      </c>
      <c r="G35" s="20">
        <v>0</v>
      </c>
      <c r="H35" s="21">
        <v>2</v>
      </c>
      <c r="I35" s="21">
        <v>9288</v>
      </c>
      <c r="J35" s="20">
        <v>0</v>
      </c>
      <c r="K35" s="20">
        <v>0</v>
      </c>
      <c r="L35" s="21">
        <v>0</v>
      </c>
      <c r="M35" s="21">
        <v>0</v>
      </c>
      <c r="N35" s="20">
        <v>0</v>
      </c>
      <c r="O35" s="20">
        <v>0</v>
      </c>
      <c r="P35" s="21">
        <v>0</v>
      </c>
      <c r="Q35" s="21">
        <v>0</v>
      </c>
      <c r="R35" s="20">
        <v>0</v>
      </c>
      <c r="S35" s="20">
        <v>0</v>
      </c>
      <c r="T35" s="21">
        <v>0</v>
      </c>
      <c r="U35" s="21">
        <v>0</v>
      </c>
      <c r="V35" s="22">
        <f t="shared" ref="V35:W35" si="20">B35+D35+F35+H35+J35+L35+R35+T35+N35+P35</f>
        <v>55</v>
      </c>
      <c r="W35" s="22">
        <f t="shared" si="20"/>
        <v>316327</v>
      </c>
    </row>
    <row r="36" spans="1:23">
      <c r="A36" s="19" t="s">
        <v>38</v>
      </c>
      <c r="B36" s="20">
        <v>130</v>
      </c>
      <c r="C36" s="20">
        <v>701322</v>
      </c>
      <c r="D36" s="21">
        <v>0</v>
      </c>
      <c r="E36" s="21">
        <v>0</v>
      </c>
      <c r="F36" s="20">
        <v>0</v>
      </c>
      <c r="G36" s="20">
        <v>0</v>
      </c>
      <c r="H36" s="21">
        <v>2</v>
      </c>
      <c r="I36" s="21">
        <v>9288</v>
      </c>
      <c r="J36" s="20">
        <v>1</v>
      </c>
      <c r="K36" s="20">
        <v>8073</v>
      </c>
      <c r="L36" s="21">
        <v>0</v>
      </c>
      <c r="M36" s="21">
        <v>0</v>
      </c>
      <c r="N36" s="20">
        <v>0</v>
      </c>
      <c r="O36" s="20">
        <v>0</v>
      </c>
      <c r="P36" s="21">
        <v>0</v>
      </c>
      <c r="Q36" s="21">
        <v>0</v>
      </c>
      <c r="R36" s="20">
        <v>1</v>
      </c>
      <c r="S36" s="20">
        <v>875</v>
      </c>
      <c r="T36" s="21">
        <v>0</v>
      </c>
      <c r="U36" s="21">
        <v>0</v>
      </c>
      <c r="V36" s="22">
        <f t="shared" ref="V36:W36" si="21">B36+D36+F36+H36+J36+L36+R36+T36+N36+P36</f>
        <v>134</v>
      </c>
      <c r="W36" s="22">
        <f t="shared" si="21"/>
        <v>719558</v>
      </c>
    </row>
    <row r="37" spans="1:23">
      <c r="A37" s="19" t="s">
        <v>39</v>
      </c>
      <c r="B37" s="20">
        <v>289</v>
      </c>
      <c r="C37" s="20">
        <v>1641564</v>
      </c>
      <c r="D37" s="21">
        <v>0</v>
      </c>
      <c r="E37" s="21">
        <v>0</v>
      </c>
      <c r="F37" s="20">
        <v>0</v>
      </c>
      <c r="G37" s="20">
        <v>0</v>
      </c>
      <c r="H37" s="21">
        <v>4</v>
      </c>
      <c r="I37" s="21">
        <v>16254</v>
      </c>
      <c r="J37" s="20">
        <v>9</v>
      </c>
      <c r="K37" s="20">
        <v>60549</v>
      </c>
      <c r="L37" s="21">
        <v>0</v>
      </c>
      <c r="M37" s="21">
        <v>0</v>
      </c>
      <c r="N37" s="20">
        <v>1</v>
      </c>
      <c r="O37" s="20">
        <v>5000</v>
      </c>
      <c r="P37" s="21">
        <v>0</v>
      </c>
      <c r="Q37" s="21">
        <v>0</v>
      </c>
      <c r="R37" s="20">
        <v>1</v>
      </c>
      <c r="S37" s="20">
        <v>3500</v>
      </c>
      <c r="T37" s="21">
        <v>0</v>
      </c>
      <c r="U37" s="21">
        <v>0</v>
      </c>
      <c r="V37" s="22">
        <f t="shared" ref="V37:W37" si="22">B37+D37+F37+H37+J37+L37+R37+T37+N37+P37</f>
        <v>304</v>
      </c>
      <c r="W37" s="22">
        <f t="shared" si="22"/>
        <v>1726867</v>
      </c>
    </row>
    <row r="38" spans="1:23">
      <c r="A38" s="19" t="s">
        <v>40</v>
      </c>
      <c r="B38" s="20">
        <v>219</v>
      </c>
      <c r="C38" s="20">
        <v>1224960</v>
      </c>
      <c r="D38" s="21">
        <v>0</v>
      </c>
      <c r="E38" s="21">
        <v>0</v>
      </c>
      <c r="F38" s="20">
        <v>0</v>
      </c>
      <c r="G38" s="20">
        <v>0</v>
      </c>
      <c r="H38" s="21">
        <v>2</v>
      </c>
      <c r="I38" s="21">
        <v>9288</v>
      </c>
      <c r="J38" s="20">
        <v>0</v>
      </c>
      <c r="K38" s="20">
        <v>0</v>
      </c>
      <c r="L38" s="21">
        <v>0</v>
      </c>
      <c r="M38" s="21">
        <v>0</v>
      </c>
      <c r="N38" s="20">
        <v>0</v>
      </c>
      <c r="O38" s="20">
        <v>0</v>
      </c>
      <c r="P38" s="21">
        <v>0</v>
      </c>
      <c r="Q38" s="21">
        <v>0</v>
      </c>
      <c r="R38" s="20">
        <v>0</v>
      </c>
      <c r="S38" s="20">
        <v>0</v>
      </c>
      <c r="T38" s="21">
        <v>0</v>
      </c>
      <c r="U38" s="21">
        <v>0</v>
      </c>
      <c r="V38" s="22">
        <f t="shared" ref="V38:W38" si="23">B38+D38+F38+H38+J38+L38+R38+T38+N38+P38</f>
        <v>221</v>
      </c>
      <c r="W38" s="22">
        <f t="shared" si="23"/>
        <v>1234248</v>
      </c>
    </row>
    <row r="39" spans="1:23">
      <c r="A39" s="19" t="s">
        <v>41</v>
      </c>
      <c r="B39" s="20">
        <v>19</v>
      </c>
      <c r="C39" s="20">
        <v>88727</v>
      </c>
      <c r="D39" s="21">
        <v>0</v>
      </c>
      <c r="E39" s="21">
        <v>0</v>
      </c>
      <c r="F39" s="20">
        <v>0</v>
      </c>
      <c r="G39" s="20">
        <v>0</v>
      </c>
      <c r="H39" s="21">
        <v>0</v>
      </c>
      <c r="I39" s="21">
        <v>0</v>
      </c>
      <c r="J39" s="20">
        <v>0</v>
      </c>
      <c r="K39" s="20">
        <v>0</v>
      </c>
      <c r="L39" s="21">
        <v>0</v>
      </c>
      <c r="M39" s="21">
        <v>0</v>
      </c>
      <c r="N39" s="20">
        <v>0</v>
      </c>
      <c r="O39" s="20">
        <v>0</v>
      </c>
      <c r="P39" s="21">
        <v>0</v>
      </c>
      <c r="Q39" s="21">
        <v>0</v>
      </c>
      <c r="R39" s="20">
        <v>0</v>
      </c>
      <c r="S39" s="20">
        <v>0</v>
      </c>
      <c r="T39" s="21">
        <v>0</v>
      </c>
      <c r="U39" s="21">
        <v>0</v>
      </c>
      <c r="V39" s="22">
        <f t="shared" ref="V39:W39" si="24">B39+D39+F39+H39+J39+L39+R39+T39+N39+P39</f>
        <v>19</v>
      </c>
      <c r="W39" s="22">
        <f t="shared" si="24"/>
        <v>88727</v>
      </c>
    </row>
    <row r="40" spans="1:23">
      <c r="A40" s="19" t="s">
        <v>42</v>
      </c>
      <c r="B40" s="20">
        <v>472</v>
      </c>
      <c r="C40" s="20">
        <v>2123152</v>
      </c>
      <c r="D40" s="21">
        <v>0</v>
      </c>
      <c r="E40" s="21">
        <v>0</v>
      </c>
      <c r="F40" s="20">
        <v>0</v>
      </c>
      <c r="G40" s="20">
        <v>0</v>
      </c>
      <c r="H40" s="21">
        <v>0</v>
      </c>
      <c r="I40" s="21">
        <v>0</v>
      </c>
      <c r="J40" s="20">
        <v>8</v>
      </c>
      <c r="K40" s="20">
        <v>38012</v>
      </c>
      <c r="L40" s="21">
        <v>0</v>
      </c>
      <c r="M40" s="21">
        <v>0</v>
      </c>
      <c r="N40" s="20">
        <v>1</v>
      </c>
      <c r="O40" s="20">
        <v>2500</v>
      </c>
      <c r="P40" s="21">
        <v>232</v>
      </c>
      <c r="Q40" s="21">
        <v>386003</v>
      </c>
      <c r="R40" s="20">
        <v>0</v>
      </c>
      <c r="S40" s="20">
        <v>0</v>
      </c>
      <c r="T40" s="21">
        <v>0</v>
      </c>
      <c r="U40" s="21">
        <v>0</v>
      </c>
      <c r="V40" s="22">
        <f t="shared" ref="V40:W40" si="25">B40+D40+F40+H40+J40+L40+R40+T40+N40+P40</f>
        <v>713</v>
      </c>
      <c r="W40" s="22">
        <f t="shared" si="25"/>
        <v>2549667</v>
      </c>
    </row>
    <row r="41" spans="1:23">
      <c r="A41" s="19" t="s">
        <v>43</v>
      </c>
      <c r="B41" s="20">
        <v>391</v>
      </c>
      <c r="C41" s="20">
        <v>2139273</v>
      </c>
      <c r="D41" s="21">
        <v>0</v>
      </c>
      <c r="E41" s="21">
        <v>0</v>
      </c>
      <c r="F41" s="20">
        <v>0</v>
      </c>
      <c r="G41" s="20">
        <v>0</v>
      </c>
      <c r="H41" s="21">
        <v>9</v>
      </c>
      <c r="I41" s="21">
        <v>41796</v>
      </c>
      <c r="J41" s="20">
        <v>3</v>
      </c>
      <c r="K41" s="20">
        <v>20183</v>
      </c>
      <c r="L41" s="21">
        <v>0</v>
      </c>
      <c r="M41" s="21">
        <v>0</v>
      </c>
      <c r="N41" s="20">
        <v>1</v>
      </c>
      <c r="O41" s="20">
        <v>5000</v>
      </c>
      <c r="P41" s="21">
        <v>0</v>
      </c>
      <c r="Q41" s="21">
        <v>0</v>
      </c>
      <c r="R41" s="20">
        <v>0</v>
      </c>
      <c r="S41" s="20">
        <v>0</v>
      </c>
      <c r="T41" s="21">
        <v>0</v>
      </c>
      <c r="U41" s="21">
        <v>0</v>
      </c>
      <c r="V41" s="22">
        <f t="shared" ref="V41:W41" si="26">B41+D41+F41+H41+J41+L41+R41+T41+N41+P41</f>
        <v>404</v>
      </c>
      <c r="W41" s="22">
        <f t="shared" si="26"/>
        <v>2206252</v>
      </c>
    </row>
    <row r="42" spans="1:23">
      <c r="A42" s="19" t="s">
        <v>44</v>
      </c>
      <c r="B42" s="20">
        <v>672</v>
      </c>
      <c r="C42" s="20">
        <v>3286126</v>
      </c>
      <c r="D42" s="21">
        <v>0</v>
      </c>
      <c r="E42" s="21">
        <v>0</v>
      </c>
      <c r="F42" s="20">
        <v>0</v>
      </c>
      <c r="G42" s="20">
        <v>0</v>
      </c>
      <c r="H42" s="21">
        <v>6</v>
      </c>
      <c r="I42" s="21">
        <v>23701</v>
      </c>
      <c r="J42" s="20">
        <v>1</v>
      </c>
      <c r="K42" s="20">
        <v>8073</v>
      </c>
      <c r="L42" s="21">
        <v>0</v>
      </c>
      <c r="M42" s="21">
        <v>0</v>
      </c>
      <c r="N42" s="20">
        <v>3</v>
      </c>
      <c r="O42" s="20">
        <v>13018</v>
      </c>
      <c r="P42" s="21">
        <v>0</v>
      </c>
      <c r="Q42" s="21">
        <v>0</v>
      </c>
      <c r="R42" s="20">
        <v>0</v>
      </c>
      <c r="S42" s="20">
        <v>0</v>
      </c>
      <c r="T42" s="21">
        <v>0</v>
      </c>
      <c r="U42" s="21">
        <v>0</v>
      </c>
      <c r="V42" s="22">
        <f t="shared" ref="V42:W42" si="27">B42+D42+F42+H42+J42+L42+R42+T42+N42+P42</f>
        <v>682</v>
      </c>
      <c r="W42" s="22">
        <f t="shared" si="27"/>
        <v>3330918</v>
      </c>
    </row>
    <row r="43" spans="1:23">
      <c r="A43" s="19" t="s">
        <v>45</v>
      </c>
      <c r="B43" s="20">
        <v>286</v>
      </c>
      <c r="C43" s="20">
        <v>1424490</v>
      </c>
      <c r="D43" s="21">
        <v>0</v>
      </c>
      <c r="E43" s="21">
        <v>0</v>
      </c>
      <c r="F43" s="20">
        <v>0</v>
      </c>
      <c r="G43" s="20">
        <v>0</v>
      </c>
      <c r="H43" s="21">
        <v>3</v>
      </c>
      <c r="I43" s="21">
        <v>13932</v>
      </c>
      <c r="J43" s="20">
        <v>3</v>
      </c>
      <c r="K43" s="20">
        <v>20183</v>
      </c>
      <c r="L43" s="21">
        <v>0</v>
      </c>
      <c r="M43" s="21">
        <v>0</v>
      </c>
      <c r="N43" s="20">
        <v>1</v>
      </c>
      <c r="O43" s="20">
        <v>5000</v>
      </c>
      <c r="P43" s="21">
        <v>0</v>
      </c>
      <c r="Q43" s="21">
        <v>0</v>
      </c>
      <c r="R43" s="20">
        <v>0</v>
      </c>
      <c r="S43" s="20">
        <v>0</v>
      </c>
      <c r="T43" s="21">
        <v>0</v>
      </c>
      <c r="U43" s="21">
        <v>0</v>
      </c>
      <c r="V43" s="22">
        <f t="shared" ref="V43:W43" si="28">B43+D43+F43+H43+J43+L43+R43+T43+N43+P43</f>
        <v>293</v>
      </c>
      <c r="W43" s="22">
        <f t="shared" si="28"/>
        <v>1463605</v>
      </c>
    </row>
    <row r="44" spans="1:23">
      <c r="A44" s="19" t="s">
        <v>46</v>
      </c>
      <c r="B44" s="20">
        <v>588</v>
      </c>
      <c r="C44" s="20">
        <v>3038452</v>
      </c>
      <c r="D44" s="21">
        <v>0</v>
      </c>
      <c r="E44" s="21">
        <v>0</v>
      </c>
      <c r="F44" s="20">
        <v>0</v>
      </c>
      <c r="G44" s="20">
        <v>0</v>
      </c>
      <c r="H44" s="21">
        <v>29</v>
      </c>
      <c r="I44" s="21">
        <v>132354</v>
      </c>
      <c r="J44" s="20">
        <v>5</v>
      </c>
      <c r="K44" s="20">
        <v>32293</v>
      </c>
      <c r="L44" s="21">
        <v>0</v>
      </c>
      <c r="M44" s="21">
        <v>0</v>
      </c>
      <c r="N44" s="20">
        <v>2</v>
      </c>
      <c r="O44" s="20">
        <v>7500</v>
      </c>
      <c r="P44" s="21">
        <v>0</v>
      </c>
      <c r="Q44" s="21">
        <v>0</v>
      </c>
      <c r="R44" s="20">
        <v>10</v>
      </c>
      <c r="S44" s="20">
        <v>20610</v>
      </c>
      <c r="T44" s="21">
        <v>0</v>
      </c>
      <c r="U44" s="21">
        <v>0</v>
      </c>
      <c r="V44" s="22">
        <f t="shared" ref="V44:W44" si="29">B44+D44+F44+H44+J44+L44+R44+T44+N44+P44</f>
        <v>634</v>
      </c>
      <c r="W44" s="22">
        <f t="shared" si="29"/>
        <v>3231209</v>
      </c>
    </row>
    <row r="45" spans="1:23">
      <c r="A45" s="19" t="s">
        <v>47</v>
      </c>
      <c r="B45" s="20">
        <v>330</v>
      </c>
      <c r="C45" s="20">
        <v>1714417</v>
      </c>
      <c r="D45" s="21">
        <v>0</v>
      </c>
      <c r="E45" s="21">
        <v>0</v>
      </c>
      <c r="F45" s="20">
        <v>0</v>
      </c>
      <c r="G45" s="20">
        <v>0</v>
      </c>
      <c r="H45" s="21">
        <v>0</v>
      </c>
      <c r="I45" s="21">
        <v>0</v>
      </c>
      <c r="J45" s="20">
        <v>1</v>
      </c>
      <c r="K45" s="20">
        <v>4037</v>
      </c>
      <c r="L45" s="21">
        <v>0</v>
      </c>
      <c r="M45" s="21">
        <v>0</v>
      </c>
      <c r="N45" s="20">
        <v>0</v>
      </c>
      <c r="O45" s="20">
        <v>0</v>
      </c>
      <c r="P45" s="21">
        <v>0</v>
      </c>
      <c r="Q45" s="21">
        <v>0</v>
      </c>
      <c r="R45" s="20">
        <v>0</v>
      </c>
      <c r="S45" s="20">
        <v>0</v>
      </c>
      <c r="T45" s="21">
        <v>0</v>
      </c>
      <c r="U45" s="21">
        <v>0</v>
      </c>
      <c r="V45" s="22">
        <f t="shared" ref="V45:W45" si="30">B45+D45+F45+H45+J45+L45+R45+T45+N45+P45</f>
        <v>331</v>
      </c>
      <c r="W45" s="22">
        <f t="shared" si="30"/>
        <v>1718454</v>
      </c>
    </row>
    <row r="46" spans="1:23">
      <c r="A46" s="19" t="s">
        <v>48</v>
      </c>
      <c r="B46" s="20">
        <v>104</v>
      </c>
      <c r="C46" s="20">
        <v>451797</v>
      </c>
      <c r="D46" s="21">
        <v>0</v>
      </c>
      <c r="E46" s="21">
        <v>0</v>
      </c>
      <c r="F46" s="20">
        <v>0</v>
      </c>
      <c r="G46" s="20">
        <v>0</v>
      </c>
      <c r="H46" s="21">
        <v>3</v>
      </c>
      <c r="I46" s="21">
        <v>13932</v>
      </c>
      <c r="J46" s="20">
        <v>3</v>
      </c>
      <c r="K46" s="20">
        <v>16147</v>
      </c>
      <c r="L46" s="21">
        <v>0</v>
      </c>
      <c r="M46" s="21">
        <v>0</v>
      </c>
      <c r="N46" s="20">
        <v>0</v>
      </c>
      <c r="O46" s="20">
        <v>0</v>
      </c>
      <c r="P46" s="21">
        <v>60</v>
      </c>
      <c r="Q46" s="21">
        <v>68191</v>
      </c>
      <c r="R46" s="20">
        <v>0</v>
      </c>
      <c r="S46" s="20">
        <v>0</v>
      </c>
      <c r="T46" s="21">
        <v>0</v>
      </c>
      <c r="U46" s="21">
        <v>0</v>
      </c>
      <c r="V46" s="22">
        <f t="shared" ref="V46:W46" si="31">B46+D46+F46+H46+J46+L46+R46+T46+N46+P46</f>
        <v>170</v>
      </c>
      <c r="W46" s="22">
        <f t="shared" si="31"/>
        <v>550067</v>
      </c>
    </row>
    <row r="47" spans="1:23">
      <c r="A47" s="19" t="s">
        <v>49</v>
      </c>
      <c r="B47" s="20">
        <v>426</v>
      </c>
      <c r="C47" s="20">
        <v>1989721</v>
      </c>
      <c r="D47" s="21">
        <v>0</v>
      </c>
      <c r="E47" s="21">
        <v>0</v>
      </c>
      <c r="F47" s="20">
        <v>0</v>
      </c>
      <c r="G47" s="20">
        <v>0</v>
      </c>
      <c r="H47" s="21">
        <v>2</v>
      </c>
      <c r="I47" s="21">
        <v>8127</v>
      </c>
      <c r="J47" s="20">
        <v>16</v>
      </c>
      <c r="K47" s="20">
        <v>92508</v>
      </c>
      <c r="L47" s="21">
        <v>0</v>
      </c>
      <c r="M47" s="21">
        <v>0</v>
      </c>
      <c r="N47" s="20">
        <v>1</v>
      </c>
      <c r="O47" s="20">
        <v>5000</v>
      </c>
      <c r="P47" s="21">
        <v>0</v>
      </c>
      <c r="Q47" s="21">
        <v>0</v>
      </c>
      <c r="R47" s="20">
        <v>0</v>
      </c>
      <c r="S47" s="20">
        <v>0</v>
      </c>
      <c r="T47" s="21">
        <v>0</v>
      </c>
      <c r="U47" s="21">
        <v>0</v>
      </c>
      <c r="V47" s="22">
        <f t="shared" ref="V47:W47" si="32">B47+D47+F47+H47+J47+L47+R47+T47+N47+P47</f>
        <v>445</v>
      </c>
      <c r="W47" s="22">
        <f t="shared" si="32"/>
        <v>2095356</v>
      </c>
    </row>
    <row r="48" spans="1:23">
      <c r="A48" s="19" t="s">
        <v>50</v>
      </c>
      <c r="B48" s="20">
        <v>674</v>
      </c>
      <c r="C48" s="20">
        <v>2450340</v>
      </c>
      <c r="D48" s="21">
        <v>0</v>
      </c>
      <c r="E48" s="21">
        <v>0</v>
      </c>
      <c r="F48" s="20">
        <v>0</v>
      </c>
      <c r="G48" s="20">
        <v>0</v>
      </c>
      <c r="H48" s="21">
        <v>2</v>
      </c>
      <c r="I48" s="21">
        <v>9288</v>
      </c>
      <c r="J48" s="20">
        <v>16</v>
      </c>
      <c r="K48" s="20">
        <v>88798</v>
      </c>
      <c r="L48" s="21">
        <v>0</v>
      </c>
      <c r="M48" s="21">
        <v>0</v>
      </c>
      <c r="N48" s="20">
        <v>2</v>
      </c>
      <c r="O48" s="20">
        <v>5313</v>
      </c>
      <c r="P48" s="21">
        <v>0</v>
      </c>
      <c r="Q48" s="21">
        <v>0</v>
      </c>
      <c r="R48" s="20">
        <v>8</v>
      </c>
      <c r="S48" s="20">
        <v>18811</v>
      </c>
      <c r="T48" s="21">
        <v>0</v>
      </c>
      <c r="U48" s="21">
        <v>0</v>
      </c>
      <c r="V48" s="22">
        <f t="shared" ref="V48:W48" si="33">B48+D48+F48+H48+J48+L48+R48+T48+N48+P48</f>
        <v>702</v>
      </c>
      <c r="W48" s="22">
        <f t="shared" si="33"/>
        <v>2572550</v>
      </c>
    </row>
    <row r="49" spans="1:26">
      <c r="A49" s="19" t="s">
        <v>51</v>
      </c>
      <c r="B49" s="20">
        <v>459</v>
      </c>
      <c r="C49" s="20">
        <v>2626968</v>
      </c>
      <c r="D49" s="21">
        <v>0</v>
      </c>
      <c r="E49" s="21">
        <v>0</v>
      </c>
      <c r="F49" s="20">
        <v>0</v>
      </c>
      <c r="G49" s="20">
        <v>0</v>
      </c>
      <c r="H49" s="21">
        <v>8</v>
      </c>
      <c r="I49" s="21">
        <v>37152</v>
      </c>
      <c r="J49" s="20">
        <v>2</v>
      </c>
      <c r="K49" s="20">
        <v>8074</v>
      </c>
      <c r="L49" s="21">
        <v>0</v>
      </c>
      <c r="M49" s="21">
        <v>0</v>
      </c>
      <c r="N49" s="20">
        <v>1</v>
      </c>
      <c r="O49" s="20">
        <v>5000</v>
      </c>
      <c r="P49" s="21">
        <v>0</v>
      </c>
      <c r="Q49" s="21">
        <v>0</v>
      </c>
      <c r="R49" s="20">
        <v>0</v>
      </c>
      <c r="S49" s="20">
        <v>0</v>
      </c>
      <c r="T49" s="21">
        <v>0</v>
      </c>
      <c r="U49" s="21">
        <v>0</v>
      </c>
      <c r="V49" s="22">
        <f t="shared" ref="V49:W49" si="34">B49+D49+F49+H49+J49+L49+R49+T49+N49+P49</f>
        <v>470</v>
      </c>
      <c r="W49" s="22">
        <f t="shared" si="34"/>
        <v>2677194</v>
      </c>
    </row>
    <row r="50" spans="1:26">
      <c r="A50" s="23" t="s">
        <v>52</v>
      </c>
      <c r="B50" s="24">
        <v>361</v>
      </c>
      <c r="C50" s="24">
        <v>1690304</v>
      </c>
      <c r="D50" s="25">
        <v>0</v>
      </c>
      <c r="E50" s="25">
        <v>0</v>
      </c>
      <c r="F50" s="24">
        <v>0</v>
      </c>
      <c r="G50" s="24">
        <v>0</v>
      </c>
      <c r="H50" s="25">
        <v>7</v>
      </c>
      <c r="I50" s="25">
        <v>31347</v>
      </c>
      <c r="J50" s="24">
        <v>4</v>
      </c>
      <c r="K50" s="24">
        <v>18503</v>
      </c>
      <c r="L50" s="25">
        <v>1</v>
      </c>
      <c r="M50" s="25">
        <v>5000</v>
      </c>
      <c r="N50" s="24">
        <v>2</v>
      </c>
      <c r="O50" s="24">
        <v>10000</v>
      </c>
      <c r="P50" s="25">
        <v>0</v>
      </c>
      <c r="Q50" s="25">
        <v>0</v>
      </c>
      <c r="R50" s="24">
        <v>0</v>
      </c>
      <c r="S50" s="24">
        <v>0</v>
      </c>
      <c r="T50" s="25">
        <v>0</v>
      </c>
      <c r="U50" s="25">
        <v>0</v>
      </c>
      <c r="V50" s="24">
        <f t="shared" ref="V50:W50" si="35">B50+D50+F50+H50+J50+L50+R50+T50+N50+P50</f>
        <v>375</v>
      </c>
      <c r="W50" s="24">
        <f t="shared" si="35"/>
        <v>1755154</v>
      </c>
      <c r="X50" s="26"/>
      <c r="Y50" s="26"/>
      <c r="Z50" s="26"/>
    </row>
    <row r="51" spans="1:26">
      <c r="A51" s="19" t="s">
        <v>53</v>
      </c>
      <c r="B51" s="20">
        <f t="shared" ref="B51:U51" si="36">SUM(B21:B50)</f>
        <v>9581</v>
      </c>
      <c r="C51" s="20">
        <f t="shared" si="36"/>
        <v>47358049</v>
      </c>
      <c r="D51" s="21">
        <f t="shared" si="36"/>
        <v>0</v>
      </c>
      <c r="E51" s="21">
        <f t="shared" si="36"/>
        <v>0</v>
      </c>
      <c r="F51" s="20">
        <f t="shared" si="36"/>
        <v>0</v>
      </c>
      <c r="G51" s="20">
        <f t="shared" si="36"/>
        <v>0</v>
      </c>
      <c r="H51" s="21">
        <f t="shared" si="36"/>
        <v>158</v>
      </c>
      <c r="I51" s="21">
        <f t="shared" si="36"/>
        <v>698682</v>
      </c>
      <c r="J51" s="20">
        <f t="shared" si="36"/>
        <v>110</v>
      </c>
      <c r="K51" s="20">
        <f t="shared" si="36"/>
        <v>660943</v>
      </c>
      <c r="L51" s="21">
        <f t="shared" si="36"/>
        <v>1</v>
      </c>
      <c r="M51" s="21">
        <f t="shared" si="36"/>
        <v>5000</v>
      </c>
      <c r="N51" s="20">
        <f t="shared" si="36"/>
        <v>20</v>
      </c>
      <c r="O51" s="20">
        <f t="shared" si="36"/>
        <v>87706</v>
      </c>
      <c r="P51" s="21">
        <f t="shared" si="36"/>
        <v>292</v>
      </c>
      <c r="Q51" s="21">
        <f t="shared" si="36"/>
        <v>454194</v>
      </c>
      <c r="R51" s="20">
        <f t="shared" si="36"/>
        <v>30</v>
      </c>
      <c r="S51" s="20">
        <f t="shared" si="36"/>
        <v>76171</v>
      </c>
      <c r="T51" s="21">
        <f t="shared" si="36"/>
        <v>4</v>
      </c>
      <c r="U51" s="21">
        <f t="shared" si="36"/>
        <v>4200</v>
      </c>
      <c r="V51" s="22">
        <f t="shared" ref="V51:W51" si="37">B51+D51+F51+H51+J51+L51+R51+T51+N51+P51</f>
        <v>10196</v>
      </c>
      <c r="W51" s="22">
        <f t="shared" si="37"/>
        <v>49344945</v>
      </c>
    </row>
    <row r="52" spans="1:26">
      <c r="A52" s="27"/>
      <c r="B52" s="20"/>
      <c r="C52" s="20"/>
      <c r="D52" s="36"/>
      <c r="E52" s="36"/>
      <c r="F52" s="20"/>
      <c r="G52" s="20"/>
      <c r="H52" s="36"/>
      <c r="I52" s="36"/>
      <c r="J52" s="20"/>
      <c r="K52" s="20"/>
      <c r="L52" s="36"/>
      <c r="M52" s="36"/>
      <c r="N52" s="33"/>
      <c r="O52" s="33"/>
      <c r="P52" s="27"/>
      <c r="Q52" s="27"/>
      <c r="R52" s="33"/>
      <c r="S52" s="33"/>
      <c r="T52" s="27"/>
      <c r="U52" s="27"/>
      <c r="V52" s="20"/>
      <c r="W52" s="20"/>
    </row>
    <row r="53" spans="1:26">
      <c r="A53" s="17" t="s">
        <v>54</v>
      </c>
      <c r="B53" s="28"/>
      <c r="C53" s="28"/>
      <c r="D53" s="29"/>
      <c r="E53" s="29"/>
      <c r="F53" s="28"/>
      <c r="G53" s="28"/>
      <c r="H53" s="29"/>
      <c r="I53" s="29"/>
      <c r="J53" s="28"/>
      <c r="K53" s="28"/>
      <c r="L53" s="29"/>
      <c r="M53" s="29"/>
      <c r="N53" s="33"/>
      <c r="O53" s="33"/>
      <c r="P53" s="27"/>
      <c r="Q53" s="27"/>
      <c r="R53" s="33"/>
      <c r="S53" s="33"/>
      <c r="T53" s="27"/>
      <c r="U53" s="27"/>
      <c r="V53" s="20"/>
      <c r="W53" s="20"/>
    </row>
    <row r="54" spans="1:26">
      <c r="A54" s="37" t="s">
        <v>55</v>
      </c>
      <c r="B54" s="28">
        <v>140</v>
      </c>
      <c r="C54" s="28">
        <v>307582</v>
      </c>
      <c r="D54" s="29">
        <v>0</v>
      </c>
      <c r="E54" s="29">
        <v>0</v>
      </c>
      <c r="F54" s="20">
        <v>0</v>
      </c>
      <c r="G54" s="20">
        <v>0</v>
      </c>
      <c r="H54" s="29">
        <v>0</v>
      </c>
      <c r="I54" s="29">
        <v>0</v>
      </c>
      <c r="J54" s="28">
        <v>11</v>
      </c>
      <c r="K54" s="28">
        <v>46762</v>
      </c>
      <c r="L54" s="29">
        <v>0</v>
      </c>
      <c r="M54" s="29">
        <v>0</v>
      </c>
      <c r="N54" s="28"/>
      <c r="O54" s="28"/>
      <c r="P54" s="21">
        <v>0</v>
      </c>
      <c r="Q54" s="21">
        <v>0</v>
      </c>
      <c r="R54" s="20">
        <v>0</v>
      </c>
      <c r="S54" s="20">
        <v>0</v>
      </c>
      <c r="T54" s="21">
        <v>0</v>
      </c>
      <c r="U54" s="21">
        <v>0</v>
      </c>
      <c r="V54" s="22">
        <f t="shared" ref="V54:W54" si="38">B54+D54+F54+H54+J54+L54+R54+T54+N54+P54</f>
        <v>151</v>
      </c>
      <c r="W54" s="22">
        <f t="shared" si="38"/>
        <v>354344</v>
      </c>
    </row>
    <row r="55" spans="1:26">
      <c r="A55" s="19" t="s">
        <v>56</v>
      </c>
      <c r="B55" s="20">
        <f t="shared" ref="B55:U55" si="39">SUM(B54)</f>
        <v>140</v>
      </c>
      <c r="C55" s="20">
        <f t="shared" si="39"/>
        <v>307582</v>
      </c>
      <c r="D55" s="21">
        <f t="shared" si="39"/>
        <v>0</v>
      </c>
      <c r="E55" s="21">
        <f t="shared" si="39"/>
        <v>0</v>
      </c>
      <c r="F55" s="20">
        <f t="shared" si="39"/>
        <v>0</v>
      </c>
      <c r="G55" s="20">
        <f t="shared" si="39"/>
        <v>0</v>
      </c>
      <c r="H55" s="21">
        <f t="shared" si="39"/>
        <v>0</v>
      </c>
      <c r="I55" s="21">
        <f t="shared" si="39"/>
        <v>0</v>
      </c>
      <c r="J55" s="20">
        <f t="shared" si="39"/>
        <v>11</v>
      </c>
      <c r="K55" s="20">
        <f t="shared" si="39"/>
        <v>46762</v>
      </c>
      <c r="L55" s="21">
        <f t="shared" si="39"/>
        <v>0</v>
      </c>
      <c r="M55" s="21">
        <f t="shared" si="39"/>
        <v>0</v>
      </c>
      <c r="N55" s="20">
        <f t="shared" si="39"/>
        <v>0</v>
      </c>
      <c r="O55" s="20">
        <f t="shared" si="39"/>
        <v>0</v>
      </c>
      <c r="P55" s="21">
        <f t="shared" si="39"/>
        <v>0</v>
      </c>
      <c r="Q55" s="21">
        <f t="shared" si="39"/>
        <v>0</v>
      </c>
      <c r="R55" s="20">
        <f t="shared" si="39"/>
        <v>0</v>
      </c>
      <c r="S55" s="20">
        <f t="shared" si="39"/>
        <v>0</v>
      </c>
      <c r="T55" s="21">
        <f t="shared" si="39"/>
        <v>0</v>
      </c>
      <c r="U55" s="21">
        <f t="shared" si="39"/>
        <v>0</v>
      </c>
      <c r="V55" s="22">
        <f t="shared" ref="V55:W55" si="40">B55+D55+F55+H55+J55+L55+R55+T55+N55+P55</f>
        <v>151</v>
      </c>
      <c r="W55" s="22">
        <f t="shared" si="40"/>
        <v>354344</v>
      </c>
    </row>
    <row r="56" spans="1:26">
      <c r="A56" s="27"/>
      <c r="B56" s="20"/>
      <c r="C56" s="20"/>
      <c r="D56" s="36"/>
      <c r="E56" s="36"/>
      <c r="F56" s="20"/>
      <c r="G56" s="20"/>
      <c r="H56" s="36"/>
      <c r="I56" s="36"/>
      <c r="J56" s="20"/>
      <c r="K56" s="20"/>
      <c r="L56" s="36"/>
      <c r="M56" s="36"/>
      <c r="N56" s="33"/>
      <c r="O56" s="33"/>
      <c r="P56" s="27"/>
      <c r="Q56" s="27"/>
      <c r="R56" s="33"/>
      <c r="S56" s="33"/>
      <c r="T56" s="27"/>
      <c r="U56" s="27"/>
      <c r="V56" s="20"/>
      <c r="W56" s="20"/>
    </row>
    <row r="57" spans="1:26">
      <c r="A57" s="38" t="s">
        <v>57</v>
      </c>
      <c r="B57" s="31">
        <f t="shared" ref="B57:U57" si="41">SUM(B51+B55)</f>
        <v>9721</v>
      </c>
      <c r="C57" s="31">
        <f t="shared" si="41"/>
        <v>47665631</v>
      </c>
      <c r="D57" s="32">
        <f t="shared" si="41"/>
        <v>0</v>
      </c>
      <c r="E57" s="32">
        <f t="shared" si="41"/>
        <v>0</v>
      </c>
      <c r="F57" s="31">
        <f t="shared" si="41"/>
        <v>0</v>
      </c>
      <c r="G57" s="31">
        <f t="shared" si="41"/>
        <v>0</v>
      </c>
      <c r="H57" s="32">
        <f t="shared" si="41"/>
        <v>158</v>
      </c>
      <c r="I57" s="32">
        <f t="shared" si="41"/>
        <v>698682</v>
      </c>
      <c r="J57" s="31">
        <f t="shared" si="41"/>
        <v>121</v>
      </c>
      <c r="K57" s="31">
        <f t="shared" si="41"/>
        <v>707705</v>
      </c>
      <c r="L57" s="32">
        <f t="shared" si="41"/>
        <v>1</v>
      </c>
      <c r="M57" s="32">
        <f t="shared" si="41"/>
        <v>5000</v>
      </c>
      <c r="N57" s="31">
        <f t="shared" si="41"/>
        <v>20</v>
      </c>
      <c r="O57" s="31">
        <f t="shared" si="41"/>
        <v>87706</v>
      </c>
      <c r="P57" s="32">
        <f t="shared" si="41"/>
        <v>292</v>
      </c>
      <c r="Q57" s="32">
        <f t="shared" si="41"/>
        <v>454194</v>
      </c>
      <c r="R57" s="31">
        <f t="shared" si="41"/>
        <v>30</v>
      </c>
      <c r="S57" s="31">
        <f t="shared" si="41"/>
        <v>76171</v>
      </c>
      <c r="T57" s="32">
        <f t="shared" si="41"/>
        <v>4</v>
      </c>
      <c r="U57" s="32">
        <f t="shared" si="41"/>
        <v>4200</v>
      </c>
      <c r="V57" s="22">
        <f t="shared" ref="V57:W57" si="42">B57+D57+F57+H57+J57+L57+R57+T57+N57+P57</f>
        <v>10347</v>
      </c>
      <c r="W57" s="22">
        <f t="shared" si="42"/>
        <v>49699289</v>
      </c>
    </row>
    <row r="58" spans="1:26">
      <c r="A58" s="27"/>
      <c r="B58" s="34"/>
      <c r="C58" s="33"/>
      <c r="D58" s="27"/>
      <c r="E58" s="27"/>
      <c r="F58" s="34"/>
      <c r="G58" s="34" t="s">
        <v>58</v>
      </c>
      <c r="H58" s="35"/>
      <c r="I58" s="35" t="s">
        <v>58</v>
      </c>
      <c r="J58" s="33"/>
      <c r="K58" s="20"/>
      <c r="L58" s="27"/>
      <c r="M58" s="27"/>
      <c r="N58" s="33"/>
      <c r="O58" s="33"/>
      <c r="P58" s="27"/>
      <c r="Q58" s="27"/>
      <c r="R58" s="33"/>
      <c r="S58" s="33"/>
      <c r="T58" s="27"/>
      <c r="U58" s="27"/>
      <c r="V58" s="20"/>
      <c r="W58" s="20"/>
    </row>
    <row r="59" spans="1:26">
      <c r="A59" s="17" t="s">
        <v>59</v>
      </c>
      <c r="B59" s="34"/>
      <c r="C59" s="34"/>
      <c r="D59" s="27"/>
      <c r="E59" s="27"/>
      <c r="F59" s="34"/>
      <c r="G59" s="34"/>
      <c r="H59" s="35"/>
      <c r="I59" s="35"/>
      <c r="J59" s="33"/>
      <c r="K59" s="20"/>
      <c r="L59" s="27"/>
      <c r="M59" s="27"/>
      <c r="N59" s="33"/>
      <c r="O59" s="33"/>
      <c r="P59" s="27"/>
      <c r="Q59" s="27"/>
      <c r="R59" s="33"/>
      <c r="S59" s="33"/>
      <c r="T59" s="27"/>
      <c r="U59" s="27"/>
      <c r="V59" s="20"/>
      <c r="W59" s="20"/>
    </row>
    <row r="60" spans="1:26">
      <c r="A60" s="39" t="s">
        <v>60</v>
      </c>
      <c r="B60" s="20">
        <v>0</v>
      </c>
      <c r="C60" s="20">
        <v>0</v>
      </c>
      <c r="D60" s="21">
        <v>638</v>
      </c>
      <c r="E60" s="21">
        <v>384305</v>
      </c>
      <c r="F60" s="20">
        <v>882</v>
      </c>
      <c r="G60" s="20">
        <v>927373</v>
      </c>
      <c r="H60" s="21">
        <v>48</v>
      </c>
      <c r="I60" s="21">
        <v>174159</v>
      </c>
      <c r="J60" s="20">
        <v>77</v>
      </c>
      <c r="K60" s="20">
        <v>212992</v>
      </c>
      <c r="L60" s="21">
        <v>0</v>
      </c>
      <c r="M60" s="21">
        <v>0</v>
      </c>
      <c r="N60" s="20">
        <v>22</v>
      </c>
      <c r="O60" s="20">
        <v>61768</v>
      </c>
      <c r="P60" s="21">
        <v>1161</v>
      </c>
      <c r="Q60" s="21">
        <v>2256849</v>
      </c>
      <c r="R60" s="20">
        <v>0</v>
      </c>
      <c r="S60" s="20">
        <v>0</v>
      </c>
      <c r="T60" s="21">
        <v>23</v>
      </c>
      <c r="U60" s="21">
        <v>15750</v>
      </c>
      <c r="V60" s="22">
        <f t="shared" ref="V60:W60" si="43">B60+D60+F60+H60+J60+L60+R60+T60+N60+P60</f>
        <v>2851</v>
      </c>
      <c r="W60" s="22">
        <f t="shared" si="43"/>
        <v>4033196</v>
      </c>
    </row>
    <row r="61" spans="1:26">
      <c r="A61" s="39" t="s">
        <v>61</v>
      </c>
      <c r="B61" s="20">
        <v>0</v>
      </c>
      <c r="C61" s="20">
        <v>0</v>
      </c>
      <c r="D61" s="21">
        <v>18</v>
      </c>
      <c r="E61" s="21">
        <v>11479</v>
      </c>
      <c r="F61" s="20">
        <v>52</v>
      </c>
      <c r="G61" s="20">
        <v>53225</v>
      </c>
      <c r="H61" s="21">
        <v>0</v>
      </c>
      <c r="I61" s="21">
        <v>0</v>
      </c>
      <c r="J61" s="20">
        <v>4</v>
      </c>
      <c r="K61" s="20">
        <v>7140</v>
      </c>
      <c r="L61" s="21">
        <v>0</v>
      </c>
      <c r="M61" s="21">
        <v>0</v>
      </c>
      <c r="N61" s="20">
        <v>0</v>
      </c>
      <c r="O61" s="20">
        <v>0</v>
      </c>
      <c r="P61" s="21">
        <v>51</v>
      </c>
      <c r="Q61" s="21">
        <v>54458</v>
      </c>
      <c r="R61" s="20">
        <v>0</v>
      </c>
      <c r="S61" s="20">
        <v>0</v>
      </c>
      <c r="T61" s="21">
        <v>1</v>
      </c>
      <c r="U61" s="21">
        <v>600</v>
      </c>
      <c r="V61" s="22">
        <f t="shared" ref="V61:W61" si="44">B61+D61+F61+H61+J61+L61+R61+T61+N61+P61</f>
        <v>126</v>
      </c>
      <c r="W61" s="22">
        <f t="shared" si="44"/>
        <v>126902</v>
      </c>
    </row>
    <row r="62" spans="1:26">
      <c r="A62" s="39" t="s">
        <v>62</v>
      </c>
      <c r="B62" s="20">
        <v>0</v>
      </c>
      <c r="C62" s="20">
        <v>0</v>
      </c>
      <c r="D62" s="21">
        <v>36</v>
      </c>
      <c r="E62" s="21">
        <v>21533</v>
      </c>
      <c r="F62" s="20">
        <v>76</v>
      </c>
      <c r="G62" s="20">
        <v>63732</v>
      </c>
      <c r="H62" s="21">
        <v>3</v>
      </c>
      <c r="I62" s="21">
        <v>12771</v>
      </c>
      <c r="J62" s="20">
        <v>7</v>
      </c>
      <c r="K62" s="20">
        <v>23352</v>
      </c>
      <c r="L62" s="21">
        <v>0</v>
      </c>
      <c r="M62" s="21">
        <v>0</v>
      </c>
      <c r="N62" s="20">
        <v>0</v>
      </c>
      <c r="O62" s="20">
        <v>0</v>
      </c>
      <c r="P62" s="21">
        <v>91</v>
      </c>
      <c r="Q62" s="21">
        <v>119130</v>
      </c>
      <c r="R62" s="20">
        <v>0</v>
      </c>
      <c r="S62" s="20">
        <v>0</v>
      </c>
      <c r="T62" s="21">
        <v>2</v>
      </c>
      <c r="U62" s="21">
        <v>900</v>
      </c>
      <c r="V62" s="22">
        <f t="shared" ref="V62:W62" si="45">B62+D62+F62+H62+J62+L62+R62+T62+N62+P62</f>
        <v>215</v>
      </c>
      <c r="W62" s="22">
        <f t="shared" si="45"/>
        <v>241418</v>
      </c>
    </row>
    <row r="63" spans="1:26">
      <c r="A63" s="39" t="s">
        <v>63</v>
      </c>
      <c r="B63" s="20">
        <v>0</v>
      </c>
      <c r="C63" s="20">
        <v>0</v>
      </c>
      <c r="D63" s="21">
        <v>68</v>
      </c>
      <c r="E63" s="21">
        <v>42431</v>
      </c>
      <c r="F63" s="20">
        <v>190</v>
      </c>
      <c r="G63" s="20">
        <v>176201</v>
      </c>
      <c r="H63" s="21">
        <v>1</v>
      </c>
      <c r="I63" s="21">
        <v>2322</v>
      </c>
      <c r="J63" s="20">
        <v>8</v>
      </c>
      <c r="K63" s="20">
        <v>26712</v>
      </c>
      <c r="L63" s="21">
        <v>0</v>
      </c>
      <c r="M63" s="21">
        <v>0</v>
      </c>
      <c r="N63" s="20">
        <v>1</v>
      </c>
      <c r="O63" s="20">
        <v>2500</v>
      </c>
      <c r="P63" s="21">
        <v>299</v>
      </c>
      <c r="Q63" s="21">
        <v>445247</v>
      </c>
      <c r="R63" s="20">
        <v>0</v>
      </c>
      <c r="S63" s="20">
        <v>0</v>
      </c>
      <c r="T63" s="21">
        <v>4</v>
      </c>
      <c r="U63" s="21">
        <v>2100</v>
      </c>
      <c r="V63" s="22">
        <f t="shared" ref="V63:W63" si="46">B63+D63+F63+H63+J63+L63+R63+T63+N63+P63</f>
        <v>571</v>
      </c>
      <c r="W63" s="22">
        <f t="shared" si="46"/>
        <v>697513</v>
      </c>
    </row>
    <row r="64" spans="1:26">
      <c r="A64" s="39" t="s">
        <v>64</v>
      </c>
      <c r="B64" s="20">
        <v>0</v>
      </c>
      <c r="C64" s="20">
        <v>0</v>
      </c>
      <c r="D64" s="21">
        <v>202</v>
      </c>
      <c r="E64" s="21">
        <v>149726</v>
      </c>
      <c r="F64" s="20">
        <v>307</v>
      </c>
      <c r="G64" s="20">
        <v>348949</v>
      </c>
      <c r="H64" s="21">
        <v>49</v>
      </c>
      <c r="I64" s="21">
        <v>166575</v>
      </c>
      <c r="J64" s="20">
        <v>16</v>
      </c>
      <c r="K64" s="20">
        <v>61897</v>
      </c>
      <c r="L64" s="21">
        <v>0</v>
      </c>
      <c r="M64" s="21">
        <v>0</v>
      </c>
      <c r="N64" s="20">
        <v>7</v>
      </c>
      <c r="O64" s="20">
        <v>15625</v>
      </c>
      <c r="P64" s="21">
        <v>517</v>
      </c>
      <c r="Q64" s="21">
        <v>1429837</v>
      </c>
      <c r="R64" s="20">
        <v>0</v>
      </c>
      <c r="S64" s="20">
        <v>0</v>
      </c>
      <c r="T64" s="21">
        <v>2</v>
      </c>
      <c r="U64" s="21">
        <v>1050</v>
      </c>
      <c r="V64" s="22">
        <f t="shared" ref="V64:W64" si="47">B64+D64+F64+H64+J64+L64+R64+T64+N64+P64</f>
        <v>1100</v>
      </c>
      <c r="W64" s="22">
        <f t="shared" si="47"/>
        <v>2173659</v>
      </c>
    </row>
    <row r="65" spans="1:23">
      <c r="A65" s="39" t="s">
        <v>65</v>
      </c>
      <c r="B65" s="20">
        <v>0</v>
      </c>
      <c r="C65" s="20">
        <v>0</v>
      </c>
      <c r="D65" s="21">
        <v>145</v>
      </c>
      <c r="E65" s="21">
        <v>97426</v>
      </c>
      <c r="F65" s="20">
        <v>312</v>
      </c>
      <c r="G65" s="20">
        <v>379359</v>
      </c>
      <c r="H65" s="21">
        <v>36</v>
      </c>
      <c r="I65" s="21">
        <v>127372</v>
      </c>
      <c r="J65" s="20">
        <v>13</v>
      </c>
      <c r="K65" s="20">
        <v>49500</v>
      </c>
      <c r="L65" s="21">
        <v>1</v>
      </c>
      <c r="M65" s="21">
        <v>5000</v>
      </c>
      <c r="N65" s="20">
        <v>6</v>
      </c>
      <c r="O65" s="20">
        <v>22916</v>
      </c>
      <c r="P65" s="21">
        <v>385</v>
      </c>
      <c r="Q65" s="21">
        <v>920438</v>
      </c>
      <c r="R65" s="20">
        <v>0</v>
      </c>
      <c r="S65" s="20">
        <v>0</v>
      </c>
      <c r="T65" s="21">
        <v>6</v>
      </c>
      <c r="U65" s="21">
        <v>3500</v>
      </c>
      <c r="V65" s="22">
        <f t="shared" ref="V65:W65" si="48">B65+D65+F65+H65+J65+L65+R65+T65+N65+P65</f>
        <v>904</v>
      </c>
      <c r="W65" s="22">
        <f t="shared" si="48"/>
        <v>1605511</v>
      </c>
    </row>
    <row r="66" spans="1:23">
      <c r="A66" s="39" t="s">
        <v>66</v>
      </c>
      <c r="B66" s="20">
        <v>0</v>
      </c>
      <c r="C66" s="20">
        <v>0</v>
      </c>
      <c r="D66" s="21">
        <v>186</v>
      </c>
      <c r="E66" s="21">
        <v>124261</v>
      </c>
      <c r="F66" s="20">
        <v>347</v>
      </c>
      <c r="G66" s="20">
        <v>357974</v>
      </c>
      <c r="H66" s="21">
        <v>21</v>
      </c>
      <c r="I66" s="21">
        <v>74175</v>
      </c>
      <c r="J66" s="20">
        <v>19</v>
      </c>
      <c r="K66" s="20">
        <v>50393</v>
      </c>
      <c r="L66" s="21">
        <v>0</v>
      </c>
      <c r="M66" s="21">
        <v>0</v>
      </c>
      <c r="N66" s="20">
        <v>11</v>
      </c>
      <c r="O66" s="20">
        <v>31409</v>
      </c>
      <c r="P66" s="21">
        <v>414</v>
      </c>
      <c r="Q66" s="21">
        <v>830322</v>
      </c>
      <c r="R66" s="20">
        <v>0</v>
      </c>
      <c r="S66" s="20">
        <v>0</v>
      </c>
      <c r="T66" s="21">
        <v>8</v>
      </c>
      <c r="U66" s="21">
        <v>3450</v>
      </c>
      <c r="V66" s="22">
        <f t="shared" ref="V66:W66" si="49">B66+D66+F66+H66+J66+L66+R66+T66+N66+P66</f>
        <v>1006</v>
      </c>
      <c r="W66" s="22">
        <f t="shared" si="49"/>
        <v>1471984</v>
      </c>
    </row>
    <row r="67" spans="1:23">
      <c r="A67" s="39" t="s">
        <v>67</v>
      </c>
      <c r="B67" s="20">
        <v>0</v>
      </c>
      <c r="C67" s="20">
        <v>0</v>
      </c>
      <c r="D67" s="21">
        <v>69</v>
      </c>
      <c r="E67" s="21">
        <v>50792</v>
      </c>
      <c r="F67" s="20">
        <v>114</v>
      </c>
      <c r="G67" s="20">
        <v>148278</v>
      </c>
      <c r="H67" s="21">
        <v>16</v>
      </c>
      <c r="I67" s="21">
        <v>58174</v>
      </c>
      <c r="J67" s="20">
        <v>7</v>
      </c>
      <c r="K67" s="20">
        <v>32115</v>
      </c>
      <c r="L67" s="21">
        <v>0</v>
      </c>
      <c r="M67" s="21">
        <v>0</v>
      </c>
      <c r="N67" s="20">
        <v>5</v>
      </c>
      <c r="O67" s="20">
        <v>16250</v>
      </c>
      <c r="P67" s="21">
        <v>186</v>
      </c>
      <c r="Q67" s="21">
        <v>532354</v>
      </c>
      <c r="R67" s="20">
        <v>0</v>
      </c>
      <c r="S67" s="20">
        <v>0</v>
      </c>
      <c r="T67" s="21">
        <v>0</v>
      </c>
      <c r="U67" s="21">
        <v>0</v>
      </c>
      <c r="V67" s="22">
        <f t="shared" ref="V67:W67" si="50">B67+D67+F67+H67+J67+L67+R67+T67+N67+P67</f>
        <v>397</v>
      </c>
      <c r="W67" s="22">
        <f t="shared" si="50"/>
        <v>837963</v>
      </c>
    </row>
    <row r="68" spans="1:23">
      <c r="A68" s="39" t="s">
        <v>68</v>
      </c>
      <c r="B68" s="20">
        <v>0</v>
      </c>
      <c r="C68" s="20">
        <v>0</v>
      </c>
      <c r="D68" s="21">
        <v>21</v>
      </c>
      <c r="E68" s="21">
        <v>16688</v>
      </c>
      <c r="F68" s="20">
        <v>22</v>
      </c>
      <c r="G68" s="20">
        <v>30109</v>
      </c>
      <c r="H68" s="21">
        <v>3</v>
      </c>
      <c r="I68" s="21">
        <v>11610</v>
      </c>
      <c r="J68" s="20">
        <v>2</v>
      </c>
      <c r="K68" s="20">
        <v>9434</v>
      </c>
      <c r="L68" s="21">
        <v>0</v>
      </c>
      <c r="M68" s="21">
        <v>0</v>
      </c>
      <c r="N68" s="20">
        <v>0</v>
      </c>
      <c r="O68" s="20">
        <v>0</v>
      </c>
      <c r="P68" s="21">
        <v>74</v>
      </c>
      <c r="Q68" s="21">
        <v>243099</v>
      </c>
      <c r="R68" s="20">
        <v>0</v>
      </c>
      <c r="S68" s="20">
        <v>0</v>
      </c>
      <c r="T68" s="21">
        <v>0</v>
      </c>
      <c r="U68" s="21">
        <v>0</v>
      </c>
      <c r="V68" s="22">
        <f t="shared" ref="V68:W68" si="51">B68+D68+F68+H68+J68+L68+R68+T68+N68+P68</f>
        <v>122</v>
      </c>
      <c r="W68" s="22">
        <f t="shared" si="51"/>
        <v>310940</v>
      </c>
    </row>
    <row r="69" spans="1:23">
      <c r="A69" s="39" t="s">
        <v>69</v>
      </c>
      <c r="B69" s="20">
        <v>0</v>
      </c>
      <c r="C69" s="20">
        <v>0</v>
      </c>
      <c r="D69" s="21">
        <v>29</v>
      </c>
      <c r="E69" s="21">
        <v>20725</v>
      </c>
      <c r="F69" s="20">
        <v>77</v>
      </c>
      <c r="G69" s="20">
        <v>82201</v>
      </c>
      <c r="H69" s="21">
        <v>11</v>
      </c>
      <c r="I69" s="21">
        <v>39098</v>
      </c>
      <c r="J69" s="20">
        <v>7</v>
      </c>
      <c r="K69" s="20">
        <v>27056</v>
      </c>
      <c r="L69" s="21">
        <v>0</v>
      </c>
      <c r="M69" s="21">
        <v>0</v>
      </c>
      <c r="N69" s="20">
        <v>2</v>
      </c>
      <c r="O69" s="20">
        <v>7500</v>
      </c>
      <c r="P69" s="21">
        <v>132</v>
      </c>
      <c r="Q69" s="21">
        <v>381646</v>
      </c>
      <c r="R69" s="20">
        <v>0</v>
      </c>
      <c r="S69" s="20">
        <v>0</v>
      </c>
      <c r="T69" s="21">
        <v>5</v>
      </c>
      <c r="U69" s="21">
        <v>3900</v>
      </c>
      <c r="V69" s="22">
        <f t="shared" ref="V69:W69" si="52">B69+D69+F69+H69+J69+L69+R69+T69+N69+P69</f>
        <v>263</v>
      </c>
      <c r="W69" s="22">
        <f t="shared" si="52"/>
        <v>562126</v>
      </c>
    </row>
    <row r="70" spans="1:23">
      <c r="A70" s="39" t="s">
        <v>70</v>
      </c>
      <c r="B70" s="20">
        <v>0</v>
      </c>
      <c r="C70" s="20">
        <v>0</v>
      </c>
      <c r="D70" s="21">
        <v>103</v>
      </c>
      <c r="E70" s="21">
        <v>65857</v>
      </c>
      <c r="F70" s="20">
        <v>218</v>
      </c>
      <c r="G70" s="20">
        <v>237535</v>
      </c>
      <c r="H70" s="21">
        <v>11</v>
      </c>
      <c r="I70" s="21">
        <v>41796</v>
      </c>
      <c r="J70" s="20">
        <v>15</v>
      </c>
      <c r="K70" s="20">
        <v>51887</v>
      </c>
      <c r="L70" s="21">
        <v>0</v>
      </c>
      <c r="M70" s="21">
        <v>0</v>
      </c>
      <c r="N70" s="20">
        <v>8</v>
      </c>
      <c r="O70" s="20">
        <v>33750</v>
      </c>
      <c r="P70" s="21">
        <v>299</v>
      </c>
      <c r="Q70" s="21">
        <v>593670</v>
      </c>
      <c r="R70" s="20">
        <v>0</v>
      </c>
      <c r="S70" s="20">
        <v>0</v>
      </c>
      <c r="T70" s="21">
        <v>1</v>
      </c>
      <c r="U70" s="21">
        <v>1200</v>
      </c>
      <c r="V70" s="22">
        <f t="shared" ref="V70:W70" si="53">B70+D70+F70+H70+J70+L70+R70+T70+N70+P70</f>
        <v>655</v>
      </c>
      <c r="W70" s="22">
        <f t="shared" si="53"/>
        <v>1025695</v>
      </c>
    </row>
    <row r="71" spans="1:23">
      <c r="A71" s="39" t="s">
        <v>71</v>
      </c>
      <c r="B71" s="20">
        <v>0</v>
      </c>
      <c r="C71" s="20">
        <v>0</v>
      </c>
      <c r="D71" s="21">
        <v>564</v>
      </c>
      <c r="E71" s="21">
        <v>361201</v>
      </c>
      <c r="F71" s="20">
        <v>790</v>
      </c>
      <c r="G71" s="20">
        <v>897155</v>
      </c>
      <c r="H71" s="21">
        <v>30</v>
      </c>
      <c r="I71" s="21">
        <v>97693</v>
      </c>
      <c r="J71" s="20">
        <v>45</v>
      </c>
      <c r="K71" s="20">
        <v>127047</v>
      </c>
      <c r="L71" s="21">
        <v>0</v>
      </c>
      <c r="M71" s="21">
        <v>0</v>
      </c>
      <c r="N71" s="20">
        <v>16</v>
      </c>
      <c r="O71" s="20">
        <v>51875</v>
      </c>
      <c r="P71" s="21">
        <v>821</v>
      </c>
      <c r="Q71" s="21">
        <v>1709572</v>
      </c>
      <c r="R71" s="20">
        <v>0</v>
      </c>
      <c r="S71" s="20">
        <v>0</v>
      </c>
      <c r="T71" s="21">
        <v>7</v>
      </c>
      <c r="U71" s="21">
        <v>3000</v>
      </c>
      <c r="V71" s="22">
        <f t="shared" ref="V71:W71" si="54">B71+D71+F71+H71+J71+L71+R71+T71+N71+P71</f>
        <v>2273</v>
      </c>
      <c r="W71" s="22">
        <f t="shared" si="54"/>
        <v>3247543</v>
      </c>
    </row>
    <row r="72" spans="1:23">
      <c r="A72" s="39" t="s">
        <v>72</v>
      </c>
      <c r="B72" s="20">
        <v>0</v>
      </c>
      <c r="C72" s="20">
        <v>0</v>
      </c>
      <c r="D72" s="21">
        <v>104</v>
      </c>
      <c r="E72" s="21">
        <v>75363</v>
      </c>
      <c r="F72" s="20">
        <v>162</v>
      </c>
      <c r="G72" s="20">
        <v>187181</v>
      </c>
      <c r="H72" s="21">
        <v>8</v>
      </c>
      <c r="I72" s="21">
        <v>31347</v>
      </c>
      <c r="J72" s="20">
        <v>13</v>
      </c>
      <c r="K72" s="20">
        <v>37855</v>
      </c>
      <c r="L72" s="21">
        <v>0</v>
      </c>
      <c r="M72" s="21">
        <v>0</v>
      </c>
      <c r="N72" s="20">
        <v>4</v>
      </c>
      <c r="O72" s="20">
        <v>17500</v>
      </c>
      <c r="P72" s="21">
        <v>316</v>
      </c>
      <c r="Q72" s="21">
        <v>785026</v>
      </c>
      <c r="R72" s="20">
        <v>0</v>
      </c>
      <c r="S72" s="20">
        <v>0</v>
      </c>
      <c r="T72" s="21">
        <v>0</v>
      </c>
      <c r="U72" s="21">
        <v>0</v>
      </c>
      <c r="V72" s="22">
        <f t="shared" ref="V72:W72" si="55">B72+D72+F72+H72+J72+L72+R72+T72+N72+P72</f>
        <v>607</v>
      </c>
      <c r="W72" s="22">
        <f t="shared" si="55"/>
        <v>1134272</v>
      </c>
    </row>
    <row r="73" spans="1:23">
      <c r="A73" s="39" t="s">
        <v>73</v>
      </c>
      <c r="B73" s="20">
        <v>0</v>
      </c>
      <c r="C73" s="20">
        <v>0</v>
      </c>
      <c r="D73" s="21">
        <v>81</v>
      </c>
      <c r="E73" s="21">
        <v>52113</v>
      </c>
      <c r="F73" s="20">
        <v>137</v>
      </c>
      <c r="G73" s="20">
        <v>161639</v>
      </c>
      <c r="H73" s="21">
        <v>0</v>
      </c>
      <c r="I73" s="21">
        <v>0</v>
      </c>
      <c r="J73" s="20">
        <v>1</v>
      </c>
      <c r="K73" s="20">
        <v>1044</v>
      </c>
      <c r="L73" s="21">
        <v>0</v>
      </c>
      <c r="M73" s="21">
        <v>0</v>
      </c>
      <c r="N73" s="20">
        <v>0</v>
      </c>
      <c r="O73" s="20">
        <v>0</v>
      </c>
      <c r="P73" s="21">
        <v>201</v>
      </c>
      <c r="Q73" s="21">
        <v>530492</v>
      </c>
      <c r="R73" s="20">
        <v>0</v>
      </c>
      <c r="S73" s="20">
        <v>0</v>
      </c>
      <c r="T73" s="21">
        <v>0</v>
      </c>
      <c r="U73" s="21">
        <v>0</v>
      </c>
      <c r="V73" s="22">
        <f t="shared" ref="V73:W73" si="56">B73+D73+F73+H73+J73+L73+R73+T73+N73+P73</f>
        <v>420</v>
      </c>
      <c r="W73" s="22">
        <f t="shared" si="56"/>
        <v>745288</v>
      </c>
    </row>
    <row r="74" spans="1:23">
      <c r="A74" s="39" t="s">
        <v>74</v>
      </c>
      <c r="B74" s="20">
        <v>0</v>
      </c>
      <c r="C74" s="20">
        <v>0</v>
      </c>
      <c r="D74" s="21">
        <v>78</v>
      </c>
      <c r="E74" s="21">
        <v>49542</v>
      </c>
      <c r="F74" s="20">
        <v>167</v>
      </c>
      <c r="G74" s="20">
        <v>187128</v>
      </c>
      <c r="H74" s="21">
        <v>2</v>
      </c>
      <c r="I74" s="21">
        <v>2566</v>
      </c>
      <c r="J74" s="20">
        <v>6</v>
      </c>
      <c r="K74" s="20">
        <v>20792</v>
      </c>
      <c r="L74" s="21">
        <v>0</v>
      </c>
      <c r="M74" s="21">
        <v>0</v>
      </c>
      <c r="N74" s="20">
        <v>4</v>
      </c>
      <c r="O74" s="20">
        <v>10000</v>
      </c>
      <c r="P74" s="21">
        <v>244</v>
      </c>
      <c r="Q74" s="21">
        <v>583505</v>
      </c>
      <c r="R74" s="20">
        <v>0</v>
      </c>
      <c r="S74" s="20">
        <v>0</v>
      </c>
      <c r="T74" s="21">
        <v>0</v>
      </c>
      <c r="U74" s="21">
        <v>0</v>
      </c>
      <c r="V74" s="22">
        <f t="shared" ref="V74:W74" si="57">B74+D74+F74+H74+J74+L74+R74+T74+N74+P74</f>
        <v>501</v>
      </c>
      <c r="W74" s="22">
        <f t="shared" si="57"/>
        <v>853533</v>
      </c>
    </row>
    <row r="75" spans="1:23">
      <c r="A75" s="39" t="s">
        <v>75</v>
      </c>
      <c r="B75" s="20">
        <v>0</v>
      </c>
      <c r="C75" s="20">
        <v>0</v>
      </c>
      <c r="D75" s="21">
        <v>77</v>
      </c>
      <c r="E75" s="21">
        <v>51500</v>
      </c>
      <c r="F75" s="20">
        <v>142</v>
      </c>
      <c r="G75" s="20">
        <v>168008</v>
      </c>
      <c r="H75" s="21">
        <v>2</v>
      </c>
      <c r="I75" s="21">
        <v>4644</v>
      </c>
      <c r="J75" s="20">
        <v>11</v>
      </c>
      <c r="K75" s="20">
        <v>48149</v>
      </c>
      <c r="L75" s="21">
        <v>0</v>
      </c>
      <c r="M75" s="21">
        <v>0</v>
      </c>
      <c r="N75" s="20">
        <v>1</v>
      </c>
      <c r="O75" s="20">
        <v>2500</v>
      </c>
      <c r="P75" s="21">
        <v>262</v>
      </c>
      <c r="Q75" s="21">
        <v>843620</v>
      </c>
      <c r="R75" s="20">
        <v>0</v>
      </c>
      <c r="S75" s="20">
        <v>0</v>
      </c>
      <c r="T75" s="21">
        <v>0</v>
      </c>
      <c r="U75" s="21">
        <v>0</v>
      </c>
      <c r="V75" s="22">
        <f t="shared" ref="V75:W75" si="58">B75+D75+F75+H75+J75+L75+R75+T75+N75+P75</f>
        <v>495</v>
      </c>
      <c r="W75" s="22">
        <f t="shared" si="58"/>
        <v>1118421</v>
      </c>
    </row>
    <row r="76" spans="1:23">
      <c r="A76" s="39" t="s">
        <v>76</v>
      </c>
      <c r="B76" s="20">
        <v>0</v>
      </c>
      <c r="C76" s="20">
        <v>0</v>
      </c>
      <c r="D76" s="21">
        <v>77</v>
      </c>
      <c r="E76" s="21">
        <v>57126</v>
      </c>
      <c r="F76" s="20">
        <v>155</v>
      </c>
      <c r="G76" s="20">
        <v>179738</v>
      </c>
      <c r="H76" s="21">
        <v>23</v>
      </c>
      <c r="I76" s="21">
        <v>91761</v>
      </c>
      <c r="J76" s="20">
        <v>18</v>
      </c>
      <c r="K76" s="20">
        <v>65136</v>
      </c>
      <c r="L76" s="21">
        <v>0</v>
      </c>
      <c r="M76" s="21">
        <v>0</v>
      </c>
      <c r="N76" s="20">
        <v>1</v>
      </c>
      <c r="O76" s="20">
        <v>5000</v>
      </c>
      <c r="P76" s="21">
        <v>240</v>
      </c>
      <c r="Q76" s="21">
        <v>473351</v>
      </c>
      <c r="R76" s="20">
        <v>0</v>
      </c>
      <c r="S76" s="20">
        <v>0</v>
      </c>
      <c r="T76" s="21">
        <v>0</v>
      </c>
      <c r="U76" s="21">
        <v>0</v>
      </c>
      <c r="V76" s="22">
        <f t="shared" ref="V76:W76" si="59">B76+D76+F76+H76+J76+L76+R76+T76+N76+P76</f>
        <v>514</v>
      </c>
      <c r="W76" s="22">
        <f t="shared" si="59"/>
        <v>872112</v>
      </c>
    </row>
    <row r="77" spans="1:23">
      <c r="A77" s="39" t="s">
        <v>77</v>
      </c>
      <c r="B77" s="20">
        <v>0</v>
      </c>
      <c r="C77" s="20">
        <v>0</v>
      </c>
      <c r="D77" s="21">
        <v>54</v>
      </c>
      <c r="E77" s="21">
        <v>38875</v>
      </c>
      <c r="F77" s="20">
        <v>107</v>
      </c>
      <c r="G77" s="20">
        <v>122071</v>
      </c>
      <c r="H77" s="21">
        <v>27</v>
      </c>
      <c r="I77" s="21">
        <v>114938</v>
      </c>
      <c r="J77" s="20">
        <v>4</v>
      </c>
      <c r="K77" s="20">
        <v>15621</v>
      </c>
      <c r="L77" s="21">
        <v>0</v>
      </c>
      <c r="M77" s="21">
        <v>0</v>
      </c>
      <c r="N77" s="20">
        <v>1</v>
      </c>
      <c r="O77" s="20">
        <v>2500</v>
      </c>
      <c r="P77" s="21">
        <v>166</v>
      </c>
      <c r="Q77" s="21">
        <v>392863</v>
      </c>
      <c r="R77" s="20">
        <v>0</v>
      </c>
      <c r="S77" s="20">
        <v>0</v>
      </c>
      <c r="T77" s="21">
        <v>0</v>
      </c>
      <c r="U77" s="21">
        <v>0</v>
      </c>
      <c r="V77" s="22">
        <f t="shared" ref="V77:W77" si="60">B77+D77+F77+H77+J77+L77+R77+T77+N77+P77</f>
        <v>359</v>
      </c>
      <c r="W77" s="22">
        <f t="shared" si="60"/>
        <v>686868</v>
      </c>
    </row>
    <row r="78" spans="1:23">
      <c r="A78" s="37" t="s">
        <v>78</v>
      </c>
      <c r="B78" s="28">
        <v>0</v>
      </c>
      <c r="C78" s="28">
        <v>0</v>
      </c>
      <c r="D78" s="29">
        <v>124</v>
      </c>
      <c r="E78" s="29">
        <v>88329</v>
      </c>
      <c r="F78" s="28">
        <v>155</v>
      </c>
      <c r="G78" s="28">
        <v>165432</v>
      </c>
      <c r="H78" s="29">
        <v>58</v>
      </c>
      <c r="I78" s="29">
        <v>236269</v>
      </c>
      <c r="J78" s="28">
        <v>30</v>
      </c>
      <c r="K78" s="28">
        <v>98937</v>
      </c>
      <c r="L78" s="29">
        <v>0</v>
      </c>
      <c r="M78" s="29">
        <v>0</v>
      </c>
      <c r="N78" s="28">
        <v>6</v>
      </c>
      <c r="O78" s="28">
        <v>18750</v>
      </c>
      <c r="P78" s="29">
        <v>406</v>
      </c>
      <c r="Q78" s="29">
        <v>699500</v>
      </c>
      <c r="R78" s="20">
        <v>0</v>
      </c>
      <c r="S78" s="20">
        <v>0</v>
      </c>
      <c r="T78" s="29">
        <v>2</v>
      </c>
      <c r="U78" s="29">
        <v>900</v>
      </c>
      <c r="V78" s="22">
        <f t="shared" ref="V78:W78" si="61">B78+D78+F78+H78+J78+L78+R78+T78+N78+P78</f>
        <v>781</v>
      </c>
      <c r="W78" s="22">
        <f t="shared" si="61"/>
        <v>1308117</v>
      </c>
    </row>
    <row r="79" spans="1:23">
      <c r="A79" s="27"/>
      <c r="B79" s="28"/>
      <c r="C79" s="28"/>
      <c r="D79" s="29"/>
      <c r="E79" s="29"/>
      <c r="F79" s="28"/>
      <c r="G79" s="28"/>
      <c r="H79" s="29"/>
      <c r="I79" s="29"/>
      <c r="J79" s="28"/>
      <c r="K79" s="28"/>
      <c r="L79" s="21"/>
      <c r="M79" s="27"/>
      <c r="N79" s="20"/>
      <c r="O79" s="20"/>
      <c r="P79" s="27"/>
      <c r="Q79" s="27"/>
      <c r="R79" s="20"/>
      <c r="S79" s="20"/>
      <c r="T79" s="27"/>
      <c r="U79" s="27"/>
      <c r="V79" s="20"/>
      <c r="W79" s="20"/>
    </row>
    <row r="80" spans="1:23">
      <c r="A80" s="38" t="s">
        <v>79</v>
      </c>
      <c r="B80" s="31">
        <v>0</v>
      </c>
      <c r="C80" s="31">
        <v>0</v>
      </c>
      <c r="D80" s="32">
        <f t="shared" ref="D80:U80" si="62">SUM(D60:D78)</f>
        <v>2674</v>
      </c>
      <c r="E80" s="32">
        <f t="shared" si="62"/>
        <v>1759272</v>
      </c>
      <c r="F80" s="31">
        <f t="shared" si="62"/>
        <v>4412</v>
      </c>
      <c r="G80" s="31">
        <f t="shared" si="62"/>
        <v>4873288</v>
      </c>
      <c r="H80" s="32">
        <f t="shared" si="62"/>
        <v>349</v>
      </c>
      <c r="I80" s="32">
        <f t="shared" si="62"/>
        <v>1287270</v>
      </c>
      <c r="J80" s="31">
        <f t="shared" si="62"/>
        <v>303</v>
      </c>
      <c r="K80" s="31">
        <f t="shared" si="62"/>
        <v>967059</v>
      </c>
      <c r="L80" s="32">
        <f t="shared" si="62"/>
        <v>1</v>
      </c>
      <c r="M80" s="32">
        <f t="shared" si="62"/>
        <v>5000</v>
      </c>
      <c r="N80" s="31">
        <f t="shared" si="62"/>
        <v>95</v>
      </c>
      <c r="O80" s="31">
        <f t="shared" si="62"/>
        <v>299843</v>
      </c>
      <c r="P80" s="32">
        <f t="shared" si="62"/>
        <v>6265</v>
      </c>
      <c r="Q80" s="32">
        <f t="shared" si="62"/>
        <v>13824979</v>
      </c>
      <c r="R80" s="31">
        <f t="shared" si="62"/>
        <v>0</v>
      </c>
      <c r="S80" s="31">
        <f t="shared" si="62"/>
        <v>0</v>
      </c>
      <c r="T80" s="32">
        <f t="shared" si="62"/>
        <v>61</v>
      </c>
      <c r="U80" s="32">
        <f t="shared" si="62"/>
        <v>36350</v>
      </c>
      <c r="V80" s="22">
        <f t="shared" ref="V80:W80" si="63">B80+D80+F80+H80+J80+L80+R80+T80+N80+P80</f>
        <v>14160</v>
      </c>
      <c r="W80" s="22">
        <f t="shared" si="63"/>
        <v>23053061</v>
      </c>
    </row>
    <row r="81" spans="1:23">
      <c r="A81" s="27"/>
      <c r="B81" s="20"/>
      <c r="C81" s="20"/>
      <c r="D81" s="36"/>
      <c r="E81" s="36"/>
      <c r="F81" s="20"/>
      <c r="G81" s="20"/>
      <c r="H81" s="36"/>
      <c r="I81" s="36"/>
      <c r="J81" s="20"/>
      <c r="K81" s="20"/>
      <c r="L81" s="36"/>
      <c r="M81" s="36"/>
      <c r="N81" s="20"/>
      <c r="O81" s="20"/>
      <c r="P81" s="36"/>
      <c r="Q81" s="35"/>
      <c r="R81" s="20"/>
      <c r="S81" s="20"/>
      <c r="T81" s="36"/>
      <c r="U81" s="35"/>
      <c r="V81" s="20"/>
      <c r="W81" s="20"/>
    </row>
    <row r="82" spans="1:23">
      <c r="A82" s="40" t="s">
        <v>80</v>
      </c>
      <c r="B82" s="31"/>
      <c r="C82" s="31"/>
      <c r="D82" s="32"/>
      <c r="E82" s="32"/>
      <c r="F82" s="31"/>
      <c r="G82" s="31"/>
      <c r="H82" s="32"/>
      <c r="I82" s="32"/>
      <c r="J82" s="31"/>
      <c r="K82" s="31"/>
      <c r="L82" s="32"/>
      <c r="M82" s="32"/>
      <c r="N82" s="20"/>
      <c r="O82" s="31"/>
      <c r="P82" s="32"/>
      <c r="Q82" s="35"/>
      <c r="R82" s="20"/>
      <c r="S82" s="31"/>
      <c r="T82" s="32"/>
      <c r="U82" s="35"/>
      <c r="V82" s="20"/>
      <c r="W82" s="20"/>
    </row>
    <row r="83" spans="1:23">
      <c r="A83" s="19" t="s">
        <v>81</v>
      </c>
      <c r="B83" s="20">
        <v>0</v>
      </c>
      <c r="C83" s="20">
        <v>0</v>
      </c>
      <c r="D83" s="21">
        <v>0</v>
      </c>
      <c r="E83" s="21">
        <v>0</v>
      </c>
      <c r="F83" s="20">
        <v>0</v>
      </c>
      <c r="G83" s="20">
        <v>0</v>
      </c>
      <c r="H83" s="21">
        <v>0</v>
      </c>
      <c r="I83" s="21">
        <v>0</v>
      </c>
      <c r="J83" s="20">
        <v>0</v>
      </c>
      <c r="K83" s="20">
        <v>0</v>
      </c>
      <c r="L83" s="21">
        <v>0</v>
      </c>
      <c r="M83" s="21">
        <v>0</v>
      </c>
      <c r="N83" s="20">
        <v>12</v>
      </c>
      <c r="O83" s="20">
        <v>46043</v>
      </c>
      <c r="P83" s="21">
        <v>0</v>
      </c>
      <c r="Q83" s="21">
        <v>0</v>
      </c>
      <c r="R83" s="20">
        <v>0</v>
      </c>
      <c r="S83" s="20">
        <v>0</v>
      </c>
      <c r="T83" s="21">
        <v>14</v>
      </c>
      <c r="U83" s="21">
        <v>11074</v>
      </c>
      <c r="V83" s="22">
        <f t="shared" ref="V83:W83" si="64">B83+D83+F83+H83+J83+L83+R83+T83+N83+P83</f>
        <v>26</v>
      </c>
      <c r="W83" s="22">
        <f t="shared" si="64"/>
        <v>57117</v>
      </c>
    </row>
    <row r="84" spans="1:23">
      <c r="A84" s="37" t="s">
        <v>82</v>
      </c>
      <c r="B84" s="28">
        <v>220</v>
      </c>
      <c r="C84" s="28">
        <v>69861</v>
      </c>
      <c r="D84" s="29">
        <v>0</v>
      </c>
      <c r="E84" s="29">
        <v>0</v>
      </c>
      <c r="F84" s="28">
        <v>0</v>
      </c>
      <c r="G84" s="28">
        <v>0</v>
      </c>
      <c r="H84" s="29">
        <v>0</v>
      </c>
      <c r="I84" s="29">
        <v>0</v>
      </c>
      <c r="J84" s="28">
        <v>0</v>
      </c>
      <c r="K84" s="28">
        <v>0</v>
      </c>
      <c r="L84" s="29">
        <v>0</v>
      </c>
      <c r="M84" s="29">
        <v>0</v>
      </c>
      <c r="N84" s="28">
        <v>2</v>
      </c>
      <c r="O84" s="28">
        <v>4500</v>
      </c>
      <c r="P84" s="29">
        <v>0</v>
      </c>
      <c r="Q84" s="29">
        <v>0</v>
      </c>
      <c r="R84" s="20">
        <v>0</v>
      </c>
      <c r="S84" s="20">
        <v>0</v>
      </c>
      <c r="T84" s="29">
        <v>1</v>
      </c>
      <c r="U84" s="29">
        <v>600</v>
      </c>
      <c r="V84" s="22">
        <f t="shared" ref="V84:W84" si="65">B84+D84+F84+H84+J84+L84+R84+T84+N84+P84</f>
        <v>223</v>
      </c>
      <c r="W84" s="22">
        <f t="shared" si="65"/>
        <v>74961</v>
      </c>
    </row>
    <row r="85" spans="1:23">
      <c r="A85" s="27"/>
      <c r="B85" s="20"/>
      <c r="C85" s="20"/>
      <c r="D85" s="21"/>
      <c r="E85" s="21"/>
      <c r="F85" s="20"/>
      <c r="G85" s="20"/>
      <c r="H85" s="21"/>
      <c r="I85" s="21"/>
      <c r="J85" s="20"/>
      <c r="K85" s="20"/>
      <c r="L85" s="21"/>
      <c r="M85" s="21"/>
      <c r="N85" s="20"/>
      <c r="O85" s="20"/>
      <c r="P85" s="27"/>
      <c r="Q85" s="36"/>
      <c r="R85" s="20"/>
      <c r="S85" s="20"/>
      <c r="T85" s="27"/>
      <c r="U85" s="36"/>
      <c r="V85" s="20"/>
      <c r="W85" s="20"/>
    </row>
    <row r="86" spans="1:23">
      <c r="A86" s="38" t="s">
        <v>83</v>
      </c>
      <c r="B86" s="31">
        <f t="shared" ref="B86:U86" si="66">SUM(B83+B84)</f>
        <v>220</v>
      </c>
      <c r="C86" s="31">
        <f t="shared" si="66"/>
        <v>69861</v>
      </c>
      <c r="D86" s="32">
        <f t="shared" si="66"/>
        <v>0</v>
      </c>
      <c r="E86" s="32">
        <f t="shared" si="66"/>
        <v>0</v>
      </c>
      <c r="F86" s="31">
        <f t="shared" si="66"/>
        <v>0</v>
      </c>
      <c r="G86" s="31">
        <f t="shared" si="66"/>
        <v>0</v>
      </c>
      <c r="H86" s="32">
        <f t="shared" si="66"/>
        <v>0</v>
      </c>
      <c r="I86" s="32">
        <f t="shared" si="66"/>
        <v>0</v>
      </c>
      <c r="J86" s="31">
        <f t="shared" si="66"/>
        <v>0</v>
      </c>
      <c r="K86" s="31">
        <f t="shared" si="66"/>
        <v>0</v>
      </c>
      <c r="L86" s="32">
        <f t="shared" si="66"/>
        <v>0</v>
      </c>
      <c r="M86" s="32">
        <f t="shared" si="66"/>
        <v>0</v>
      </c>
      <c r="N86" s="31">
        <f t="shared" si="66"/>
        <v>14</v>
      </c>
      <c r="O86" s="31">
        <f t="shared" si="66"/>
        <v>50543</v>
      </c>
      <c r="P86" s="32">
        <f t="shared" si="66"/>
        <v>0</v>
      </c>
      <c r="Q86" s="32">
        <f t="shared" si="66"/>
        <v>0</v>
      </c>
      <c r="R86" s="31">
        <f t="shared" si="66"/>
        <v>0</v>
      </c>
      <c r="S86" s="31">
        <f t="shared" si="66"/>
        <v>0</v>
      </c>
      <c r="T86" s="32">
        <f t="shared" si="66"/>
        <v>15</v>
      </c>
      <c r="U86" s="32">
        <f t="shared" si="66"/>
        <v>11674</v>
      </c>
      <c r="V86" s="22">
        <f t="shared" ref="V86:W86" si="67">B86+D86+F86+H86+J86+L86+R86+T86+N86+P86</f>
        <v>249</v>
      </c>
      <c r="W86" s="22">
        <f t="shared" si="67"/>
        <v>132078</v>
      </c>
    </row>
    <row r="87" spans="1:23">
      <c r="A87" s="27"/>
      <c r="B87" s="20"/>
      <c r="C87" s="20"/>
      <c r="D87" s="36"/>
      <c r="E87" s="36"/>
      <c r="F87" s="20"/>
      <c r="G87" s="20"/>
      <c r="H87" s="36"/>
      <c r="I87" s="36"/>
      <c r="J87" s="20"/>
      <c r="K87" s="20"/>
      <c r="L87" s="36"/>
      <c r="M87" s="36"/>
      <c r="N87" s="20"/>
      <c r="O87" s="20"/>
      <c r="P87" s="27"/>
      <c r="Q87" s="27"/>
      <c r="R87" s="20"/>
      <c r="S87" s="20"/>
      <c r="T87" s="27"/>
      <c r="U87" s="27"/>
      <c r="V87" s="20"/>
      <c r="W87" s="20"/>
    </row>
    <row r="88" spans="1:23">
      <c r="A88" s="38" t="s">
        <v>84</v>
      </c>
      <c r="B88" s="41">
        <f t="shared" ref="B88:U88" si="68">SUM(B18+B57+B80+B86)</f>
        <v>9941</v>
      </c>
      <c r="C88" s="41">
        <f t="shared" si="68"/>
        <v>47735492</v>
      </c>
      <c r="D88" s="42">
        <f t="shared" si="68"/>
        <v>2674</v>
      </c>
      <c r="E88" s="42">
        <f t="shared" si="68"/>
        <v>1759272</v>
      </c>
      <c r="F88" s="41">
        <f t="shared" si="68"/>
        <v>4412</v>
      </c>
      <c r="G88" s="41">
        <f t="shared" si="68"/>
        <v>4873288</v>
      </c>
      <c r="H88" s="42">
        <f t="shared" si="68"/>
        <v>804</v>
      </c>
      <c r="I88" s="42">
        <f t="shared" si="68"/>
        <v>3253619</v>
      </c>
      <c r="J88" s="41">
        <f t="shared" si="68"/>
        <v>905</v>
      </c>
      <c r="K88" s="41">
        <f t="shared" si="68"/>
        <v>4723179</v>
      </c>
      <c r="L88" s="42">
        <f t="shared" si="68"/>
        <v>4</v>
      </c>
      <c r="M88" s="42">
        <f t="shared" si="68"/>
        <v>14000</v>
      </c>
      <c r="N88" s="41">
        <f t="shared" si="68"/>
        <v>164</v>
      </c>
      <c r="O88" s="41">
        <f t="shared" si="68"/>
        <v>581217</v>
      </c>
      <c r="P88" s="42">
        <f t="shared" si="68"/>
        <v>6557</v>
      </c>
      <c r="Q88" s="42">
        <f t="shared" si="68"/>
        <v>14279173</v>
      </c>
      <c r="R88" s="41">
        <f t="shared" si="68"/>
        <v>37</v>
      </c>
      <c r="S88" s="41">
        <f t="shared" si="68"/>
        <v>95858</v>
      </c>
      <c r="T88" s="42">
        <f t="shared" si="68"/>
        <v>86</v>
      </c>
      <c r="U88" s="42">
        <f t="shared" si="68"/>
        <v>58824</v>
      </c>
      <c r="V88" s="22">
        <f t="shared" ref="V88:W88" si="69">B88+D88+F88+H88+J88+L88+R88+T88+N88+P88</f>
        <v>25584</v>
      </c>
      <c r="W88" s="22">
        <f t="shared" si="69"/>
        <v>77373922</v>
      </c>
    </row>
    <row r="89" spans="1:23">
      <c r="A89" s="38" t="s">
        <v>85</v>
      </c>
      <c r="B89" s="20"/>
      <c r="C89" s="31">
        <f>SUM(C88/B88)</f>
        <v>4801.8802937330247</v>
      </c>
      <c r="D89" s="36"/>
      <c r="E89" s="32">
        <f>SUM(E88/D88)</f>
        <v>657.91772625280475</v>
      </c>
      <c r="F89" s="20"/>
      <c r="G89" s="31">
        <f>SUM(G88/F88)</f>
        <v>1104.5530371713508</v>
      </c>
      <c r="H89" s="36"/>
      <c r="I89" s="32">
        <f>SUM(I88/H88)</f>
        <v>4046.789800995025</v>
      </c>
      <c r="J89" s="20"/>
      <c r="K89" s="31">
        <f>SUM(K88/J88)</f>
        <v>5218.982320441989</v>
      </c>
      <c r="L89" s="36"/>
      <c r="M89" s="32">
        <f>SUM(M88/L88)</f>
        <v>3500</v>
      </c>
      <c r="N89" s="20"/>
      <c r="O89" s="31">
        <f>SUM(O88/N88)</f>
        <v>3544.0060975609758</v>
      </c>
      <c r="P89" s="36"/>
      <c r="Q89" s="32">
        <f>SUM(Q88/P88)</f>
        <v>2177.6991001982615</v>
      </c>
      <c r="R89" s="20"/>
      <c r="S89" s="31">
        <f>SUM(S88/R88)</f>
        <v>2590.7567567567567</v>
      </c>
      <c r="T89" s="36"/>
      <c r="U89" s="32">
        <f>SUM(U88/T88)</f>
        <v>684</v>
      </c>
      <c r="V89" s="33"/>
      <c r="W89" s="33"/>
    </row>
    <row r="90" spans="1:23">
      <c r="A90" s="27"/>
      <c r="B90" s="27"/>
      <c r="C90" s="43"/>
      <c r="D90" s="35"/>
      <c r="E90" s="44"/>
      <c r="F90" s="44"/>
      <c r="G90" s="44"/>
      <c r="H90" s="44"/>
      <c r="I90" s="44"/>
      <c r="J90" s="45"/>
      <c r="K90" s="46"/>
      <c r="L90" s="44"/>
      <c r="M90" s="44"/>
      <c r="N90" s="47"/>
      <c r="O90" s="45"/>
      <c r="P90" s="47"/>
      <c r="Q90" s="45"/>
      <c r="R90" s="47"/>
      <c r="S90" s="45"/>
      <c r="T90" s="47"/>
      <c r="U90" s="45"/>
      <c r="V90" s="47"/>
      <c r="W90" s="47"/>
    </row>
    <row r="91" spans="1:23">
      <c r="A91" s="40" t="s">
        <v>86</v>
      </c>
      <c r="B91" s="48" t="s">
        <v>15</v>
      </c>
      <c r="C91" s="48" t="s">
        <v>16</v>
      </c>
      <c r="D91" s="48" t="s">
        <v>87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1:23">
      <c r="A92" s="49" t="s">
        <v>88</v>
      </c>
      <c r="B92" s="21">
        <v>30</v>
      </c>
      <c r="C92" s="21">
        <v>80794</v>
      </c>
      <c r="D92" s="50">
        <f t="shared" ref="D92:D96" si="70">C92/B92</f>
        <v>2693.1333333333332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1:23">
      <c r="A93" s="49" t="s">
        <v>89</v>
      </c>
      <c r="B93" s="21">
        <v>31</v>
      </c>
      <c r="C93" s="21">
        <v>136387</v>
      </c>
      <c r="D93" s="50">
        <f t="shared" si="70"/>
        <v>4399.5806451612907</v>
      </c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1:23">
      <c r="A94" s="49" t="s">
        <v>90</v>
      </c>
      <c r="B94" s="21">
        <v>14</v>
      </c>
      <c r="C94" s="21">
        <v>570000</v>
      </c>
      <c r="D94" s="50">
        <f t="shared" si="70"/>
        <v>40714.285714285717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1:23">
      <c r="A95" s="49" t="s">
        <v>91</v>
      </c>
      <c r="B95" s="21">
        <v>9</v>
      </c>
      <c r="C95" s="21">
        <v>1798425</v>
      </c>
      <c r="D95" s="50">
        <f t="shared" si="70"/>
        <v>199825</v>
      </c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1:23">
      <c r="A96" s="49" t="s">
        <v>92</v>
      </c>
      <c r="B96" s="21">
        <v>102</v>
      </c>
      <c r="C96" s="21">
        <v>408000</v>
      </c>
      <c r="D96" s="50">
        <f t="shared" si="70"/>
        <v>4000</v>
      </c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1:23">
      <c r="A97" s="47"/>
      <c r="B97" s="46"/>
      <c r="C97" s="46"/>
      <c r="D97" s="46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1:23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47"/>
      <c r="U98" s="47"/>
      <c r="V98" s="47"/>
      <c r="W98" s="47"/>
    </row>
    <row r="99" spans="1:23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1:23">
      <c r="A100" s="309" t="s">
        <v>93</v>
      </c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1:23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1:23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1:23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1:23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1:23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1:23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1:23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1:23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1:23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1:23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1:23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1:23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1:23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1:23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1:23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1:23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1:23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1:23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1:23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1:23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1:23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1:23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1:23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1:23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1:23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1:23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1:23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</row>
    <row r="128" spans="1:23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</row>
    <row r="129" spans="1:23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</row>
    <row r="130" spans="1:23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</row>
    <row r="131" spans="1:23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</row>
    <row r="132" spans="1:2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</row>
    <row r="133" spans="1:2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</row>
    <row r="134" spans="1:2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</row>
    <row r="135" spans="1:2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</row>
    <row r="136" spans="1:2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</row>
  </sheetData>
  <mergeCells count="17">
    <mergeCell ref="P8:Q10"/>
    <mergeCell ref="R8:S10"/>
    <mergeCell ref="T8:U10"/>
    <mergeCell ref="V8:W10"/>
    <mergeCell ref="A100:W100"/>
    <mergeCell ref="B8:C10"/>
    <mergeCell ref="D8:E10"/>
    <mergeCell ref="F8:G10"/>
    <mergeCell ref="H8:I10"/>
    <mergeCell ref="J8:K10"/>
    <mergeCell ref="L8:M10"/>
    <mergeCell ref="N8:O10"/>
    <mergeCell ref="B2:Q2"/>
    <mergeCell ref="B3:Q3"/>
    <mergeCell ref="B4:O4"/>
    <mergeCell ref="B5:Q5"/>
    <mergeCell ref="B6:Q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00"/>
  <sheetViews>
    <sheetView workbookViewId="0">
      <pane ySplit="11" topLeftCell="A12" activePane="bottomLeft" state="frozen"/>
      <selection pane="bottomLeft" activeCell="B13" sqref="B13"/>
    </sheetView>
  </sheetViews>
  <sheetFormatPr defaultColWidth="14.42578125" defaultRowHeight="15.75" customHeight="1"/>
  <cols>
    <col min="1" max="1" width="12.140625" customWidth="1"/>
    <col min="2" max="2" width="5.85546875" customWidth="1"/>
    <col min="3" max="3" width="9" customWidth="1"/>
    <col min="4" max="4" width="6" customWidth="1"/>
    <col min="5" max="5" width="8.140625" customWidth="1"/>
    <col min="6" max="6" width="4.85546875" customWidth="1"/>
    <col min="7" max="7" width="8.140625" customWidth="1"/>
    <col min="8" max="8" width="3.85546875" customWidth="1"/>
    <col min="9" max="9" width="8.140625" customWidth="1"/>
    <col min="10" max="10" width="4.5703125" customWidth="1"/>
    <col min="11" max="11" width="8.140625" customWidth="1"/>
    <col min="12" max="12" width="3.42578125" customWidth="1"/>
    <col min="13" max="13" width="6.140625" customWidth="1"/>
    <col min="14" max="14" width="3.5703125" customWidth="1"/>
    <col min="15" max="15" width="6.85546875" customWidth="1"/>
    <col min="16" max="16" width="4.85546875" customWidth="1"/>
    <col min="17" max="17" width="8.140625" customWidth="1"/>
    <col min="18" max="18" width="5.42578125" customWidth="1"/>
    <col min="19" max="19" width="7.85546875" customWidth="1"/>
    <col min="20" max="36" width="9.140625" customWidth="1"/>
  </cols>
  <sheetData>
    <row r="1" spans="1:36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3"/>
    </row>
    <row r="2" spans="1:36" ht="13.5" customHeight="1">
      <c r="A2" s="3"/>
      <c r="B2" s="291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3"/>
      <c r="B3" s="291" t="s">
        <v>1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3.5" customHeight="1">
      <c r="A4" s="1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3.5" customHeight="1">
      <c r="A5" s="3"/>
      <c r="B5" s="291" t="s">
        <v>94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3.5" customHeight="1">
      <c r="A6" s="9"/>
      <c r="B6" s="292" t="s">
        <v>95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3.5" customHeight="1">
      <c r="A7" s="1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3.5" customHeight="1">
      <c r="A8" s="1"/>
      <c r="B8" s="312" t="s">
        <v>4</v>
      </c>
      <c r="C8" s="282"/>
      <c r="D8" s="311" t="s">
        <v>5</v>
      </c>
      <c r="E8" s="282"/>
      <c r="F8" s="312" t="s">
        <v>6</v>
      </c>
      <c r="G8" s="282"/>
      <c r="H8" s="311" t="s">
        <v>7</v>
      </c>
      <c r="I8" s="282"/>
      <c r="J8" s="312" t="s">
        <v>8</v>
      </c>
      <c r="K8" s="282"/>
      <c r="L8" s="311" t="s">
        <v>9</v>
      </c>
      <c r="M8" s="282"/>
      <c r="N8" s="312" t="s">
        <v>10</v>
      </c>
      <c r="O8" s="282"/>
      <c r="P8" s="311" t="s">
        <v>13</v>
      </c>
      <c r="Q8" s="282"/>
      <c r="R8" s="312" t="s">
        <v>14</v>
      </c>
      <c r="S8" s="28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3.5" customHeight="1">
      <c r="A9" s="1"/>
      <c r="B9" s="283"/>
      <c r="C9" s="284"/>
      <c r="D9" s="283"/>
      <c r="E9" s="284"/>
      <c r="F9" s="283"/>
      <c r="G9" s="284"/>
      <c r="H9" s="283"/>
      <c r="I9" s="284"/>
      <c r="J9" s="283"/>
      <c r="K9" s="284"/>
      <c r="L9" s="283"/>
      <c r="M9" s="284"/>
      <c r="N9" s="283"/>
      <c r="O9" s="284"/>
      <c r="P9" s="283"/>
      <c r="Q9" s="284"/>
      <c r="R9" s="283"/>
      <c r="S9" s="28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3.5" customHeight="1">
      <c r="A10" s="1"/>
      <c r="B10" s="285"/>
      <c r="C10" s="286"/>
      <c r="D10" s="285"/>
      <c r="E10" s="286"/>
      <c r="F10" s="285"/>
      <c r="G10" s="286"/>
      <c r="H10" s="285"/>
      <c r="I10" s="286"/>
      <c r="J10" s="285"/>
      <c r="K10" s="286"/>
      <c r="L10" s="285"/>
      <c r="M10" s="286"/>
      <c r="N10" s="285"/>
      <c r="O10" s="286"/>
      <c r="P10" s="285"/>
      <c r="Q10" s="286"/>
      <c r="R10" s="285"/>
      <c r="S10" s="286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3.5" customHeight="1">
      <c r="A11" s="1"/>
      <c r="B11" s="55" t="s">
        <v>15</v>
      </c>
      <c r="C11" s="55" t="s">
        <v>16</v>
      </c>
      <c r="D11" s="56" t="s">
        <v>15</v>
      </c>
      <c r="E11" s="56" t="s">
        <v>16</v>
      </c>
      <c r="F11" s="55" t="s">
        <v>15</v>
      </c>
      <c r="G11" s="55" t="s">
        <v>16</v>
      </c>
      <c r="H11" s="56" t="s">
        <v>15</v>
      </c>
      <c r="I11" s="56" t="s">
        <v>16</v>
      </c>
      <c r="J11" s="55" t="s">
        <v>15</v>
      </c>
      <c r="K11" s="57" t="s">
        <v>16</v>
      </c>
      <c r="L11" s="56" t="s">
        <v>15</v>
      </c>
      <c r="M11" s="56" t="s">
        <v>16</v>
      </c>
      <c r="N11" s="55" t="s">
        <v>15</v>
      </c>
      <c r="O11" s="55" t="s">
        <v>16</v>
      </c>
      <c r="P11" s="56" t="s">
        <v>15</v>
      </c>
      <c r="Q11" s="56" t="s">
        <v>16</v>
      </c>
      <c r="R11" s="55" t="s">
        <v>15</v>
      </c>
      <c r="S11" s="55" t="s">
        <v>16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58"/>
      <c r="S12" s="5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3.5" customHeight="1">
      <c r="A13" s="59" t="s">
        <v>17</v>
      </c>
      <c r="B13" s="60"/>
      <c r="C13" s="60"/>
      <c r="D13" s="61"/>
      <c r="E13" s="61"/>
      <c r="F13" s="60"/>
      <c r="G13" s="60"/>
      <c r="H13" s="61"/>
      <c r="I13" s="61"/>
      <c r="J13" s="62"/>
      <c r="K13" s="63"/>
      <c r="L13" s="61"/>
      <c r="M13" s="61"/>
      <c r="N13" s="64"/>
      <c r="O13" s="64"/>
      <c r="P13" s="61"/>
      <c r="Q13" s="61"/>
      <c r="R13" s="65"/>
      <c r="S13" s="6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3.5" customHeight="1">
      <c r="A14" s="61" t="s">
        <v>18</v>
      </c>
      <c r="B14" s="63">
        <v>0</v>
      </c>
      <c r="C14" s="63">
        <v>0</v>
      </c>
      <c r="D14" s="66">
        <v>0</v>
      </c>
      <c r="E14" s="66">
        <v>0</v>
      </c>
      <c r="F14" s="63">
        <v>0</v>
      </c>
      <c r="G14" s="63">
        <v>0</v>
      </c>
      <c r="H14" s="66">
        <v>104</v>
      </c>
      <c r="I14" s="66">
        <v>436725</v>
      </c>
      <c r="J14" s="63">
        <v>229</v>
      </c>
      <c r="K14" s="63">
        <v>1350958</v>
      </c>
      <c r="L14" s="66">
        <v>0</v>
      </c>
      <c r="M14" s="66">
        <v>0</v>
      </c>
      <c r="N14" s="63">
        <v>11</v>
      </c>
      <c r="O14" s="63">
        <v>50000</v>
      </c>
      <c r="P14" s="66">
        <v>0</v>
      </c>
      <c r="Q14" s="66">
        <v>0</v>
      </c>
      <c r="R14" s="64">
        <f t="shared" ref="R14:S14" si="0">B14+D14+F14+H14+J14+L14+N14+P14</f>
        <v>344</v>
      </c>
      <c r="S14" s="64">
        <f t="shared" si="0"/>
        <v>1837683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3.5" customHeight="1">
      <c r="A15" s="61" t="s">
        <v>19</v>
      </c>
      <c r="B15" s="63">
        <v>0</v>
      </c>
      <c r="C15" s="63">
        <v>0</v>
      </c>
      <c r="D15" s="66">
        <v>0</v>
      </c>
      <c r="E15" s="66">
        <v>0</v>
      </c>
      <c r="F15" s="63">
        <v>0</v>
      </c>
      <c r="G15" s="63">
        <v>0</v>
      </c>
      <c r="H15" s="66">
        <v>67</v>
      </c>
      <c r="I15" s="66">
        <v>275542</v>
      </c>
      <c r="J15" s="63">
        <v>137</v>
      </c>
      <c r="K15" s="63">
        <v>728508</v>
      </c>
      <c r="L15" s="66">
        <v>0</v>
      </c>
      <c r="M15" s="66">
        <v>0</v>
      </c>
      <c r="N15" s="63">
        <v>3</v>
      </c>
      <c r="O15" s="63">
        <v>15000</v>
      </c>
      <c r="P15" s="66">
        <v>1</v>
      </c>
      <c r="Q15" s="66">
        <v>1200</v>
      </c>
      <c r="R15" s="64">
        <f t="shared" ref="R15:S15" si="1">B15+D15+F15+H15+J15+L15+N15+P15</f>
        <v>208</v>
      </c>
      <c r="S15" s="64">
        <f t="shared" si="1"/>
        <v>1020250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3.5" customHeight="1">
      <c r="A16" s="67" t="s">
        <v>20</v>
      </c>
      <c r="B16" s="68">
        <v>0</v>
      </c>
      <c r="C16" s="68">
        <v>0</v>
      </c>
      <c r="D16" s="69">
        <v>0</v>
      </c>
      <c r="E16" s="69">
        <v>0</v>
      </c>
      <c r="F16" s="68">
        <v>0</v>
      </c>
      <c r="G16" s="68">
        <v>0</v>
      </c>
      <c r="H16" s="69">
        <v>67</v>
      </c>
      <c r="I16" s="69">
        <v>284388</v>
      </c>
      <c r="J16" s="68">
        <v>73</v>
      </c>
      <c r="K16" s="68">
        <v>453200</v>
      </c>
      <c r="L16" s="69">
        <v>0</v>
      </c>
      <c r="M16" s="69">
        <v>0</v>
      </c>
      <c r="N16" s="68">
        <v>10</v>
      </c>
      <c r="O16" s="68">
        <v>48750</v>
      </c>
      <c r="P16" s="66">
        <v>0</v>
      </c>
      <c r="Q16" s="66">
        <v>0</v>
      </c>
      <c r="R16" s="64">
        <f t="shared" ref="R16:S16" si="2">B16+D16+F16+H16+J16+L16+N16+P16</f>
        <v>150</v>
      </c>
      <c r="S16" s="64">
        <f t="shared" si="2"/>
        <v>786338</v>
      </c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</row>
    <row r="17" spans="1:36" ht="13.5" customHeight="1">
      <c r="A17" s="61"/>
      <c r="B17" s="68"/>
      <c r="C17" s="68"/>
      <c r="D17" s="69"/>
      <c r="E17" s="69"/>
      <c r="F17" s="68"/>
      <c r="G17" s="68"/>
      <c r="H17" s="69"/>
      <c r="I17" s="69"/>
      <c r="J17" s="68"/>
      <c r="K17" s="68"/>
      <c r="L17" s="71"/>
      <c r="M17" s="61"/>
      <c r="N17" s="64"/>
      <c r="O17" s="64"/>
      <c r="P17" s="61"/>
      <c r="Q17" s="61"/>
      <c r="R17" s="64"/>
      <c r="S17" s="64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3.5" customHeight="1">
      <c r="A18" s="72" t="s">
        <v>96</v>
      </c>
      <c r="B18" s="73">
        <v>0</v>
      </c>
      <c r="C18" s="73">
        <v>0</v>
      </c>
      <c r="D18" s="74">
        <v>0</v>
      </c>
      <c r="E18" s="74">
        <v>0</v>
      </c>
      <c r="F18" s="73">
        <v>0</v>
      </c>
      <c r="G18" s="73">
        <v>0</v>
      </c>
      <c r="H18" s="74">
        <f t="shared" ref="H18:I18" si="3">SUM(H14:H17)</f>
        <v>238</v>
      </c>
      <c r="I18" s="74">
        <f t="shared" si="3"/>
        <v>996655</v>
      </c>
      <c r="J18" s="73">
        <f t="shared" ref="J18:Q18" si="4">SUM(J14:J16)</f>
        <v>439</v>
      </c>
      <c r="K18" s="73">
        <f t="shared" si="4"/>
        <v>2532666</v>
      </c>
      <c r="L18" s="74">
        <f t="shared" si="4"/>
        <v>0</v>
      </c>
      <c r="M18" s="74">
        <f t="shared" si="4"/>
        <v>0</v>
      </c>
      <c r="N18" s="73">
        <f t="shared" si="4"/>
        <v>24</v>
      </c>
      <c r="O18" s="73">
        <f t="shared" si="4"/>
        <v>113750</v>
      </c>
      <c r="P18" s="74">
        <f t="shared" si="4"/>
        <v>1</v>
      </c>
      <c r="Q18" s="74">
        <f t="shared" si="4"/>
        <v>1200</v>
      </c>
      <c r="R18" s="64">
        <f t="shared" ref="R18:S18" si="5">B18+D18+F18+H18+J18+L18+N18+P18</f>
        <v>702</v>
      </c>
      <c r="S18" s="64">
        <f t="shared" si="5"/>
        <v>3644271</v>
      </c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</row>
    <row r="19" spans="1:36" ht="13.5" customHeight="1">
      <c r="A19" s="2"/>
      <c r="B19" s="76"/>
      <c r="C19" s="76"/>
      <c r="D19" s="77"/>
      <c r="E19" s="77"/>
      <c r="F19" s="78"/>
      <c r="G19" s="78"/>
      <c r="H19" s="79"/>
      <c r="I19" s="79"/>
      <c r="J19" s="76"/>
      <c r="K19" s="80"/>
      <c r="L19" s="77"/>
      <c r="M19" s="2"/>
      <c r="N19" s="81"/>
      <c r="O19" s="81"/>
      <c r="P19" s="2"/>
      <c r="Q19" s="2"/>
      <c r="R19" s="64"/>
      <c r="S19" s="64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3.5" customHeight="1">
      <c r="A20" s="59" t="s">
        <v>22</v>
      </c>
      <c r="B20" s="62"/>
      <c r="C20" s="62"/>
      <c r="D20" s="71"/>
      <c r="E20" s="71"/>
      <c r="F20" s="82"/>
      <c r="G20" s="82"/>
      <c r="H20" s="83"/>
      <c r="I20" s="83"/>
      <c r="J20" s="62"/>
      <c r="K20" s="63"/>
      <c r="L20" s="71"/>
      <c r="M20" s="61"/>
      <c r="N20" s="64"/>
      <c r="O20" s="64"/>
      <c r="P20" s="61"/>
      <c r="Q20" s="61"/>
      <c r="R20" s="64"/>
      <c r="S20" s="64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3.5" customHeight="1">
      <c r="A21" s="61" t="s">
        <v>23</v>
      </c>
      <c r="B21" s="63">
        <v>188</v>
      </c>
      <c r="C21" s="63">
        <v>904235</v>
      </c>
      <c r="D21" s="66">
        <v>0</v>
      </c>
      <c r="E21" s="66">
        <v>0</v>
      </c>
      <c r="F21" s="63">
        <v>0</v>
      </c>
      <c r="G21" s="63">
        <v>0</v>
      </c>
      <c r="H21" s="66">
        <v>0</v>
      </c>
      <c r="I21" s="66">
        <v>0</v>
      </c>
      <c r="J21" s="63">
        <v>1</v>
      </c>
      <c r="K21" s="63">
        <v>3863</v>
      </c>
      <c r="L21" s="66">
        <v>0</v>
      </c>
      <c r="M21" s="66">
        <v>0</v>
      </c>
      <c r="N21" s="63">
        <v>0</v>
      </c>
      <c r="O21" s="63">
        <v>0</v>
      </c>
      <c r="P21" s="66">
        <v>0</v>
      </c>
      <c r="Q21" s="66">
        <v>0</v>
      </c>
      <c r="R21" s="64">
        <f t="shared" ref="R21:S21" si="6">B21+D21+F21+H21+J21+L21+N21+P21</f>
        <v>189</v>
      </c>
      <c r="S21" s="64">
        <f t="shared" si="6"/>
        <v>908098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3.5" customHeight="1">
      <c r="A22" s="61" t="s">
        <v>24</v>
      </c>
      <c r="B22" s="63">
        <v>237</v>
      </c>
      <c r="C22" s="63">
        <v>1085488</v>
      </c>
      <c r="D22" s="66">
        <v>0</v>
      </c>
      <c r="E22" s="66">
        <v>0</v>
      </c>
      <c r="F22" s="63">
        <v>0</v>
      </c>
      <c r="G22" s="63">
        <v>0</v>
      </c>
      <c r="H22" s="66">
        <v>14</v>
      </c>
      <c r="I22" s="66">
        <v>61182</v>
      </c>
      <c r="J22" s="63">
        <v>6</v>
      </c>
      <c r="K22" s="63">
        <v>16670</v>
      </c>
      <c r="L22" s="66">
        <v>0</v>
      </c>
      <c r="M22" s="66">
        <v>0</v>
      </c>
      <c r="N22" s="63">
        <v>0</v>
      </c>
      <c r="O22" s="63">
        <v>0</v>
      </c>
      <c r="P22" s="66">
        <v>0</v>
      </c>
      <c r="Q22" s="66">
        <v>0</v>
      </c>
      <c r="R22" s="64">
        <f t="shared" ref="R22:S22" si="7">B22+D22+F22+H22+J22+L22+N22+P22</f>
        <v>257</v>
      </c>
      <c r="S22" s="64">
        <f t="shared" si="7"/>
        <v>1163340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3.5" customHeight="1">
      <c r="A23" s="61" t="s">
        <v>25</v>
      </c>
      <c r="B23" s="63">
        <v>985</v>
      </c>
      <c r="C23" s="63">
        <v>3549883</v>
      </c>
      <c r="D23" s="66">
        <v>0</v>
      </c>
      <c r="E23" s="66">
        <v>0</v>
      </c>
      <c r="F23" s="63">
        <v>0</v>
      </c>
      <c r="G23" s="63">
        <v>0</v>
      </c>
      <c r="H23" s="66">
        <v>13</v>
      </c>
      <c r="I23" s="66">
        <v>49285</v>
      </c>
      <c r="J23" s="63">
        <v>7</v>
      </c>
      <c r="K23" s="63">
        <v>37662</v>
      </c>
      <c r="L23" s="66">
        <v>0</v>
      </c>
      <c r="M23" s="66">
        <v>0</v>
      </c>
      <c r="N23" s="63">
        <v>2</v>
      </c>
      <c r="O23" s="63">
        <v>3750</v>
      </c>
      <c r="P23" s="66">
        <v>0</v>
      </c>
      <c r="Q23" s="66">
        <v>0</v>
      </c>
      <c r="R23" s="64">
        <f t="shared" ref="R23:S23" si="8">B23+D23+F23+H23+J23+L23+N23+P23</f>
        <v>1007</v>
      </c>
      <c r="S23" s="64">
        <f t="shared" si="8"/>
        <v>3640580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3.5" customHeight="1">
      <c r="A24" s="61" t="s">
        <v>26</v>
      </c>
      <c r="B24" s="63">
        <v>415</v>
      </c>
      <c r="C24" s="63">
        <v>2183434</v>
      </c>
      <c r="D24" s="66">
        <v>0</v>
      </c>
      <c r="E24" s="66">
        <v>0</v>
      </c>
      <c r="F24" s="63">
        <v>0</v>
      </c>
      <c r="G24" s="63">
        <v>0</v>
      </c>
      <c r="H24" s="66">
        <v>6</v>
      </c>
      <c r="I24" s="66">
        <v>24926</v>
      </c>
      <c r="J24" s="63">
        <v>3</v>
      </c>
      <c r="K24" s="63">
        <v>15451</v>
      </c>
      <c r="L24" s="66">
        <v>0</v>
      </c>
      <c r="M24" s="66">
        <v>0</v>
      </c>
      <c r="N24" s="63">
        <v>0</v>
      </c>
      <c r="O24" s="63">
        <v>0</v>
      </c>
      <c r="P24" s="66">
        <v>0</v>
      </c>
      <c r="Q24" s="66">
        <v>0</v>
      </c>
      <c r="R24" s="64">
        <f t="shared" ref="R24:S24" si="9">B24+D24+F24+H24+J24+L24+N24+P24</f>
        <v>424</v>
      </c>
      <c r="S24" s="64">
        <f t="shared" si="9"/>
        <v>2223811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3.5" customHeight="1">
      <c r="A25" s="61" t="s">
        <v>27</v>
      </c>
      <c r="B25" s="63">
        <v>167</v>
      </c>
      <c r="C25" s="63">
        <v>862753</v>
      </c>
      <c r="D25" s="66">
        <v>0</v>
      </c>
      <c r="E25" s="66">
        <v>0</v>
      </c>
      <c r="F25" s="63">
        <v>0</v>
      </c>
      <c r="G25" s="63">
        <v>0</v>
      </c>
      <c r="H25" s="66">
        <v>0</v>
      </c>
      <c r="I25" s="66">
        <v>0</v>
      </c>
      <c r="J25" s="63">
        <v>1</v>
      </c>
      <c r="K25" s="63">
        <v>3863</v>
      </c>
      <c r="L25" s="66">
        <v>0</v>
      </c>
      <c r="M25" s="66">
        <v>0</v>
      </c>
      <c r="N25" s="63">
        <v>0</v>
      </c>
      <c r="O25" s="63">
        <v>0</v>
      </c>
      <c r="P25" s="66">
        <v>0</v>
      </c>
      <c r="Q25" s="66">
        <v>0</v>
      </c>
      <c r="R25" s="64">
        <f t="shared" ref="R25:S25" si="10">B25+D25+F25+H25+J25+L25+N25+P25</f>
        <v>168</v>
      </c>
      <c r="S25" s="64">
        <f t="shared" si="10"/>
        <v>866616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3.5" customHeight="1">
      <c r="A26" s="61" t="s">
        <v>28</v>
      </c>
      <c r="B26" s="63">
        <v>328</v>
      </c>
      <c r="C26" s="63">
        <v>1757168</v>
      </c>
      <c r="D26" s="66">
        <v>0</v>
      </c>
      <c r="E26" s="66">
        <v>0</v>
      </c>
      <c r="F26" s="63">
        <v>0</v>
      </c>
      <c r="G26" s="63">
        <v>0</v>
      </c>
      <c r="H26" s="66">
        <v>3</v>
      </c>
      <c r="I26" s="66">
        <v>11330</v>
      </c>
      <c r="J26" s="63">
        <v>3</v>
      </c>
      <c r="K26" s="63">
        <v>15451</v>
      </c>
      <c r="L26" s="66">
        <v>1</v>
      </c>
      <c r="M26" s="66">
        <v>2000</v>
      </c>
      <c r="N26" s="63">
        <v>1</v>
      </c>
      <c r="O26" s="63">
        <v>2500</v>
      </c>
      <c r="P26" s="66">
        <v>0</v>
      </c>
      <c r="Q26" s="66">
        <v>0</v>
      </c>
      <c r="R26" s="64">
        <f t="shared" ref="R26:S26" si="11">B26+D26+F26+H26+J26+L26+N26+P26</f>
        <v>336</v>
      </c>
      <c r="S26" s="64">
        <f t="shared" si="11"/>
        <v>1788449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3.5" customHeight="1">
      <c r="A27" s="61" t="s">
        <v>29</v>
      </c>
      <c r="B27" s="63">
        <v>114</v>
      </c>
      <c r="C27" s="63">
        <v>610906</v>
      </c>
      <c r="D27" s="66">
        <v>0</v>
      </c>
      <c r="E27" s="66">
        <v>0</v>
      </c>
      <c r="F27" s="63">
        <v>0</v>
      </c>
      <c r="G27" s="63">
        <v>0</v>
      </c>
      <c r="H27" s="66">
        <v>1</v>
      </c>
      <c r="I27" s="66">
        <v>4532</v>
      </c>
      <c r="J27" s="63">
        <v>0</v>
      </c>
      <c r="K27" s="63">
        <v>0</v>
      </c>
      <c r="L27" s="66">
        <v>0</v>
      </c>
      <c r="M27" s="66">
        <v>0</v>
      </c>
      <c r="N27" s="63">
        <v>0</v>
      </c>
      <c r="O27" s="63">
        <v>0</v>
      </c>
      <c r="P27" s="66">
        <v>0</v>
      </c>
      <c r="Q27" s="66">
        <v>0</v>
      </c>
      <c r="R27" s="64">
        <f t="shared" ref="R27:S27" si="12">B27+D27+F27+H27+J27+L27+N27+P27</f>
        <v>115</v>
      </c>
      <c r="S27" s="64">
        <f t="shared" si="12"/>
        <v>615438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3.5" customHeight="1">
      <c r="A28" s="61" t="s">
        <v>30</v>
      </c>
      <c r="B28" s="63">
        <v>0</v>
      </c>
      <c r="C28" s="63">
        <v>0</v>
      </c>
      <c r="D28" s="66">
        <v>0</v>
      </c>
      <c r="E28" s="66">
        <v>0</v>
      </c>
      <c r="F28" s="63">
        <v>0</v>
      </c>
      <c r="G28" s="63">
        <v>0</v>
      </c>
      <c r="H28" s="66">
        <v>0</v>
      </c>
      <c r="I28" s="66">
        <v>0</v>
      </c>
      <c r="J28" s="63">
        <v>0</v>
      </c>
      <c r="K28" s="63">
        <v>0</v>
      </c>
      <c r="L28" s="66">
        <v>0</v>
      </c>
      <c r="M28" s="66">
        <v>0</v>
      </c>
      <c r="N28" s="63">
        <v>0</v>
      </c>
      <c r="O28" s="63">
        <v>0</v>
      </c>
      <c r="P28" s="66">
        <v>0</v>
      </c>
      <c r="Q28" s="66">
        <v>0</v>
      </c>
      <c r="R28" s="64">
        <f t="shared" ref="R28:S28" si="13">B28+D28+F28+H28+J28+L28+N28+P28</f>
        <v>0</v>
      </c>
      <c r="S28" s="64">
        <f t="shared" si="13"/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3.5" customHeight="1">
      <c r="A29" s="61" t="s">
        <v>31</v>
      </c>
      <c r="B29" s="63">
        <v>302</v>
      </c>
      <c r="C29" s="63">
        <v>1519626</v>
      </c>
      <c r="D29" s="66">
        <v>0</v>
      </c>
      <c r="E29" s="66">
        <v>0</v>
      </c>
      <c r="F29" s="63">
        <v>0</v>
      </c>
      <c r="G29" s="63">
        <v>0</v>
      </c>
      <c r="H29" s="66">
        <v>1</v>
      </c>
      <c r="I29" s="66">
        <v>4532</v>
      </c>
      <c r="J29" s="63">
        <v>2</v>
      </c>
      <c r="K29" s="63">
        <v>15450</v>
      </c>
      <c r="L29" s="66">
        <v>0</v>
      </c>
      <c r="M29" s="66">
        <v>0</v>
      </c>
      <c r="N29" s="63">
        <v>0</v>
      </c>
      <c r="O29" s="63">
        <v>0</v>
      </c>
      <c r="P29" s="66">
        <v>0</v>
      </c>
      <c r="Q29" s="66">
        <v>0</v>
      </c>
      <c r="R29" s="64">
        <f t="shared" ref="R29:S29" si="14">B29+D29+F29+H29+J29+L29+N29+P29</f>
        <v>305</v>
      </c>
      <c r="S29" s="64">
        <f t="shared" si="14"/>
        <v>1539608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3.5" customHeight="1">
      <c r="A30" s="61" t="s">
        <v>32</v>
      </c>
      <c r="B30" s="63">
        <v>435</v>
      </c>
      <c r="C30" s="63">
        <v>2231442</v>
      </c>
      <c r="D30" s="66">
        <v>0</v>
      </c>
      <c r="E30" s="66">
        <v>0</v>
      </c>
      <c r="F30" s="63">
        <v>0</v>
      </c>
      <c r="G30" s="63">
        <v>0</v>
      </c>
      <c r="H30" s="66">
        <v>12</v>
      </c>
      <c r="I30" s="66">
        <v>52118</v>
      </c>
      <c r="J30" s="63">
        <v>4</v>
      </c>
      <c r="K30" s="63">
        <v>23175</v>
      </c>
      <c r="L30" s="66">
        <v>0</v>
      </c>
      <c r="M30" s="66">
        <v>0</v>
      </c>
      <c r="N30" s="63">
        <v>1</v>
      </c>
      <c r="O30" s="63">
        <v>5000</v>
      </c>
      <c r="P30" s="66">
        <v>0</v>
      </c>
      <c r="Q30" s="66">
        <v>0</v>
      </c>
      <c r="R30" s="64">
        <f t="shared" ref="R30:S30" si="15">B30+D30+F30+H30+J30+L30+N30+P30</f>
        <v>452</v>
      </c>
      <c r="S30" s="64">
        <f t="shared" si="15"/>
        <v>2311735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3.5" customHeight="1">
      <c r="A31" s="61" t="s">
        <v>33</v>
      </c>
      <c r="B31" s="63">
        <v>58</v>
      </c>
      <c r="C31" s="63">
        <v>291448</v>
      </c>
      <c r="D31" s="66">
        <v>0</v>
      </c>
      <c r="E31" s="66">
        <v>0</v>
      </c>
      <c r="F31" s="63">
        <v>0</v>
      </c>
      <c r="G31" s="63">
        <v>0</v>
      </c>
      <c r="H31" s="66">
        <v>0</v>
      </c>
      <c r="I31" s="66">
        <v>0</v>
      </c>
      <c r="J31" s="63">
        <v>2</v>
      </c>
      <c r="K31" s="63">
        <v>11588</v>
      </c>
      <c r="L31" s="66">
        <v>0</v>
      </c>
      <c r="M31" s="66">
        <v>0</v>
      </c>
      <c r="N31" s="63">
        <v>0</v>
      </c>
      <c r="O31" s="63">
        <v>0</v>
      </c>
      <c r="P31" s="66">
        <v>0</v>
      </c>
      <c r="Q31" s="66">
        <v>0</v>
      </c>
      <c r="R31" s="64">
        <f t="shared" ref="R31:S31" si="16">B31+D31+F31+H31+J31+L31+N31+P31</f>
        <v>60</v>
      </c>
      <c r="S31" s="64">
        <f t="shared" si="16"/>
        <v>303036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3.5" customHeight="1">
      <c r="A32" s="61" t="s">
        <v>34</v>
      </c>
      <c r="B32" s="63">
        <v>80</v>
      </c>
      <c r="C32" s="63">
        <v>408345</v>
      </c>
      <c r="D32" s="66">
        <v>0</v>
      </c>
      <c r="E32" s="66">
        <v>0</v>
      </c>
      <c r="F32" s="63">
        <v>0</v>
      </c>
      <c r="G32" s="63">
        <v>0</v>
      </c>
      <c r="H32" s="66">
        <v>1</v>
      </c>
      <c r="I32" s="66">
        <v>4532</v>
      </c>
      <c r="J32" s="63">
        <v>2</v>
      </c>
      <c r="K32" s="63">
        <v>11588</v>
      </c>
      <c r="L32" s="66">
        <v>0</v>
      </c>
      <c r="M32" s="66">
        <v>0</v>
      </c>
      <c r="N32" s="63">
        <v>0</v>
      </c>
      <c r="O32" s="63">
        <v>0</v>
      </c>
      <c r="P32" s="66">
        <v>0</v>
      </c>
      <c r="Q32" s="66">
        <v>0</v>
      </c>
      <c r="R32" s="64">
        <f t="shared" ref="R32:S32" si="17">B32+D32+F32+H32+J32+L32+N32+P32</f>
        <v>83</v>
      </c>
      <c r="S32" s="64">
        <f t="shared" si="17"/>
        <v>424465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3.5" customHeight="1">
      <c r="A33" s="61" t="s">
        <v>35</v>
      </c>
      <c r="B33" s="63">
        <v>157</v>
      </c>
      <c r="C33" s="63">
        <v>772346</v>
      </c>
      <c r="D33" s="66">
        <v>0</v>
      </c>
      <c r="E33" s="66">
        <v>0</v>
      </c>
      <c r="F33" s="63">
        <v>0</v>
      </c>
      <c r="G33" s="63">
        <v>0</v>
      </c>
      <c r="H33" s="66">
        <v>5</v>
      </c>
      <c r="I33" s="66">
        <v>18128</v>
      </c>
      <c r="J33" s="63">
        <v>2</v>
      </c>
      <c r="K33" s="63">
        <v>15450</v>
      </c>
      <c r="L33" s="66">
        <v>0</v>
      </c>
      <c r="M33" s="66">
        <v>0</v>
      </c>
      <c r="N33" s="63">
        <v>0</v>
      </c>
      <c r="O33" s="63">
        <v>0</v>
      </c>
      <c r="P33" s="66">
        <v>0</v>
      </c>
      <c r="Q33" s="66">
        <v>0</v>
      </c>
      <c r="R33" s="64">
        <f t="shared" ref="R33:S33" si="18">B33+D33+F33+H33+J33+L33+N33+P33</f>
        <v>164</v>
      </c>
      <c r="S33" s="64">
        <f t="shared" si="18"/>
        <v>805924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3.5" customHeight="1">
      <c r="A34" s="61" t="s">
        <v>36</v>
      </c>
      <c r="B34" s="63">
        <v>874</v>
      </c>
      <c r="C34" s="63">
        <v>4084941</v>
      </c>
      <c r="D34" s="66">
        <v>0</v>
      </c>
      <c r="E34" s="66">
        <v>0</v>
      </c>
      <c r="F34" s="63">
        <v>0</v>
      </c>
      <c r="G34" s="63">
        <v>0</v>
      </c>
      <c r="H34" s="66">
        <v>11</v>
      </c>
      <c r="I34" s="66">
        <v>47586</v>
      </c>
      <c r="J34" s="63">
        <v>9</v>
      </c>
      <c r="K34" s="63">
        <v>49467</v>
      </c>
      <c r="L34" s="66">
        <v>0</v>
      </c>
      <c r="M34" s="66">
        <v>0</v>
      </c>
      <c r="N34" s="63">
        <v>0</v>
      </c>
      <c r="O34" s="63">
        <v>0</v>
      </c>
      <c r="P34" s="66">
        <v>0</v>
      </c>
      <c r="Q34" s="66">
        <v>0</v>
      </c>
      <c r="R34" s="64">
        <f t="shared" ref="R34:S34" si="19">B34+D34+F34+H34+J34+L34+N34+P34</f>
        <v>894</v>
      </c>
      <c r="S34" s="64">
        <f t="shared" si="19"/>
        <v>4181994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3.5" customHeight="1">
      <c r="A35" s="61" t="s">
        <v>37</v>
      </c>
      <c r="B35" s="63">
        <v>60</v>
      </c>
      <c r="C35" s="63">
        <v>325415</v>
      </c>
      <c r="D35" s="66">
        <v>0</v>
      </c>
      <c r="E35" s="66">
        <v>0</v>
      </c>
      <c r="F35" s="63">
        <v>0</v>
      </c>
      <c r="G35" s="63">
        <v>0</v>
      </c>
      <c r="H35" s="66">
        <v>2</v>
      </c>
      <c r="I35" s="66">
        <v>9064</v>
      </c>
      <c r="J35" s="63">
        <v>0</v>
      </c>
      <c r="K35" s="63">
        <v>0</v>
      </c>
      <c r="L35" s="66">
        <v>0</v>
      </c>
      <c r="M35" s="66">
        <v>0</v>
      </c>
      <c r="N35" s="63">
        <v>0</v>
      </c>
      <c r="O35" s="63">
        <v>0</v>
      </c>
      <c r="P35" s="66">
        <v>0</v>
      </c>
      <c r="Q35" s="66">
        <v>0</v>
      </c>
      <c r="R35" s="64">
        <f t="shared" ref="R35:S35" si="20">B35+D35+F35+H35+J35+L35+N35+P35</f>
        <v>62</v>
      </c>
      <c r="S35" s="64">
        <f t="shared" si="20"/>
        <v>334479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3.5" customHeight="1">
      <c r="A36" s="61" t="s">
        <v>38</v>
      </c>
      <c r="B36" s="63">
        <v>123</v>
      </c>
      <c r="C36" s="63">
        <v>595563</v>
      </c>
      <c r="D36" s="66">
        <v>0</v>
      </c>
      <c r="E36" s="66">
        <v>0</v>
      </c>
      <c r="F36" s="63">
        <v>0</v>
      </c>
      <c r="G36" s="63">
        <v>0</v>
      </c>
      <c r="H36" s="66">
        <v>2</v>
      </c>
      <c r="I36" s="66">
        <v>9064</v>
      </c>
      <c r="J36" s="63">
        <v>2</v>
      </c>
      <c r="K36" s="63">
        <v>11588</v>
      </c>
      <c r="L36" s="66">
        <v>0</v>
      </c>
      <c r="M36" s="66">
        <v>0</v>
      </c>
      <c r="N36" s="63">
        <v>1</v>
      </c>
      <c r="O36" s="63">
        <v>5000</v>
      </c>
      <c r="P36" s="66">
        <v>0</v>
      </c>
      <c r="Q36" s="66">
        <v>0</v>
      </c>
      <c r="R36" s="64">
        <f t="shared" ref="R36:S36" si="21">B36+D36+F36+H36+J36+L36+N36+P36</f>
        <v>128</v>
      </c>
      <c r="S36" s="64">
        <f t="shared" si="21"/>
        <v>621215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3.5" customHeight="1">
      <c r="A37" s="61" t="s">
        <v>39</v>
      </c>
      <c r="B37" s="63">
        <v>333</v>
      </c>
      <c r="C37" s="63">
        <v>1720819</v>
      </c>
      <c r="D37" s="66">
        <v>0</v>
      </c>
      <c r="E37" s="66">
        <v>0</v>
      </c>
      <c r="F37" s="63">
        <v>0</v>
      </c>
      <c r="G37" s="63">
        <v>0</v>
      </c>
      <c r="H37" s="66">
        <v>3</v>
      </c>
      <c r="I37" s="66">
        <v>13596</v>
      </c>
      <c r="J37" s="63">
        <v>8</v>
      </c>
      <c r="K37" s="63">
        <v>32835</v>
      </c>
      <c r="L37" s="66">
        <v>0</v>
      </c>
      <c r="M37" s="66">
        <v>0</v>
      </c>
      <c r="N37" s="63">
        <v>1</v>
      </c>
      <c r="O37" s="63">
        <v>5000</v>
      </c>
      <c r="P37" s="66">
        <v>0</v>
      </c>
      <c r="Q37" s="66">
        <v>0</v>
      </c>
      <c r="R37" s="64">
        <f t="shared" ref="R37:S37" si="22">B37+D37+F37+H37+J37+L37+N37+P37</f>
        <v>345</v>
      </c>
      <c r="S37" s="64">
        <f t="shared" si="22"/>
        <v>1772250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3.5" customHeight="1">
      <c r="A38" s="61" t="s">
        <v>40</v>
      </c>
      <c r="B38" s="63">
        <v>221</v>
      </c>
      <c r="C38" s="63">
        <v>1180348</v>
      </c>
      <c r="D38" s="66">
        <v>0</v>
      </c>
      <c r="E38" s="66">
        <v>0</v>
      </c>
      <c r="F38" s="63">
        <v>0</v>
      </c>
      <c r="G38" s="63">
        <v>0</v>
      </c>
      <c r="H38" s="66">
        <v>2</v>
      </c>
      <c r="I38" s="66">
        <v>9064</v>
      </c>
      <c r="J38" s="63">
        <v>0</v>
      </c>
      <c r="K38" s="63">
        <v>0</v>
      </c>
      <c r="L38" s="66">
        <v>0</v>
      </c>
      <c r="M38" s="66">
        <v>0</v>
      </c>
      <c r="N38" s="63">
        <v>0</v>
      </c>
      <c r="O38" s="63">
        <v>0</v>
      </c>
      <c r="P38" s="66">
        <v>0</v>
      </c>
      <c r="Q38" s="66">
        <v>0</v>
      </c>
      <c r="R38" s="64">
        <f t="shared" ref="R38:S38" si="23">B38+D38+F38+H38+J38+L38+N38+P38</f>
        <v>223</v>
      </c>
      <c r="S38" s="64">
        <f t="shared" si="23"/>
        <v>1189412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3.5" customHeight="1">
      <c r="A39" s="61" t="s">
        <v>41</v>
      </c>
      <c r="B39" s="63">
        <v>14</v>
      </c>
      <c r="C39" s="63">
        <v>61984</v>
      </c>
      <c r="D39" s="66">
        <v>0</v>
      </c>
      <c r="E39" s="66">
        <v>0</v>
      </c>
      <c r="F39" s="63">
        <v>0</v>
      </c>
      <c r="G39" s="63">
        <v>0</v>
      </c>
      <c r="H39" s="66">
        <v>0</v>
      </c>
      <c r="I39" s="66">
        <v>0</v>
      </c>
      <c r="J39" s="63">
        <v>1</v>
      </c>
      <c r="K39" s="63">
        <v>7725</v>
      </c>
      <c r="L39" s="66">
        <v>0</v>
      </c>
      <c r="M39" s="66">
        <v>0</v>
      </c>
      <c r="N39" s="63">
        <v>0</v>
      </c>
      <c r="O39" s="63">
        <v>0</v>
      </c>
      <c r="P39" s="66">
        <v>0</v>
      </c>
      <c r="Q39" s="66">
        <v>0</v>
      </c>
      <c r="R39" s="64">
        <f t="shared" ref="R39:S39" si="24">B39+D39+F39+H39+J39+L39+N39+P39</f>
        <v>15</v>
      </c>
      <c r="S39" s="64">
        <f t="shared" si="24"/>
        <v>69709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3.5" customHeight="1">
      <c r="A40" s="61" t="s">
        <v>42</v>
      </c>
      <c r="B40" s="63">
        <v>416</v>
      </c>
      <c r="C40" s="63">
        <v>1796415</v>
      </c>
      <c r="D40" s="66">
        <v>0</v>
      </c>
      <c r="E40" s="66">
        <v>0</v>
      </c>
      <c r="F40" s="63">
        <v>0</v>
      </c>
      <c r="G40" s="63">
        <v>0</v>
      </c>
      <c r="H40" s="66">
        <v>0</v>
      </c>
      <c r="I40" s="66">
        <v>0</v>
      </c>
      <c r="J40" s="63">
        <v>7</v>
      </c>
      <c r="K40" s="63">
        <v>39271</v>
      </c>
      <c r="L40" s="66">
        <v>0</v>
      </c>
      <c r="M40" s="66">
        <v>0</v>
      </c>
      <c r="N40" s="63">
        <v>0</v>
      </c>
      <c r="O40" s="63">
        <v>0</v>
      </c>
      <c r="P40" s="66">
        <v>0</v>
      </c>
      <c r="Q40" s="66">
        <v>0</v>
      </c>
      <c r="R40" s="64">
        <f t="shared" ref="R40:S40" si="25">B40+D40+F40+H40+J40+L40+N40+P40</f>
        <v>423</v>
      </c>
      <c r="S40" s="64">
        <f t="shared" si="25"/>
        <v>1835686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3.5" customHeight="1">
      <c r="A41" s="61" t="s">
        <v>43</v>
      </c>
      <c r="B41" s="63">
        <v>388</v>
      </c>
      <c r="C41" s="63">
        <v>1977447</v>
      </c>
      <c r="D41" s="66">
        <v>0</v>
      </c>
      <c r="E41" s="66">
        <v>0</v>
      </c>
      <c r="F41" s="63">
        <v>0</v>
      </c>
      <c r="G41" s="63">
        <v>0</v>
      </c>
      <c r="H41" s="66">
        <v>9</v>
      </c>
      <c r="I41" s="66">
        <v>33990</v>
      </c>
      <c r="J41" s="63">
        <v>5</v>
      </c>
      <c r="K41" s="63">
        <v>22398</v>
      </c>
      <c r="L41" s="66">
        <v>0</v>
      </c>
      <c r="M41" s="66">
        <v>0</v>
      </c>
      <c r="N41" s="63">
        <v>1</v>
      </c>
      <c r="O41" s="63">
        <v>5000</v>
      </c>
      <c r="P41" s="66">
        <v>0</v>
      </c>
      <c r="Q41" s="66">
        <v>0</v>
      </c>
      <c r="R41" s="64">
        <f t="shared" ref="R41:S41" si="26">B41+D41+F41+H41+J41+L41+N41+P41</f>
        <v>403</v>
      </c>
      <c r="S41" s="64">
        <f t="shared" si="26"/>
        <v>2038835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3.5" customHeight="1">
      <c r="A42" s="61" t="s">
        <v>44</v>
      </c>
      <c r="B42" s="63">
        <v>757</v>
      </c>
      <c r="C42" s="63">
        <v>3368115</v>
      </c>
      <c r="D42" s="66">
        <v>0</v>
      </c>
      <c r="E42" s="66">
        <v>0</v>
      </c>
      <c r="F42" s="63">
        <v>0</v>
      </c>
      <c r="G42" s="63">
        <v>0</v>
      </c>
      <c r="H42" s="66">
        <v>10</v>
      </c>
      <c r="I42" s="66">
        <v>43054</v>
      </c>
      <c r="J42" s="63">
        <v>4</v>
      </c>
      <c r="K42" s="63">
        <v>23177</v>
      </c>
      <c r="L42" s="66">
        <v>0</v>
      </c>
      <c r="M42" s="66">
        <v>0</v>
      </c>
      <c r="N42" s="63">
        <v>3</v>
      </c>
      <c r="O42" s="63">
        <v>15000</v>
      </c>
      <c r="P42" s="66">
        <v>0</v>
      </c>
      <c r="Q42" s="66">
        <v>0</v>
      </c>
      <c r="R42" s="64">
        <f t="shared" ref="R42:S42" si="27">B42+D42+F42+H42+J42+L42+N42+P42</f>
        <v>774</v>
      </c>
      <c r="S42" s="64">
        <f t="shared" si="27"/>
        <v>3449346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3.5" customHeight="1">
      <c r="A43" s="61" t="s">
        <v>45</v>
      </c>
      <c r="B43" s="63">
        <v>291</v>
      </c>
      <c r="C43" s="63">
        <v>1304521</v>
      </c>
      <c r="D43" s="66">
        <v>0</v>
      </c>
      <c r="E43" s="66">
        <v>0</v>
      </c>
      <c r="F43" s="63">
        <v>0</v>
      </c>
      <c r="G43" s="63">
        <v>0</v>
      </c>
      <c r="H43" s="66">
        <v>2</v>
      </c>
      <c r="I43" s="66">
        <v>9064</v>
      </c>
      <c r="J43" s="63">
        <v>1</v>
      </c>
      <c r="K43" s="63">
        <v>7725</v>
      </c>
      <c r="L43" s="66">
        <v>0</v>
      </c>
      <c r="M43" s="66">
        <v>0</v>
      </c>
      <c r="N43" s="63">
        <v>1</v>
      </c>
      <c r="O43" s="63">
        <v>5000</v>
      </c>
      <c r="P43" s="66">
        <v>0</v>
      </c>
      <c r="Q43" s="66">
        <v>0</v>
      </c>
      <c r="R43" s="64">
        <f t="shared" ref="R43:S43" si="28">B43+D43+F43+H43+J43+L43+N43+P43</f>
        <v>295</v>
      </c>
      <c r="S43" s="64">
        <f t="shared" si="28"/>
        <v>1326310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3.5" customHeight="1">
      <c r="A44" s="61" t="s">
        <v>46</v>
      </c>
      <c r="B44" s="63">
        <v>627</v>
      </c>
      <c r="C44" s="63">
        <v>2983213</v>
      </c>
      <c r="D44" s="66">
        <v>0</v>
      </c>
      <c r="E44" s="66">
        <v>0</v>
      </c>
      <c r="F44" s="63">
        <v>0</v>
      </c>
      <c r="G44" s="63">
        <v>0</v>
      </c>
      <c r="H44" s="66">
        <v>23</v>
      </c>
      <c r="I44" s="66">
        <v>99704</v>
      </c>
      <c r="J44" s="63">
        <v>5</v>
      </c>
      <c r="K44" s="63">
        <v>19958</v>
      </c>
      <c r="L44" s="66">
        <v>0</v>
      </c>
      <c r="M44" s="66">
        <v>0</v>
      </c>
      <c r="N44" s="63">
        <v>2</v>
      </c>
      <c r="O44" s="63">
        <v>10000</v>
      </c>
      <c r="P44" s="66">
        <v>0</v>
      </c>
      <c r="Q44" s="66">
        <v>0</v>
      </c>
      <c r="R44" s="64">
        <f t="shared" ref="R44:S44" si="29">B44+D44+F44+H44+J44+L44+N44+P44</f>
        <v>657</v>
      </c>
      <c r="S44" s="64">
        <f t="shared" si="29"/>
        <v>3112875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3.5" customHeight="1">
      <c r="A45" s="61" t="s">
        <v>47</v>
      </c>
      <c r="B45" s="63">
        <v>367</v>
      </c>
      <c r="C45" s="63">
        <v>1712304</v>
      </c>
      <c r="D45" s="66">
        <v>0</v>
      </c>
      <c r="E45" s="66">
        <v>0</v>
      </c>
      <c r="F45" s="63">
        <v>0</v>
      </c>
      <c r="G45" s="63">
        <v>0</v>
      </c>
      <c r="H45" s="66">
        <v>0</v>
      </c>
      <c r="I45" s="66">
        <v>0</v>
      </c>
      <c r="J45" s="63">
        <v>3</v>
      </c>
      <c r="K45" s="63">
        <v>9657</v>
      </c>
      <c r="L45" s="66">
        <v>0</v>
      </c>
      <c r="M45" s="66">
        <v>0</v>
      </c>
      <c r="N45" s="63">
        <v>0</v>
      </c>
      <c r="O45" s="63">
        <v>0</v>
      </c>
      <c r="P45" s="66">
        <v>0</v>
      </c>
      <c r="Q45" s="66">
        <v>0</v>
      </c>
      <c r="R45" s="64">
        <f t="shared" ref="R45:S45" si="30">B45+D45+F45+H45+J45+L45+N45+P45</f>
        <v>370</v>
      </c>
      <c r="S45" s="64">
        <f t="shared" si="30"/>
        <v>1721961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3.5" customHeight="1">
      <c r="A46" s="61" t="s">
        <v>48</v>
      </c>
      <c r="B46" s="63">
        <v>102</v>
      </c>
      <c r="C46" s="63">
        <v>391265</v>
      </c>
      <c r="D46" s="66">
        <v>0</v>
      </c>
      <c r="E46" s="66">
        <v>0</v>
      </c>
      <c r="F46" s="63">
        <v>0</v>
      </c>
      <c r="G46" s="63">
        <v>0</v>
      </c>
      <c r="H46" s="66">
        <v>2</v>
      </c>
      <c r="I46" s="66">
        <v>6232</v>
      </c>
      <c r="J46" s="63">
        <v>1</v>
      </c>
      <c r="K46" s="63">
        <v>2897</v>
      </c>
      <c r="L46" s="66">
        <v>0</v>
      </c>
      <c r="M46" s="66">
        <v>0</v>
      </c>
      <c r="N46" s="63">
        <v>0</v>
      </c>
      <c r="O46" s="63">
        <v>0</v>
      </c>
      <c r="P46" s="66">
        <v>0</v>
      </c>
      <c r="Q46" s="66">
        <v>0</v>
      </c>
      <c r="R46" s="64">
        <f t="shared" ref="R46:S46" si="31">B46+D46+F46+H46+J46+L46+N46+P46</f>
        <v>105</v>
      </c>
      <c r="S46" s="64">
        <f t="shared" si="31"/>
        <v>400394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3.5" customHeight="1">
      <c r="A47" s="61" t="s">
        <v>49</v>
      </c>
      <c r="B47" s="63">
        <v>484</v>
      </c>
      <c r="C47" s="63">
        <v>2175219</v>
      </c>
      <c r="D47" s="66">
        <v>0</v>
      </c>
      <c r="E47" s="66">
        <v>0</v>
      </c>
      <c r="F47" s="63">
        <v>0</v>
      </c>
      <c r="G47" s="63">
        <v>0</v>
      </c>
      <c r="H47" s="66">
        <v>2</v>
      </c>
      <c r="I47" s="66">
        <v>7932</v>
      </c>
      <c r="J47" s="63">
        <v>17</v>
      </c>
      <c r="K47" s="63">
        <v>103326</v>
      </c>
      <c r="L47" s="66">
        <v>0</v>
      </c>
      <c r="M47" s="66">
        <v>0</v>
      </c>
      <c r="N47" s="63">
        <v>1</v>
      </c>
      <c r="O47" s="63">
        <v>5000</v>
      </c>
      <c r="P47" s="66">
        <v>0</v>
      </c>
      <c r="Q47" s="66">
        <v>0</v>
      </c>
      <c r="R47" s="64">
        <f t="shared" ref="R47:S47" si="32">B47+D47+F47+H47+J47+L47+N47+P47</f>
        <v>504</v>
      </c>
      <c r="S47" s="64">
        <f t="shared" si="32"/>
        <v>2291477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3.5" customHeight="1">
      <c r="A48" s="61" t="s">
        <v>50</v>
      </c>
      <c r="B48" s="63">
        <v>766</v>
      </c>
      <c r="C48" s="63">
        <v>2666424</v>
      </c>
      <c r="D48" s="66">
        <v>0</v>
      </c>
      <c r="E48" s="66">
        <v>0</v>
      </c>
      <c r="F48" s="63">
        <v>0</v>
      </c>
      <c r="G48" s="63">
        <v>0</v>
      </c>
      <c r="H48" s="66">
        <v>2</v>
      </c>
      <c r="I48" s="66">
        <v>9064</v>
      </c>
      <c r="J48" s="63">
        <v>20</v>
      </c>
      <c r="K48" s="63">
        <v>87546</v>
      </c>
      <c r="L48" s="66">
        <v>0</v>
      </c>
      <c r="M48" s="66">
        <v>0</v>
      </c>
      <c r="N48" s="63">
        <v>1</v>
      </c>
      <c r="O48" s="63">
        <v>2187</v>
      </c>
      <c r="P48" s="66">
        <v>0</v>
      </c>
      <c r="Q48" s="66">
        <v>0</v>
      </c>
      <c r="R48" s="64">
        <f t="shared" ref="R48:S48" si="33">B48+D48+F48+H48+J48+L48+N48+P48</f>
        <v>789</v>
      </c>
      <c r="S48" s="64">
        <f t="shared" si="33"/>
        <v>2765221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3.5" customHeight="1">
      <c r="A49" s="61" t="s">
        <v>51</v>
      </c>
      <c r="B49" s="63">
        <v>473</v>
      </c>
      <c r="C49" s="63">
        <v>2540059</v>
      </c>
      <c r="D49" s="66">
        <v>0</v>
      </c>
      <c r="E49" s="66">
        <v>0</v>
      </c>
      <c r="F49" s="63">
        <v>0</v>
      </c>
      <c r="G49" s="63">
        <v>0</v>
      </c>
      <c r="H49" s="66">
        <v>12</v>
      </c>
      <c r="I49" s="66">
        <v>49852</v>
      </c>
      <c r="J49" s="63">
        <v>2</v>
      </c>
      <c r="K49" s="63">
        <v>7726</v>
      </c>
      <c r="L49" s="66">
        <v>0</v>
      </c>
      <c r="M49" s="66">
        <v>0</v>
      </c>
      <c r="N49" s="63">
        <v>1</v>
      </c>
      <c r="O49" s="63">
        <v>5000</v>
      </c>
      <c r="P49" s="66">
        <v>0</v>
      </c>
      <c r="Q49" s="66">
        <v>0</v>
      </c>
      <c r="R49" s="64">
        <f t="shared" ref="R49:S49" si="34">B49+D49+F49+H49+J49+L49+N49+P49</f>
        <v>488</v>
      </c>
      <c r="S49" s="64">
        <f t="shared" si="34"/>
        <v>2602637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3.5" customHeight="1">
      <c r="A50" s="67" t="s">
        <v>52</v>
      </c>
      <c r="B50" s="68">
        <v>361</v>
      </c>
      <c r="C50" s="68">
        <v>1490590</v>
      </c>
      <c r="D50" s="69">
        <v>0</v>
      </c>
      <c r="E50" s="66">
        <v>0</v>
      </c>
      <c r="F50" s="63">
        <v>0</v>
      </c>
      <c r="G50" s="63">
        <v>0</v>
      </c>
      <c r="H50" s="69">
        <v>6</v>
      </c>
      <c r="I50" s="69">
        <v>22755</v>
      </c>
      <c r="J50" s="68">
        <v>5</v>
      </c>
      <c r="K50" s="68">
        <v>21171</v>
      </c>
      <c r="L50" s="69">
        <v>0</v>
      </c>
      <c r="M50" s="69">
        <v>0</v>
      </c>
      <c r="N50" s="68">
        <v>3</v>
      </c>
      <c r="O50" s="68">
        <v>7605</v>
      </c>
      <c r="P50" s="66">
        <v>0</v>
      </c>
      <c r="Q50" s="66">
        <v>0</v>
      </c>
      <c r="R50" s="64">
        <f t="shared" ref="R50:S50" si="35">B50+D50+F50+H50+J50+L50+N50+P50</f>
        <v>375</v>
      </c>
      <c r="S50" s="64">
        <f t="shared" si="35"/>
        <v>1542121</v>
      </c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</row>
    <row r="51" spans="1:36" ht="13.5" customHeight="1">
      <c r="A51" s="71" t="s">
        <v>53</v>
      </c>
      <c r="B51" s="63">
        <f t="shared" ref="B51:Q51" si="36">SUM(B21:B50)</f>
        <v>10123</v>
      </c>
      <c r="C51" s="63">
        <f t="shared" si="36"/>
        <v>46551716</v>
      </c>
      <c r="D51" s="66">
        <f t="shared" si="36"/>
        <v>0</v>
      </c>
      <c r="E51" s="66">
        <f t="shared" si="36"/>
        <v>0</v>
      </c>
      <c r="F51" s="63">
        <f t="shared" si="36"/>
        <v>0</v>
      </c>
      <c r="G51" s="63">
        <f t="shared" si="36"/>
        <v>0</v>
      </c>
      <c r="H51" s="66">
        <f t="shared" si="36"/>
        <v>144</v>
      </c>
      <c r="I51" s="66">
        <f t="shared" si="36"/>
        <v>600586</v>
      </c>
      <c r="J51" s="63">
        <f t="shared" si="36"/>
        <v>123</v>
      </c>
      <c r="K51" s="63">
        <f t="shared" si="36"/>
        <v>616678</v>
      </c>
      <c r="L51" s="66">
        <f t="shared" si="36"/>
        <v>1</v>
      </c>
      <c r="M51" s="66">
        <f t="shared" si="36"/>
        <v>2000</v>
      </c>
      <c r="N51" s="63">
        <f t="shared" si="36"/>
        <v>19</v>
      </c>
      <c r="O51" s="63">
        <f t="shared" si="36"/>
        <v>76042</v>
      </c>
      <c r="P51" s="66">
        <f t="shared" si="36"/>
        <v>0</v>
      </c>
      <c r="Q51" s="66">
        <f t="shared" si="36"/>
        <v>0</v>
      </c>
      <c r="R51" s="64">
        <f t="shared" ref="R51:S51" si="37">B51+D51+F51+H51+J51+L51+N51+P51</f>
        <v>10410</v>
      </c>
      <c r="S51" s="64">
        <f t="shared" si="37"/>
        <v>47847022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3.5" customHeight="1">
      <c r="A52" s="2"/>
      <c r="B52" s="84"/>
      <c r="C52" s="84"/>
      <c r="D52" s="85"/>
      <c r="E52" s="85"/>
      <c r="F52" s="84"/>
      <c r="G52" s="84"/>
      <c r="H52" s="85"/>
      <c r="I52" s="85"/>
      <c r="J52" s="84"/>
      <c r="K52" s="84"/>
      <c r="L52" s="85"/>
      <c r="M52" s="85"/>
      <c r="N52" s="86"/>
      <c r="O52" s="86"/>
      <c r="P52" s="2"/>
      <c r="Q52" s="2"/>
      <c r="R52" s="64"/>
      <c r="S52" s="64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3.5" customHeight="1">
      <c r="A53" s="59" t="s">
        <v>54</v>
      </c>
      <c r="B53" s="68"/>
      <c r="C53" s="68"/>
      <c r="D53" s="69"/>
      <c r="E53" s="69"/>
      <c r="F53" s="68"/>
      <c r="G53" s="68"/>
      <c r="H53" s="69"/>
      <c r="I53" s="69"/>
      <c r="J53" s="68"/>
      <c r="K53" s="68"/>
      <c r="L53" s="69"/>
      <c r="M53" s="69"/>
      <c r="N53" s="87"/>
      <c r="O53" s="87"/>
      <c r="P53" s="61"/>
      <c r="Q53" s="61"/>
      <c r="R53" s="64"/>
      <c r="S53" s="64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5" customHeight="1">
      <c r="A54" s="67" t="s">
        <v>55</v>
      </c>
      <c r="B54" s="68">
        <v>179</v>
      </c>
      <c r="C54" s="68">
        <v>319517</v>
      </c>
      <c r="D54" s="69">
        <v>0</v>
      </c>
      <c r="E54" s="69">
        <v>0</v>
      </c>
      <c r="F54" s="63">
        <v>0</v>
      </c>
      <c r="G54" s="63">
        <v>0</v>
      </c>
      <c r="H54" s="69">
        <v>0</v>
      </c>
      <c r="I54" s="69">
        <v>0</v>
      </c>
      <c r="J54" s="68">
        <v>18</v>
      </c>
      <c r="K54" s="68">
        <v>94328</v>
      </c>
      <c r="L54" s="69">
        <v>0</v>
      </c>
      <c r="M54" s="69">
        <v>0</v>
      </c>
      <c r="N54" s="68">
        <v>1</v>
      </c>
      <c r="O54" s="68">
        <v>5000</v>
      </c>
      <c r="P54" s="66">
        <v>0</v>
      </c>
      <c r="Q54" s="66">
        <v>0</v>
      </c>
      <c r="R54" s="64">
        <f t="shared" ref="R54:S54" si="38">B54+D54+F54+H54+J54+L54+N54+P54</f>
        <v>198</v>
      </c>
      <c r="S54" s="64">
        <f t="shared" si="38"/>
        <v>418845</v>
      </c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</row>
    <row r="55" spans="1:36" ht="13.5" customHeight="1">
      <c r="A55" s="71" t="s">
        <v>56</v>
      </c>
      <c r="B55" s="63">
        <f t="shared" ref="B55:Q55" si="39">SUM(B54)</f>
        <v>179</v>
      </c>
      <c r="C55" s="63">
        <f t="shared" si="39"/>
        <v>319517</v>
      </c>
      <c r="D55" s="66">
        <f t="shared" si="39"/>
        <v>0</v>
      </c>
      <c r="E55" s="66">
        <f t="shared" si="39"/>
        <v>0</v>
      </c>
      <c r="F55" s="63">
        <f t="shared" si="39"/>
        <v>0</v>
      </c>
      <c r="G55" s="63">
        <f t="shared" si="39"/>
        <v>0</v>
      </c>
      <c r="H55" s="66">
        <f t="shared" si="39"/>
        <v>0</v>
      </c>
      <c r="I55" s="66">
        <f t="shared" si="39"/>
        <v>0</v>
      </c>
      <c r="J55" s="63">
        <f t="shared" si="39"/>
        <v>18</v>
      </c>
      <c r="K55" s="63">
        <f t="shared" si="39"/>
        <v>94328</v>
      </c>
      <c r="L55" s="66">
        <f t="shared" si="39"/>
        <v>0</v>
      </c>
      <c r="M55" s="66">
        <f t="shared" si="39"/>
        <v>0</v>
      </c>
      <c r="N55" s="63">
        <f t="shared" si="39"/>
        <v>1</v>
      </c>
      <c r="O55" s="63">
        <f t="shared" si="39"/>
        <v>5000</v>
      </c>
      <c r="P55" s="66">
        <f t="shared" si="39"/>
        <v>0</v>
      </c>
      <c r="Q55" s="66">
        <f t="shared" si="39"/>
        <v>0</v>
      </c>
      <c r="R55" s="64">
        <f t="shared" ref="R55:S55" si="40">B55+D55+F55+H55+J55+L55+N55+P55</f>
        <v>198</v>
      </c>
      <c r="S55" s="64">
        <f t="shared" si="40"/>
        <v>418845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3.5" customHeight="1">
      <c r="A56" s="2"/>
      <c r="B56" s="84"/>
      <c r="C56" s="84"/>
      <c r="D56" s="85"/>
      <c r="E56" s="85"/>
      <c r="F56" s="84"/>
      <c r="G56" s="84"/>
      <c r="H56" s="85"/>
      <c r="I56" s="85"/>
      <c r="J56" s="84"/>
      <c r="K56" s="84"/>
      <c r="L56" s="85"/>
      <c r="M56" s="85"/>
      <c r="N56" s="88"/>
      <c r="O56" s="88"/>
      <c r="P56" s="2"/>
      <c r="Q56" s="2"/>
      <c r="R56" s="64"/>
      <c r="S56" s="64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3.5" customHeight="1">
      <c r="A57" s="72" t="s">
        <v>97</v>
      </c>
      <c r="B57" s="89">
        <f t="shared" ref="B57:Q57" si="41">SUM(B51+B55)</f>
        <v>10302</v>
      </c>
      <c r="C57" s="89">
        <f t="shared" si="41"/>
        <v>46871233</v>
      </c>
      <c r="D57" s="74">
        <f t="shared" si="41"/>
        <v>0</v>
      </c>
      <c r="E57" s="74">
        <f t="shared" si="41"/>
        <v>0</v>
      </c>
      <c r="F57" s="89">
        <f t="shared" si="41"/>
        <v>0</v>
      </c>
      <c r="G57" s="89">
        <f t="shared" si="41"/>
        <v>0</v>
      </c>
      <c r="H57" s="74">
        <f t="shared" si="41"/>
        <v>144</v>
      </c>
      <c r="I57" s="74">
        <f t="shared" si="41"/>
        <v>600586</v>
      </c>
      <c r="J57" s="89">
        <f t="shared" si="41"/>
        <v>141</v>
      </c>
      <c r="K57" s="89">
        <f t="shared" si="41"/>
        <v>711006</v>
      </c>
      <c r="L57" s="74">
        <f t="shared" si="41"/>
        <v>1</v>
      </c>
      <c r="M57" s="74">
        <f t="shared" si="41"/>
        <v>2000</v>
      </c>
      <c r="N57" s="89">
        <f t="shared" si="41"/>
        <v>20</v>
      </c>
      <c r="O57" s="89">
        <f t="shared" si="41"/>
        <v>81042</v>
      </c>
      <c r="P57" s="74">
        <f t="shared" si="41"/>
        <v>0</v>
      </c>
      <c r="Q57" s="74">
        <f t="shared" si="41"/>
        <v>0</v>
      </c>
      <c r="R57" s="64">
        <f t="shared" ref="R57:S57" si="42">B57+D57+F57+H57+J57+L57+N57+P57</f>
        <v>10608</v>
      </c>
      <c r="S57" s="64">
        <f t="shared" si="42"/>
        <v>48265867</v>
      </c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1:36" ht="13.5" customHeight="1">
      <c r="A58" s="90"/>
      <c r="B58" s="91"/>
      <c r="C58" s="76"/>
      <c r="D58" s="77"/>
      <c r="E58" s="77"/>
      <c r="F58" s="78"/>
      <c r="G58" s="78" t="s">
        <v>58</v>
      </c>
      <c r="H58" s="79"/>
      <c r="I58" s="79" t="s">
        <v>58</v>
      </c>
      <c r="J58" s="76"/>
      <c r="K58" s="80"/>
      <c r="L58" s="77"/>
      <c r="M58" s="77"/>
      <c r="N58" s="88"/>
      <c r="O58" s="88"/>
      <c r="P58" s="2"/>
      <c r="Q58" s="2"/>
      <c r="R58" s="64"/>
      <c r="S58" s="64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3.5" customHeight="1">
      <c r="A59" s="59" t="s">
        <v>59</v>
      </c>
      <c r="B59" s="92"/>
      <c r="C59" s="92"/>
      <c r="D59" s="93"/>
      <c r="E59" s="93"/>
      <c r="F59" s="92"/>
      <c r="G59" s="92"/>
      <c r="H59" s="94"/>
      <c r="I59" s="94"/>
      <c r="J59" s="95"/>
      <c r="K59" s="96"/>
      <c r="L59" s="93"/>
      <c r="M59" s="93"/>
      <c r="N59" s="60"/>
      <c r="O59" s="60"/>
      <c r="P59" s="61"/>
      <c r="Q59" s="61"/>
      <c r="R59" s="64"/>
      <c r="S59" s="64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3.5" customHeight="1">
      <c r="A60" s="61" t="s">
        <v>60</v>
      </c>
      <c r="B60" s="63">
        <v>0</v>
      </c>
      <c r="C60" s="63">
        <v>0</v>
      </c>
      <c r="D60" s="66">
        <v>597</v>
      </c>
      <c r="E60" s="66">
        <v>358459</v>
      </c>
      <c r="F60" s="63">
        <v>803</v>
      </c>
      <c r="G60" s="63">
        <v>828609</v>
      </c>
      <c r="H60" s="66">
        <v>64</v>
      </c>
      <c r="I60" s="66">
        <v>225476</v>
      </c>
      <c r="J60" s="63">
        <v>60</v>
      </c>
      <c r="K60" s="63">
        <v>162396</v>
      </c>
      <c r="L60" s="66">
        <v>0</v>
      </c>
      <c r="M60" s="66">
        <v>0</v>
      </c>
      <c r="N60" s="63">
        <v>30</v>
      </c>
      <c r="O60" s="63">
        <v>66735</v>
      </c>
      <c r="P60" s="66">
        <v>0</v>
      </c>
      <c r="Q60" s="66">
        <v>0</v>
      </c>
      <c r="R60" s="64">
        <f t="shared" ref="R60:S60" si="43">B60+D60+F60+H60+J60+L60+N60+P60</f>
        <v>1554</v>
      </c>
      <c r="S60" s="64">
        <f t="shared" si="43"/>
        <v>1641675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.5" customHeight="1">
      <c r="A61" s="61" t="s">
        <v>61</v>
      </c>
      <c r="B61" s="63">
        <v>0</v>
      </c>
      <c r="C61" s="63">
        <v>0</v>
      </c>
      <c r="D61" s="66">
        <v>30</v>
      </c>
      <c r="E61" s="66">
        <v>18048</v>
      </c>
      <c r="F61" s="63">
        <v>68</v>
      </c>
      <c r="G61" s="63">
        <v>71929</v>
      </c>
      <c r="H61" s="66">
        <v>0</v>
      </c>
      <c r="I61" s="66">
        <v>0</v>
      </c>
      <c r="J61" s="63">
        <v>3</v>
      </c>
      <c r="K61" s="63">
        <v>8586</v>
      </c>
      <c r="L61" s="66">
        <v>0</v>
      </c>
      <c r="M61" s="66">
        <v>0</v>
      </c>
      <c r="N61" s="63">
        <v>0</v>
      </c>
      <c r="O61" s="63">
        <v>0</v>
      </c>
      <c r="P61" s="66">
        <v>0</v>
      </c>
      <c r="Q61" s="66">
        <v>0</v>
      </c>
      <c r="R61" s="64">
        <f t="shared" ref="R61:S61" si="44">B61+D61+F61+H61+J61+L61+N61+P61</f>
        <v>101</v>
      </c>
      <c r="S61" s="64">
        <f t="shared" si="44"/>
        <v>98563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3.5" customHeight="1">
      <c r="A62" s="61" t="s">
        <v>62</v>
      </c>
      <c r="B62" s="63">
        <v>0</v>
      </c>
      <c r="C62" s="63">
        <v>0</v>
      </c>
      <c r="D62" s="66">
        <v>34</v>
      </c>
      <c r="E62" s="66">
        <v>23618</v>
      </c>
      <c r="F62" s="63">
        <v>80</v>
      </c>
      <c r="G62" s="63">
        <v>72304</v>
      </c>
      <c r="H62" s="66">
        <v>4</v>
      </c>
      <c r="I62" s="66">
        <v>7850</v>
      </c>
      <c r="J62" s="63">
        <v>7</v>
      </c>
      <c r="K62" s="63">
        <v>15957</v>
      </c>
      <c r="L62" s="66">
        <v>0</v>
      </c>
      <c r="M62" s="66">
        <v>0</v>
      </c>
      <c r="N62" s="63">
        <v>3</v>
      </c>
      <c r="O62" s="63">
        <v>7201</v>
      </c>
      <c r="P62" s="66">
        <v>0</v>
      </c>
      <c r="Q62" s="66">
        <v>0</v>
      </c>
      <c r="R62" s="64">
        <f t="shared" ref="R62:S62" si="45">B62+D62+F62+H62+J62+L62+N62+P62</f>
        <v>128</v>
      </c>
      <c r="S62" s="64">
        <f t="shared" si="45"/>
        <v>126930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3.5" customHeight="1">
      <c r="A63" s="61" t="s">
        <v>63</v>
      </c>
      <c r="B63" s="63">
        <v>0</v>
      </c>
      <c r="C63" s="63">
        <v>0</v>
      </c>
      <c r="D63" s="66">
        <v>88</v>
      </c>
      <c r="E63" s="66">
        <v>53629</v>
      </c>
      <c r="F63" s="63">
        <v>261</v>
      </c>
      <c r="G63" s="63">
        <v>223126</v>
      </c>
      <c r="H63" s="66">
        <v>2</v>
      </c>
      <c r="I63" s="66">
        <v>4532</v>
      </c>
      <c r="J63" s="63">
        <v>8</v>
      </c>
      <c r="K63" s="63">
        <v>23652</v>
      </c>
      <c r="L63" s="66">
        <v>0</v>
      </c>
      <c r="M63" s="66">
        <v>0</v>
      </c>
      <c r="N63" s="63">
        <v>1</v>
      </c>
      <c r="O63" s="63">
        <v>3125</v>
      </c>
      <c r="P63" s="66">
        <v>0</v>
      </c>
      <c r="Q63" s="66">
        <v>0</v>
      </c>
      <c r="R63" s="64">
        <f t="shared" ref="R63:S63" si="46">B63+D63+F63+H63+J63+L63+N63+P63</f>
        <v>360</v>
      </c>
      <c r="S63" s="64">
        <f t="shared" si="46"/>
        <v>308064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3.5" customHeight="1">
      <c r="A64" s="61" t="s">
        <v>64</v>
      </c>
      <c r="B64" s="63">
        <v>0</v>
      </c>
      <c r="C64" s="63">
        <v>0</v>
      </c>
      <c r="D64" s="66">
        <v>210</v>
      </c>
      <c r="E64" s="66">
        <v>135257</v>
      </c>
      <c r="F64" s="63">
        <v>267</v>
      </c>
      <c r="G64" s="63">
        <v>299703</v>
      </c>
      <c r="H64" s="66">
        <v>56</v>
      </c>
      <c r="I64" s="66">
        <v>208984</v>
      </c>
      <c r="J64" s="63">
        <v>22</v>
      </c>
      <c r="K64" s="63">
        <v>70705</v>
      </c>
      <c r="L64" s="66">
        <v>0</v>
      </c>
      <c r="M64" s="66">
        <v>0</v>
      </c>
      <c r="N64" s="63">
        <v>5</v>
      </c>
      <c r="O64" s="63">
        <v>16875</v>
      </c>
      <c r="P64" s="66">
        <v>0</v>
      </c>
      <c r="Q64" s="66">
        <v>0</v>
      </c>
      <c r="R64" s="64">
        <f t="shared" ref="R64:S64" si="47">B64+D64+F64+H64+J64+L64+N64+P64</f>
        <v>560</v>
      </c>
      <c r="S64" s="64">
        <f t="shared" si="47"/>
        <v>731524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3.5" customHeight="1">
      <c r="A65" s="61" t="s">
        <v>65</v>
      </c>
      <c r="B65" s="63">
        <v>0</v>
      </c>
      <c r="C65" s="63">
        <v>0</v>
      </c>
      <c r="D65" s="66">
        <v>142</v>
      </c>
      <c r="E65" s="66">
        <v>92016</v>
      </c>
      <c r="F65" s="63">
        <v>344</v>
      </c>
      <c r="G65" s="63">
        <v>384688</v>
      </c>
      <c r="H65" s="66">
        <v>56</v>
      </c>
      <c r="I65" s="66">
        <v>179467</v>
      </c>
      <c r="J65" s="63">
        <v>14</v>
      </c>
      <c r="K65" s="63">
        <v>51438</v>
      </c>
      <c r="L65" s="66">
        <v>0</v>
      </c>
      <c r="M65" s="66">
        <v>0</v>
      </c>
      <c r="N65" s="63">
        <v>6</v>
      </c>
      <c r="O65" s="63">
        <v>22918</v>
      </c>
      <c r="P65" s="66">
        <v>0</v>
      </c>
      <c r="Q65" s="66">
        <v>0</v>
      </c>
      <c r="R65" s="64">
        <f t="shared" ref="R65:S65" si="48">B65+D65+F65+H65+J65+L65+N65+P65</f>
        <v>562</v>
      </c>
      <c r="S65" s="64">
        <f t="shared" si="48"/>
        <v>730527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3.5" customHeight="1">
      <c r="A66" s="61" t="s">
        <v>66</v>
      </c>
      <c r="B66" s="63">
        <v>0</v>
      </c>
      <c r="C66" s="63">
        <v>0</v>
      </c>
      <c r="D66" s="66">
        <v>170</v>
      </c>
      <c r="E66" s="66">
        <v>118190</v>
      </c>
      <c r="F66" s="63">
        <v>347</v>
      </c>
      <c r="G66" s="63">
        <v>346521</v>
      </c>
      <c r="H66" s="66">
        <v>26</v>
      </c>
      <c r="I66" s="66">
        <v>88500</v>
      </c>
      <c r="J66" s="63">
        <v>24</v>
      </c>
      <c r="K66" s="63">
        <v>79711</v>
      </c>
      <c r="L66" s="66">
        <v>0</v>
      </c>
      <c r="M66" s="66">
        <v>0</v>
      </c>
      <c r="N66" s="63">
        <v>9</v>
      </c>
      <c r="O66" s="63">
        <v>26149</v>
      </c>
      <c r="P66" s="66">
        <v>0</v>
      </c>
      <c r="Q66" s="66">
        <v>0</v>
      </c>
      <c r="R66" s="64">
        <f t="shared" ref="R66:S66" si="49">B66+D66+F66+H66+J66+L66+N66+P66</f>
        <v>576</v>
      </c>
      <c r="S66" s="64">
        <f t="shared" si="49"/>
        <v>659071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3.5" customHeight="1">
      <c r="A67" s="61" t="s">
        <v>67</v>
      </c>
      <c r="B67" s="63">
        <v>0</v>
      </c>
      <c r="C67" s="63">
        <v>0</v>
      </c>
      <c r="D67" s="66">
        <v>80</v>
      </c>
      <c r="E67" s="66">
        <v>58916</v>
      </c>
      <c r="F67" s="63">
        <v>92</v>
      </c>
      <c r="G67" s="63">
        <v>123600</v>
      </c>
      <c r="H67" s="66">
        <v>13</v>
      </c>
      <c r="I67" s="66">
        <v>56650</v>
      </c>
      <c r="J67" s="63">
        <v>8</v>
      </c>
      <c r="K67" s="63">
        <v>28730</v>
      </c>
      <c r="L67" s="66">
        <v>1</v>
      </c>
      <c r="M67" s="66">
        <v>2000</v>
      </c>
      <c r="N67" s="63">
        <v>2</v>
      </c>
      <c r="O67" s="63">
        <v>7500</v>
      </c>
      <c r="P67" s="66">
        <v>0</v>
      </c>
      <c r="Q67" s="66">
        <v>0</v>
      </c>
      <c r="R67" s="64">
        <f t="shared" ref="R67:S67" si="50">B67+D67+F67+H67+J67+L67+N67+P67</f>
        <v>196</v>
      </c>
      <c r="S67" s="64">
        <f t="shared" si="50"/>
        <v>277396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3.5" customHeight="1">
      <c r="A68" s="61" t="s">
        <v>68</v>
      </c>
      <c r="B68" s="63">
        <v>0</v>
      </c>
      <c r="C68" s="63">
        <v>0</v>
      </c>
      <c r="D68" s="66">
        <v>24</v>
      </c>
      <c r="E68" s="66">
        <v>17764</v>
      </c>
      <c r="F68" s="63">
        <v>26</v>
      </c>
      <c r="G68" s="63">
        <v>33244</v>
      </c>
      <c r="H68" s="66">
        <v>8</v>
      </c>
      <c r="I68" s="66">
        <v>27192</v>
      </c>
      <c r="J68" s="63">
        <v>4</v>
      </c>
      <c r="K68" s="63">
        <v>12975</v>
      </c>
      <c r="L68" s="66">
        <v>0</v>
      </c>
      <c r="M68" s="66">
        <v>0</v>
      </c>
      <c r="N68" s="63">
        <v>0</v>
      </c>
      <c r="O68" s="63">
        <v>0</v>
      </c>
      <c r="P68" s="66">
        <v>0</v>
      </c>
      <c r="Q68" s="66">
        <v>0</v>
      </c>
      <c r="R68" s="64">
        <f t="shared" ref="R68:S68" si="51">B68+D68+F68+H68+J68+L68+N68+P68</f>
        <v>62</v>
      </c>
      <c r="S68" s="64">
        <f t="shared" si="51"/>
        <v>91175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3.5" customHeight="1">
      <c r="A69" s="61" t="s">
        <v>69</v>
      </c>
      <c r="B69" s="63">
        <v>0</v>
      </c>
      <c r="C69" s="63">
        <v>0</v>
      </c>
      <c r="D69" s="66">
        <v>22</v>
      </c>
      <c r="E69" s="66">
        <v>15150</v>
      </c>
      <c r="F69" s="63">
        <v>80</v>
      </c>
      <c r="G69" s="63">
        <v>75489</v>
      </c>
      <c r="H69" s="66">
        <v>6</v>
      </c>
      <c r="I69" s="66">
        <v>25492</v>
      </c>
      <c r="J69" s="63">
        <v>3</v>
      </c>
      <c r="K69" s="63">
        <v>11504</v>
      </c>
      <c r="L69" s="66">
        <v>0</v>
      </c>
      <c r="M69" s="66">
        <v>0</v>
      </c>
      <c r="N69" s="63">
        <v>1</v>
      </c>
      <c r="O69" s="63">
        <v>1875</v>
      </c>
      <c r="P69" s="66">
        <v>1</v>
      </c>
      <c r="Q69" s="66">
        <v>300</v>
      </c>
      <c r="R69" s="64">
        <f t="shared" ref="R69:S69" si="52">B69+D69+F69+H69+J69+L69+N69+P69</f>
        <v>113</v>
      </c>
      <c r="S69" s="64">
        <f t="shared" si="52"/>
        <v>129810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3.5" customHeight="1">
      <c r="A70" s="61" t="s">
        <v>70</v>
      </c>
      <c r="B70" s="63">
        <v>0</v>
      </c>
      <c r="C70" s="63">
        <v>0</v>
      </c>
      <c r="D70" s="66">
        <v>128</v>
      </c>
      <c r="E70" s="66">
        <v>84131</v>
      </c>
      <c r="F70" s="63">
        <v>266</v>
      </c>
      <c r="G70" s="63">
        <v>262304</v>
      </c>
      <c r="H70" s="66">
        <v>17</v>
      </c>
      <c r="I70" s="66">
        <v>73646</v>
      </c>
      <c r="J70" s="63">
        <v>15</v>
      </c>
      <c r="K70" s="63">
        <v>49770</v>
      </c>
      <c r="L70" s="66">
        <v>0</v>
      </c>
      <c r="M70" s="66">
        <v>0</v>
      </c>
      <c r="N70" s="63">
        <v>6</v>
      </c>
      <c r="O70" s="63">
        <v>25160</v>
      </c>
      <c r="P70" s="66">
        <v>0</v>
      </c>
      <c r="Q70" s="66">
        <v>0</v>
      </c>
      <c r="R70" s="64">
        <f t="shared" ref="R70:S70" si="53">B70+D70+F70+H70+J70+L70+N70+P70</f>
        <v>432</v>
      </c>
      <c r="S70" s="64">
        <f t="shared" si="53"/>
        <v>495011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3.5" customHeight="1">
      <c r="A71" s="61" t="s">
        <v>71</v>
      </c>
      <c r="B71" s="63">
        <v>0</v>
      </c>
      <c r="C71" s="63">
        <v>0</v>
      </c>
      <c r="D71" s="66">
        <v>520</v>
      </c>
      <c r="E71" s="66">
        <v>331381</v>
      </c>
      <c r="F71" s="63">
        <v>803</v>
      </c>
      <c r="G71" s="63">
        <v>894052</v>
      </c>
      <c r="H71" s="66">
        <v>32</v>
      </c>
      <c r="I71" s="66">
        <v>119536</v>
      </c>
      <c r="J71" s="63">
        <v>48</v>
      </c>
      <c r="K71" s="63">
        <v>161217</v>
      </c>
      <c r="L71" s="66">
        <v>0</v>
      </c>
      <c r="M71" s="66">
        <v>0</v>
      </c>
      <c r="N71" s="63">
        <v>14</v>
      </c>
      <c r="O71" s="63">
        <v>44682</v>
      </c>
      <c r="P71" s="66">
        <v>0</v>
      </c>
      <c r="Q71" s="66">
        <v>0</v>
      </c>
      <c r="R71" s="64">
        <f t="shared" ref="R71:S71" si="54">B71+D71+F71+H71+J71+L71+N71+P71</f>
        <v>1417</v>
      </c>
      <c r="S71" s="64">
        <f t="shared" si="54"/>
        <v>1550868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3.5" customHeight="1">
      <c r="A72" s="61" t="s">
        <v>72</v>
      </c>
      <c r="B72" s="63">
        <v>0</v>
      </c>
      <c r="C72" s="63">
        <v>0</v>
      </c>
      <c r="D72" s="66">
        <v>114</v>
      </c>
      <c r="E72" s="66">
        <v>76824</v>
      </c>
      <c r="F72" s="63">
        <v>184</v>
      </c>
      <c r="G72" s="63">
        <v>190044</v>
      </c>
      <c r="H72" s="66">
        <v>7</v>
      </c>
      <c r="I72" s="66">
        <v>24926</v>
      </c>
      <c r="J72" s="63">
        <v>9</v>
      </c>
      <c r="K72" s="63">
        <v>27435</v>
      </c>
      <c r="L72" s="66">
        <v>0</v>
      </c>
      <c r="M72" s="66">
        <v>0</v>
      </c>
      <c r="N72" s="63">
        <v>5</v>
      </c>
      <c r="O72" s="63">
        <v>19375</v>
      </c>
      <c r="P72" s="66">
        <v>0</v>
      </c>
      <c r="Q72" s="66">
        <v>0</v>
      </c>
      <c r="R72" s="64">
        <f t="shared" ref="R72:S72" si="55">B72+D72+F72+H72+J72+L72+N72+P72</f>
        <v>319</v>
      </c>
      <c r="S72" s="64">
        <f t="shared" si="55"/>
        <v>338604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3.5" customHeight="1">
      <c r="A73" s="61" t="s">
        <v>73</v>
      </c>
      <c r="B73" s="63">
        <v>0</v>
      </c>
      <c r="C73" s="63">
        <v>0</v>
      </c>
      <c r="D73" s="66">
        <v>93</v>
      </c>
      <c r="E73" s="66">
        <v>58371</v>
      </c>
      <c r="F73" s="63">
        <v>132</v>
      </c>
      <c r="G73" s="63">
        <v>128760</v>
      </c>
      <c r="H73" s="66">
        <v>0</v>
      </c>
      <c r="I73" s="66">
        <v>0</v>
      </c>
      <c r="J73" s="63">
        <v>5</v>
      </c>
      <c r="K73" s="63">
        <v>13090</v>
      </c>
      <c r="L73" s="66">
        <v>0</v>
      </c>
      <c r="M73" s="66">
        <v>0</v>
      </c>
      <c r="N73" s="63">
        <v>0</v>
      </c>
      <c r="O73" s="63">
        <v>0</v>
      </c>
      <c r="P73" s="66">
        <v>0</v>
      </c>
      <c r="Q73" s="66">
        <v>0</v>
      </c>
      <c r="R73" s="64">
        <f t="shared" ref="R73:S73" si="56">B73+D73+F73+H73+J73+L73+N73+P73</f>
        <v>230</v>
      </c>
      <c r="S73" s="64">
        <f t="shared" si="56"/>
        <v>200221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3.5" customHeight="1">
      <c r="A74" s="61" t="s">
        <v>74</v>
      </c>
      <c r="B74" s="63">
        <v>0</v>
      </c>
      <c r="C74" s="63">
        <v>0</v>
      </c>
      <c r="D74" s="66">
        <v>56</v>
      </c>
      <c r="E74" s="66">
        <v>37086</v>
      </c>
      <c r="F74" s="63">
        <v>150</v>
      </c>
      <c r="G74" s="63">
        <v>160268</v>
      </c>
      <c r="H74" s="66">
        <v>1</v>
      </c>
      <c r="I74" s="66">
        <v>1133</v>
      </c>
      <c r="J74" s="63">
        <v>9</v>
      </c>
      <c r="K74" s="63">
        <v>30430</v>
      </c>
      <c r="L74" s="66">
        <v>0</v>
      </c>
      <c r="M74" s="66">
        <v>0</v>
      </c>
      <c r="N74" s="63">
        <v>4</v>
      </c>
      <c r="O74" s="63">
        <v>7500</v>
      </c>
      <c r="P74" s="66">
        <v>0</v>
      </c>
      <c r="Q74" s="66">
        <v>0</v>
      </c>
      <c r="R74" s="64">
        <f t="shared" ref="R74:S74" si="57">B74+D74+F74+H74+J74+L74+N74+P74</f>
        <v>220</v>
      </c>
      <c r="S74" s="64">
        <f t="shared" si="57"/>
        <v>236417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3.5" customHeight="1">
      <c r="A75" s="61" t="s">
        <v>75</v>
      </c>
      <c r="B75" s="63">
        <v>0</v>
      </c>
      <c r="C75" s="63">
        <v>0</v>
      </c>
      <c r="D75" s="66">
        <v>83</v>
      </c>
      <c r="E75" s="66">
        <v>56669</v>
      </c>
      <c r="F75" s="63">
        <v>157</v>
      </c>
      <c r="G75" s="63">
        <v>185166</v>
      </c>
      <c r="H75" s="66">
        <v>2</v>
      </c>
      <c r="I75" s="66">
        <v>8498</v>
      </c>
      <c r="J75" s="63">
        <v>9</v>
      </c>
      <c r="K75" s="63">
        <v>42902</v>
      </c>
      <c r="L75" s="66">
        <v>0</v>
      </c>
      <c r="M75" s="66">
        <v>0</v>
      </c>
      <c r="N75" s="63">
        <v>0</v>
      </c>
      <c r="O75" s="63">
        <v>0</v>
      </c>
      <c r="P75" s="66">
        <v>0</v>
      </c>
      <c r="Q75" s="66">
        <v>0</v>
      </c>
      <c r="R75" s="64">
        <f t="shared" ref="R75:S75" si="58">B75+D75+F75+H75+J75+L75+N75+P75</f>
        <v>251</v>
      </c>
      <c r="S75" s="64">
        <f t="shared" si="58"/>
        <v>293235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3.5" customHeight="1">
      <c r="A76" s="61" t="s">
        <v>76</v>
      </c>
      <c r="B76" s="63">
        <v>0</v>
      </c>
      <c r="C76" s="63">
        <v>0</v>
      </c>
      <c r="D76" s="66">
        <v>89</v>
      </c>
      <c r="E76" s="66">
        <v>65225</v>
      </c>
      <c r="F76" s="63">
        <v>154</v>
      </c>
      <c r="G76" s="63">
        <v>189580</v>
      </c>
      <c r="H76" s="66">
        <v>22</v>
      </c>
      <c r="I76" s="66">
        <v>80243</v>
      </c>
      <c r="J76" s="63">
        <v>14</v>
      </c>
      <c r="K76" s="63">
        <v>39312</v>
      </c>
      <c r="L76" s="66">
        <v>0</v>
      </c>
      <c r="M76" s="66">
        <v>0</v>
      </c>
      <c r="N76" s="63">
        <v>0</v>
      </c>
      <c r="O76" s="63">
        <v>0</v>
      </c>
      <c r="P76" s="66">
        <v>0</v>
      </c>
      <c r="Q76" s="66">
        <v>0</v>
      </c>
      <c r="R76" s="64">
        <f t="shared" ref="R76:S76" si="59">B76+D76+F76+H76+J76+L76+N76+P76</f>
        <v>279</v>
      </c>
      <c r="S76" s="64">
        <f t="shared" si="59"/>
        <v>374360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3.5" customHeight="1">
      <c r="A77" s="61" t="s">
        <v>77</v>
      </c>
      <c r="B77" s="63">
        <v>0</v>
      </c>
      <c r="C77" s="63">
        <v>0</v>
      </c>
      <c r="D77" s="66">
        <v>64</v>
      </c>
      <c r="E77" s="66">
        <v>48843</v>
      </c>
      <c r="F77" s="63">
        <v>72</v>
      </c>
      <c r="G77" s="63">
        <v>95155</v>
      </c>
      <c r="H77" s="66">
        <v>34</v>
      </c>
      <c r="I77" s="66">
        <v>146670</v>
      </c>
      <c r="J77" s="63">
        <v>2</v>
      </c>
      <c r="K77" s="63">
        <v>4786</v>
      </c>
      <c r="L77" s="66">
        <v>0</v>
      </c>
      <c r="M77" s="66">
        <v>0</v>
      </c>
      <c r="N77" s="63">
        <v>2</v>
      </c>
      <c r="O77" s="63">
        <v>7500</v>
      </c>
      <c r="P77" s="66">
        <v>0</v>
      </c>
      <c r="Q77" s="66">
        <v>0</v>
      </c>
      <c r="R77" s="64">
        <f t="shared" ref="R77:S77" si="60">B77+D77+F77+H77+J77+L77+N77+P77</f>
        <v>174</v>
      </c>
      <c r="S77" s="64">
        <f t="shared" si="60"/>
        <v>302954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3.5" customHeight="1">
      <c r="A78" s="67" t="s">
        <v>78</v>
      </c>
      <c r="B78" s="68">
        <v>0</v>
      </c>
      <c r="C78" s="68">
        <v>0</v>
      </c>
      <c r="D78" s="69">
        <v>98</v>
      </c>
      <c r="E78" s="69">
        <v>71669</v>
      </c>
      <c r="F78" s="68">
        <v>119</v>
      </c>
      <c r="G78" s="68">
        <v>130018</v>
      </c>
      <c r="H78" s="69">
        <v>59</v>
      </c>
      <c r="I78" s="69">
        <v>217634</v>
      </c>
      <c r="J78" s="68">
        <v>23</v>
      </c>
      <c r="K78" s="68">
        <v>77447</v>
      </c>
      <c r="L78" s="69">
        <v>0</v>
      </c>
      <c r="M78" s="69">
        <v>0</v>
      </c>
      <c r="N78" s="68">
        <v>3</v>
      </c>
      <c r="O78" s="68">
        <v>5638</v>
      </c>
      <c r="P78" s="69">
        <v>0</v>
      </c>
      <c r="Q78" s="69">
        <v>0</v>
      </c>
      <c r="R78" s="64">
        <f t="shared" ref="R78:S78" si="61">B78+D78+F78+H78+J78+L78+N78+P78</f>
        <v>302</v>
      </c>
      <c r="S78" s="64">
        <f t="shared" si="61"/>
        <v>502406</v>
      </c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</row>
    <row r="79" spans="1:36" ht="13.5" customHeight="1">
      <c r="A79" s="61"/>
      <c r="B79" s="68"/>
      <c r="C79" s="68"/>
      <c r="D79" s="69"/>
      <c r="E79" s="69"/>
      <c r="F79" s="68"/>
      <c r="G79" s="68"/>
      <c r="H79" s="69"/>
      <c r="I79" s="69"/>
      <c r="J79" s="68"/>
      <c r="K79" s="68"/>
      <c r="L79" s="66"/>
      <c r="M79" s="61"/>
      <c r="N79" s="64"/>
      <c r="O79" s="64"/>
      <c r="P79" s="61"/>
      <c r="Q79" s="61"/>
      <c r="R79" s="64"/>
      <c r="S79" s="64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3.5" customHeight="1">
      <c r="A80" s="72" t="s">
        <v>98</v>
      </c>
      <c r="B80" s="73">
        <v>0</v>
      </c>
      <c r="C80" s="73">
        <v>0</v>
      </c>
      <c r="D80" s="74">
        <f t="shared" ref="D80:Q80" si="62">SUM(D60:D78)</f>
        <v>2642</v>
      </c>
      <c r="E80" s="74">
        <f t="shared" si="62"/>
        <v>1721246</v>
      </c>
      <c r="F80" s="73">
        <f t="shared" si="62"/>
        <v>4405</v>
      </c>
      <c r="G80" s="73">
        <f t="shared" si="62"/>
        <v>4694560</v>
      </c>
      <c r="H80" s="74">
        <f t="shared" si="62"/>
        <v>409</v>
      </c>
      <c r="I80" s="74">
        <f t="shared" si="62"/>
        <v>1496429</v>
      </c>
      <c r="J80" s="73">
        <f t="shared" si="62"/>
        <v>287</v>
      </c>
      <c r="K80" s="73">
        <f t="shared" si="62"/>
        <v>912043</v>
      </c>
      <c r="L80" s="74">
        <f t="shared" si="62"/>
        <v>1</v>
      </c>
      <c r="M80" s="74">
        <f t="shared" si="62"/>
        <v>2000</v>
      </c>
      <c r="N80" s="73">
        <f t="shared" si="62"/>
        <v>91</v>
      </c>
      <c r="O80" s="73">
        <f t="shared" si="62"/>
        <v>262233</v>
      </c>
      <c r="P80" s="74">
        <f t="shared" si="62"/>
        <v>1</v>
      </c>
      <c r="Q80" s="74">
        <f t="shared" si="62"/>
        <v>300</v>
      </c>
      <c r="R80" s="64">
        <f t="shared" ref="R80:S80" si="63">B80+D80+F80+H80+J80+L80+N80+P80</f>
        <v>7836</v>
      </c>
      <c r="S80" s="64">
        <f t="shared" si="63"/>
        <v>9088811</v>
      </c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</row>
    <row r="81" spans="1:36" ht="13.5" customHeight="1">
      <c r="A81" s="54"/>
      <c r="B81" s="97"/>
      <c r="C81" s="97"/>
      <c r="D81" s="98"/>
      <c r="E81" s="98"/>
      <c r="F81" s="97"/>
      <c r="G81" s="97"/>
      <c r="H81" s="98"/>
      <c r="I81" s="98"/>
      <c r="J81" s="97"/>
      <c r="K81" s="97"/>
      <c r="L81" s="98"/>
      <c r="M81" s="98"/>
      <c r="N81" s="99"/>
      <c r="O81" s="97"/>
      <c r="P81" s="98"/>
      <c r="Q81" s="100"/>
      <c r="R81" s="64"/>
      <c r="S81" s="64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</row>
    <row r="82" spans="1:36" ht="13.5" customHeight="1">
      <c r="A82" s="59" t="s">
        <v>80</v>
      </c>
      <c r="B82" s="73"/>
      <c r="C82" s="73"/>
      <c r="D82" s="74"/>
      <c r="E82" s="74"/>
      <c r="F82" s="73"/>
      <c r="G82" s="73"/>
      <c r="H82" s="74"/>
      <c r="I82" s="74"/>
      <c r="J82" s="73"/>
      <c r="K82" s="73"/>
      <c r="L82" s="74"/>
      <c r="M82" s="74"/>
      <c r="N82" s="89"/>
      <c r="O82" s="73"/>
      <c r="P82" s="74"/>
      <c r="Q82" s="101"/>
      <c r="R82" s="64"/>
      <c r="S82" s="64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3.5" customHeight="1">
      <c r="A83" s="61" t="s">
        <v>81</v>
      </c>
      <c r="B83" s="63">
        <v>0</v>
      </c>
      <c r="C83" s="63">
        <v>0</v>
      </c>
      <c r="D83" s="66">
        <v>0</v>
      </c>
      <c r="E83" s="66">
        <v>0</v>
      </c>
      <c r="F83" s="63">
        <v>0</v>
      </c>
      <c r="G83" s="63">
        <v>0</v>
      </c>
      <c r="H83" s="66">
        <v>0</v>
      </c>
      <c r="I83" s="66">
        <v>0</v>
      </c>
      <c r="J83" s="63">
        <v>3</v>
      </c>
      <c r="K83" s="63">
        <v>14590</v>
      </c>
      <c r="L83" s="66">
        <v>0</v>
      </c>
      <c r="M83" s="66">
        <v>0</v>
      </c>
      <c r="N83" s="63">
        <v>10</v>
      </c>
      <c r="O83" s="63">
        <v>28187</v>
      </c>
      <c r="P83" s="66">
        <v>0</v>
      </c>
      <c r="Q83" s="66">
        <v>0</v>
      </c>
      <c r="R83" s="64">
        <f t="shared" ref="R83:S83" si="64">B83+D83+F83+H83+J83+L83+N83+P83</f>
        <v>13</v>
      </c>
      <c r="S83" s="64">
        <f t="shared" si="64"/>
        <v>42777</v>
      </c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</row>
    <row r="84" spans="1:36" ht="13.5" customHeight="1">
      <c r="A84" s="67" t="s">
        <v>82</v>
      </c>
      <c r="B84" s="68">
        <v>238</v>
      </c>
      <c r="C84" s="68">
        <v>53529</v>
      </c>
      <c r="D84" s="69">
        <v>0</v>
      </c>
      <c r="E84" s="69">
        <v>0</v>
      </c>
      <c r="F84" s="68">
        <v>0</v>
      </c>
      <c r="G84" s="68">
        <v>0</v>
      </c>
      <c r="H84" s="69">
        <v>0</v>
      </c>
      <c r="I84" s="69">
        <v>0</v>
      </c>
      <c r="J84" s="68">
        <v>0</v>
      </c>
      <c r="K84" s="68">
        <v>0</v>
      </c>
      <c r="L84" s="69">
        <v>0</v>
      </c>
      <c r="M84" s="69">
        <v>0</v>
      </c>
      <c r="N84" s="68">
        <v>2</v>
      </c>
      <c r="O84" s="68">
        <v>7000</v>
      </c>
      <c r="P84" s="69">
        <v>0</v>
      </c>
      <c r="Q84" s="69">
        <v>0</v>
      </c>
      <c r="R84" s="64">
        <f t="shared" ref="R84:S84" si="65">B84+D84+F84+H84+J84+L84+N84+P84</f>
        <v>240</v>
      </c>
      <c r="S84" s="64">
        <f t="shared" si="65"/>
        <v>60529</v>
      </c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</row>
    <row r="85" spans="1:36" ht="13.5" customHeight="1">
      <c r="A85" s="61"/>
      <c r="B85" s="63"/>
      <c r="C85" s="63"/>
      <c r="D85" s="66"/>
      <c r="E85" s="66"/>
      <c r="F85" s="63"/>
      <c r="G85" s="63"/>
      <c r="H85" s="66"/>
      <c r="I85" s="66"/>
      <c r="J85" s="63"/>
      <c r="K85" s="63"/>
      <c r="L85" s="66"/>
      <c r="M85" s="66"/>
      <c r="N85" s="64"/>
      <c r="O85" s="64"/>
      <c r="P85" s="61"/>
      <c r="Q85" s="103"/>
      <c r="R85" s="64"/>
      <c r="S85" s="64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1:36" ht="13.5" customHeight="1">
      <c r="A86" s="72" t="s">
        <v>99</v>
      </c>
      <c r="B86" s="73">
        <f t="shared" ref="B86:Q86" si="66">SUM(B83+B84)</f>
        <v>238</v>
      </c>
      <c r="C86" s="73">
        <f t="shared" si="66"/>
        <v>53529</v>
      </c>
      <c r="D86" s="74">
        <f t="shared" si="66"/>
        <v>0</v>
      </c>
      <c r="E86" s="74">
        <f t="shared" si="66"/>
        <v>0</v>
      </c>
      <c r="F86" s="73">
        <f t="shared" si="66"/>
        <v>0</v>
      </c>
      <c r="G86" s="73">
        <f t="shared" si="66"/>
        <v>0</v>
      </c>
      <c r="H86" s="74">
        <f t="shared" si="66"/>
        <v>0</v>
      </c>
      <c r="I86" s="74">
        <f t="shared" si="66"/>
        <v>0</v>
      </c>
      <c r="J86" s="73">
        <f t="shared" si="66"/>
        <v>3</v>
      </c>
      <c r="K86" s="73">
        <f t="shared" si="66"/>
        <v>14590</v>
      </c>
      <c r="L86" s="74">
        <f t="shared" si="66"/>
        <v>0</v>
      </c>
      <c r="M86" s="74">
        <f t="shared" si="66"/>
        <v>0</v>
      </c>
      <c r="N86" s="73">
        <f t="shared" si="66"/>
        <v>12</v>
      </c>
      <c r="O86" s="73">
        <f t="shared" si="66"/>
        <v>35187</v>
      </c>
      <c r="P86" s="74">
        <f t="shared" si="66"/>
        <v>0</v>
      </c>
      <c r="Q86" s="74">
        <f t="shared" si="66"/>
        <v>0</v>
      </c>
      <c r="R86" s="64">
        <f t="shared" ref="R86:S86" si="67">B86+D86+F86+H86+J86+L86+N86+P86</f>
        <v>253</v>
      </c>
      <c r="S86" s="64">
        <f t="shared" si="67"/>
        <v>103306</v>
      </c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1:36" ht="13.5" customHeight="1">
      <c r="A87" s="2"/>
      <c r="B87" s="81"/>
      <c r="C87" s="81"/>
      <c r="D87" s="104"/>
      <c r="E87" s="104"/>
      <c r="F87" s="81"/>
      <c r="G87" s="81"/>
      <c r="H87" s="104"/>
      <c r="I87" s="104"/>
      <c r="J87" s="81"/>
      <c r="K87" s="81"/>
      <c r="L87" s="104"/>
      <c r="M87" s="104"/>
      <c r="N87" s="81"/>
      <c r="O87" s="81"/>
      <c r="P87" s="2"/>
      <c r="Q87" s="2"/>
      <c r="R87" s="64"/>
      <c r="S87" s="64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3.5" customHeight="1">
      <c r="A88" s="72" t="s">
        <v>84</v>
      </c>
      <c r="B88" s="105">
        <f t="shared" ref="B88:Q88" si="68">SUM(B18+B57+B80+B86)</f>
        <v>10540</v>
      </c>
      <c r="C88" s="105">
        <f t="shared" si="68"/>
        <v>46924762</v>
      </c>
      <c r="D88" s="106">
        <f t="shared" si="68"/>
        <v>2642</v>
      </c>
      <c r="E88" s="106">
        <f t="shared" si="68"/>
        <v>1721246</v>
      </c>
      <c r="F88" s="105">
        <f t="shared" si="68"/>
        <v>4405</v>
      </c>
      <c r="G88" s="105">
        <f t="shared" si="68"/>
        <v>4694560</v>
      </c>
      <c r="H88" s="106">
        <f t="shared" si="68"/>
        <v>791</v>
      </c>
      <c r="I88" s="106">
        <f t="shared" si="68"/>
        <v>3093670</v>
      </c>
      <c r="J88" s="105">
        <f t="shared" si="68"/>
        <v>870</v>
      </c>
      <c r="K88" s="105">
        <f t="shared" si="68"/>
        <v>4170305</v>
      </c>
      <c r="L88" s="106">
        <f t="shared" si="68"/>
        <v>2</v>
      </c>
      <c r="M88" s="106">
        <f t="shared" si="68"/>
        <v>4000</v>
      </c>
      <c r="N88" s="105">
        <f t="shared" si="68"/>
        <v>147</v>
      </c>
      <c r="O88" s="105">
        <f t="shared" si="68"/>
        <v>492212</v>
      </c>
      <c r="P88" s="106">
        <f t="shared" si="68"/>
        <v>2</v>
      </c>
      <c r="Q88" s="106">
        <f t="shared" si="68"/>
        <v>1500</v>
      </c>
      <c r="R88" s="64">
        <f t="shared" ref="R88:S88" si="69">B88+D88+F88+H88+J88+L88+N88+P88</f>
        <v>19399</v>
      </c>
      <c r="S88" s="64">
        <f t="shared" si="69"/>
        <v>61102255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3.5" customHeight="1">
      <c r="A89" s="72" t="s">
        <v>85</v>
      </c>
      <c r="B89" s="64"/>
      <c r="C89" s="89">
        <f>SUM(C88/B88)</f>
        <v>4452.0647058823533</v>
      </c>
      <c r="D89" s="103"/>
      <c r="E89" s="107">
        <f>SUM(E88/D88)</f>
        <v>651.49356548069647</v>
      </c>
      <c r="F89" s="89"/>
      <c r="G89" s="89">
        <f>SUM(G88/F88)</f>
        <v>1065.7343927355278</v>
      </c>
      <c r="H89" s="107"/>
      <c r="I89" s="107">
        <f>SUM(I88/H88)</f>
        <v>3911.0872313527179</v>
      </c>
      <c r="J89" s="64"/>
      <c r="K89" s="89">
        <f>SUM(K88/J88)</f>
        <v>4793.454022988506</v>
      </c>
      <c r="L89" s="103"/>
      <c r="M89" s="107">
        <f>SUM(M88/L88)</f>
        <v>2000</v>
      </c>
      <c r="N89" s="64"/>
      <c r="O89" s="89">
        <f>SUM(O88/N88)</f>
        <v>3348.3809523809523</v>
      </c>
      <c r="P89" s="103"/>
      <c r="Q89" s="107">
        <f>SUM(Q88/P88)</f>
        <v>750</v>
      </c>
      <c r="R89" s="65"/>
      <c r="S89" s="65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3.5" customHeight="1">
      <c r="A90" s="108"/>
      <c r="B90" s="109"/>
      <c r="C90" s="110"/>
      <c r="D90" s="111"/>
      <c r="E90" s="112"/>
      <c r="F90" s="112"/>
      <c r="G90" s="112"/>
      <c r="H90" s="112"/>
      <c r="I90" s="112"/>
      <c r="J90" s="79"/>
      <c r="K90" s="98"/>
      <c r="L90" s="113"/>
      <c r="M90" s="113"/>
      <c r="N90" s="2"/>
      <c r="O90" s="111"/>
      <c r="P90" s="2"/>
      <c r="Q90" s="11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3.5" customHeight="1">
      <c r="A91" s="59" t="s">
        <v>86</v>
      </c>
      <c r="B91" s="56" t="s">
        <v>15</v>
      </c>
      <c r="C91" s="56" t="s">
        <v>16</v>
      </c>
      <c r="D91" s="56" t="s">
        <v>87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3.5" customHeight="1">
      <c r="A92" s="114" t="s">
        <v>88</v>
      </c>
      <c r="B92" s="66">
        <v>59</v>
      </c>
      <c r="C92" s="66">
        <v>224064</v>
      </c>
      <c r="D92" s="115">
        <f t="shared" ref="D92:D96" si="70">C92/B92</f>
        <v>3797.6949152542375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3.5" customHeight="1">
      <c r="A93" s="114" t="s">
        <v>89</v>
      </c>
      <c r="B93" s="66">
        <v>33</v>
      </c>
      <c r="C93" s="66">
        <v>148149</v>
      </c>
      <c r="D93" s="115">
        <f t="shared" si="70"/>
        <v>4489.363636363636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3.5" customHeight="1">
      <c r="A94" s="114" t="s">
        <v>90</v>
      </c>
      <c r="B94" s="66">
        <v>10</v>
      </c>
      <c r="C94" s="66">
        <v>470000</v>
      </c>
      <c r="D94" s="115">
        <f t="shared" si="70"/>
        <v>47000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3.5" customHeight="1">
      <c r="A95" s="114" t="s">
        <v>91</v>
      </c>
      <c r="B95" s="66">
        <v>11</v>
      </c>
      <c r="C95" s="66">
        <v>2067792</v>
      </c>
      <c r="D95" s="115">
        <f t="shared" si="70"/>
        <v>187981.09090909091</v>
      </c>
      <c r="E95" s="116"/>
      <c r="F95" s="116"/>
      <c r="G95" s="116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3.5" customHeight="1">
      <c r="A96" s="114" t="s">
        <v>92</v>
      </c>
      <c r="B96" s="66">
        <v>155</v>
      </c>
      <c r="C96" s="66">
        <v>620000</v>
      </c>
      <c r="D96" s="115">
        <f t="shared" si="70"/>
        <v>4000</v>
      </c>
      <c r="E96" s="116"/>
      <c r="F96" s="116"/>
      <c r="G96" s="116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3.5" customHeight="1">
      <c r="A97" s="54"/>
      <c r="B97" s="117"/>
      <c r="C97" s="117"/>
      <c r="D97" s="118"/>
      <c r="E97" s="116"/>
      <c r="F97" s="116"/>
      <c r="G97" s="116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3.5" customHeight="1">
      <c r="A98" s="119"/>
      <c r="B98" s="119"/>
      <c r="C98" s="119"/>
      <c r="D98" s="119"/>
      <c r="E98" s="116"/>
      <c r="F98" s="116"/>
      <c r="G98" s="116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3.5" customHeight="1">
      <c r="A99" s="119"/>
      <c r="B99" s="119"/>
      <c r="C99" s="119"/>
      <c r="D99" s="119"/>
      <c r="E99" s="116"/>
      <c r="F99" s="116"/>
      <c r="G99" s="116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3.5" customHeight="1">
      <c r="A100" s="310" t="s">
        <v>100</v>
      </c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3.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3.5" customHeight="1">
      <c r="A103" s="1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.5" customHeight="1">
      <c r="A104" s="1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3.5" customHeight="1">
      <c r="A105" s="1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.5" customHeight="1">
      <c r="A106" s="1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3.5" customHeight="1">
      <c r="A107" s="1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3.5" customHeight="1">
      <c r="A108" s="1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.5" customHeight="1">
      <c r="A109" s="1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3.5" customHeight="1">
      <c r="A110" s="1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.5" customHeight="1">
      <c r="A111" s="1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3.5" customHeight="1">
      <c r="A112" s="1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3.5" customHeight="1">
      <c r="A113" s="1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3.5" customHeight="1">
      <c r="A114" s="1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3.5" customHeight="1">
      <c r="A115" s="1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.5" customHeight="1">
      <c r="A116" s="1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3.5" customHeight="1">
      <c r="A117" s="1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3.5" customHeight="1">
      <c r="A118" s="1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3.5" customHeight="1">
      <c r="A119" s="1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3.5" customHeight="1">
      <c r="A120" s="1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3.5" customHeight="1">
      <c r="A121" s="1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3.5" customHeight="1">
      <c r="A122" s="1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3.5" customHeight="1">
      <c r="A123" s="1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3.5" customHeight="1">
      <c r="A124" s="1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3.5" customHeight="1">
      <c r="A125" s="1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3.5" customHeight="1">
      <c r="A126" s="1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3.5" customHeight="1">
      <c r="A127" s="1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3.5" customHeight="1">
      <c r="A128" s="1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3.5" customHeight="1">
      <c r="A129" s="1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3.5" customHeight="1">
      <c r="A130" s="1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3.5" customHeight="1">
      <c r="A131" s="1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3.5" customHeight="1">
      <c r="A132" s="1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3.5" customHeight="1">
      <c r="A133" s="1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3.5" customHeight="1">
      <c r="A134" s="1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3.5" customHeight="1">
      <c r="A135" s="1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3.5" customHeight="1">
      <c r="A136" s="1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3.5" customHeight="1">
      <c r="A137" s="1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3.5" customHeight="1">
      <c r="A138" s="1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3.5" customHeight="1">
      <c r="A139" s="1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3.5" customHeight="1">
      <c r="A140" s="1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3.5" customHeight="1">
      <c r="A141" s="1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3.5" customHeight="1">
      <c r="A142" s="1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3.5" customHeight="1">
      <c r="A143" s="1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3.5" customHeight="1">
      <c r="A144" s="1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3.5" customHeight="1">
      <c r="A145" s="1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3.5" customHeight="1">
      <c r="A146" s="1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3.5" customHeight="1">
      <c r="A147" s="1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3.5" customHeight="1">
      <c r="A148" s="1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3.5" customHeight="1">
      <c r="A149" s="1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3.5" customHeight="1">
      <c r="A150" s="1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3.5" customHeight="1">
      <c r="A151" s="1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3.5" customHeight="1">
      <c r="A152" s="1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3.5" customHeight="1">
      <c r="A153" s="1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3.5" customHeight="1">
      <c r="A154" s="1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3.5" customHeight="1">
      <c r="A155" s="1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3.5" customHeight="1">
      <c r="A156" s="1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3.5" customHeight="1">
      <c r="A157" s="1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3.5" customHeight="1">
      <c r="A158" s="1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3.5" customHeight="1">
      <c r="A159" s="1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3.5" customHeight="1">
      <c r="A160" s="1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3.5" customHeight="1">
      <c r="A161" s="1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3.5" customHeight="1">
      <c r="A162" s="1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3.5" customHeight="1">
      <c r="A163" s="1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3.5" customHeight="1">
      <c r="A164" s="1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3.5" customHeight="1">
      <c r="A165" s="1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3.5" customHeight="1">
      <c r="A166" s="1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3.5" customHeight="1">
      <c r="A167" s="1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3.5" customHeight="1">
      <c r="A168" s="1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3.5" customHeight="1">
      <c r="A169" s="1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3.5" customHeight="1">
      <c r="A170" s="1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3.5" customHeight="1">
      <c r="A171" s="1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3.5" customHeight="1">
      <c r="A172" s="1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3.5" customHeight="1">
      <c r="A173" s="1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3.5" customHeight="1">
      <c r="A174" s="1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3.5" customHeight="1">
      <c r="A175" s="1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3.5" customHeight="1">
      <c r="A176" s="1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3.5" customHeight="1">
      <c r="A177" s="1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3.5" customHeight="1">
      <c r="A178" s="1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3.5" customHeight="1">
      <c r="A179" s="1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3.5" customHeight="1">
      <c r="A180" s="1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3.5" customHeight="1">
      <c r="A181" s="1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3.5" customHeight="1">
      <c r="A182" s="1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3.5" customHeight="1">
      <c r="A183" s="1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3.5" customHeight="1">
      <c r="A184" s="1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3.5" customHeight="1">
      <c r="A185" s="1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3.5" customHeight="1">
      <c r="A186" s="1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3.5" customHeight="1">
      <c r="A187" s="1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3.5" customHeight="1">
      <c r="A188" s="1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3.5" customHeight="1">
      <c r="A189" s="1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3.5" customHeight="1">
      <c r="A190" s="1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3.5" customHeight="1">
      <c r="A191" s="1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3.5" customHeight="1">
      <c r="A192" s="1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3.5" customHeight="1">
      <c r="A193" s="1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3.5" customHeight="1">
      <c r="A194" s="1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3.5" customHeight="1">
      <c r="A195" s="1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3.5" customHeight="1">
      <c r="A196" s="1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3.5" customHeight="1">
      <c r="A197" s="1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3.5" customHeight="1">
      <c r="A198" s="1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3.5" customHeight="1">
      <c r="A199" s="1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3.5" customHeight="1">
      <c r="A200" s="1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3.5" customHeight="1">
      <c r="A201" s="1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3.5" customHeight="1">
      <c r="A202" s="1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3.5" customHeight="1">
      <c r="A203" s="1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3.5" customHeight="1">
      <c r="A204" s="1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3.5" customHeight="1">
      <c r="A205" s="1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3.5" customHeight="1">
      <c r="A206" s="1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3.5" customHeight="1">
      <c r="A207" s="1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3.5" customHeight="1">
      <c r="A208" s="1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3.5" customHeight="1">
      <c r="A209" s="1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3.5" customHeight="1">
      <c r="A210" s="1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3.5" customHeight="1">
      <c r="A211" s="1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3.5" customHeight="1">
      <c r="A212" s="1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3.5" customHeight="1">
      <c r="A213" s="1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3.5" customHeight="1">
      <c r="A214" s="1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3.5" customHeight="1">
      <c r="A215" s="1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3.5" customHeight="1">
      <c r="A216" s="1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3.5" customHeight="1">
      <c r="A217" s="1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3.5" customHeight="1">
      <c r="A218" s="1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3.5" customHeight="1">
      <c r="A219" s="1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3.5" customHeight="1">
      <c r="A220" s="1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3.5" customHeight="1">
      <c r="A221" s="1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3.5" customHeight="1">
      <c r="A222" s="1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3.5" customHeight="1">
      <c r="A223" s="1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3.5" customHeight="1">
      <c r="A224" s="1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3.5" customHeight="1">
      <c r="A225" s="1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3.5" customHeight="1">
      <c r="A226" s="1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3.5" customHeight="1">
      <c r="A227" s="1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3.5" customHeight="1">
      <c r="A228" s="1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3.5" customHeight="1">
      <c r="A229" s="1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3.5" customHeight="1">
      <c r="A230" s="12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3.5" customHeight="1">
      <c r="A231" s="12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3.5" customHeight="1">
      <c r="A232" s="12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3.5" customHeight="1">
      <c r="A233" s="12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3.5" customHeight="1">
      <c r="A234" s="12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3.5" customHeight="1">
      <c r="A235" s="12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3.5" customHeight="1">
      <c r="A236" s="12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3.5" customHeight="1">
      <c r="A237" s="12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3.5" customHeight="1">
      <c r="A238" s="12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3.5" customHeight="1">
      <c r="A239" s="12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3.5" customHeight="1">
      <c r="A240" s="12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3.5" customHeight="1">
      <c r="A241" s="12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3.5" customHeight="1">
      <c r="A242" s="12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3.5" customHeight="1">
      <c r="A243" s="12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3.5" customHeight="1">
      <c r="A244" s="12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3.5" customHeight="1">
      <c r="A245" s="12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3.5" customHeight="1">
      <c r="A246" s="12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3.5" customHeight="1">
      <c r="A247" s="12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3.5" customHeight="1">
      <c r="A248" s="12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3.5" customHeight="1">
      <c r="A249" s="12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3.5" customHeight="1">
      <c r="A250" s="12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3.5" customHeight="1">
      <c r="A251" s="12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3.5" customHeight="1">
      <c r="A252" s="12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3.5" customHeight="1">
      <c r="A253" s="12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3.5" customHeight="1">
      <c r="A254" s="12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3.5" customHeight="1">
      <c r="A255" s="12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3.5" customHeight="1">
      <c r="A256" s="12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3.5" customHeight="1">
      <c r="A257" s="12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3.5" customHeight="1">
      <c r="A258" s="12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3.5" customHeight="1">
      <c r="A259" s="12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3.5" customHeight="1">
      <c r="A260" s="12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3.5" customHeight="1">
      <c r="A261" s="12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3.5" customHeight="1">
      <c r="A262" s="12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3.5" customHeight="1">
      <c r="A263" s="12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3.5" customHeight="1">
      <c r="A264" s="12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3.5" customHeight="1">
      <c r="A265" s="12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3.5" customHeight="1">
      <c r="A266" s="12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3.5" customHeight="1">
      <c r="A267" s="12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3.5" customHeight="1">
      <c r="A268" s="12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3.5" customHeight="1">
      <c r="A269" s="12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3.5" customHeight="1">
      <c r="A270" s="12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3.5" customHeight="1">
      <c r="A271" s="12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3.5" customHeight="1">
      <c r="A272" s="12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3.5" customHeight="1">
      <c r="A273" s="12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3.5" customHeight="1">
      <c r="A274" s="12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3.5" customHeight="1">
      <c r="A275" s="12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3.5" customHeight="1">
      <c r="A276" s="12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3.5" customHeight="1">
      <c r="A277" s="12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3.5" customHeight="1">
      <c r="A278" s="12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3.5" customHeight="1">
      <c r="A279" s="12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3.5" customHeight="1">
      <c r="A280" s="12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3.5" customHeight="1">
      <c r="A281" s="12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3.5" customHeight="1">
      <c r="A282" s="12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3.5" customHeight="1">
      <c r="A283" s="12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3.5" customHeight="1">
      <c r="A284" s="12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3.5" customHeight="1">
      <c r="A285" s="12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3.5" customHeight="1">
      <c r="A286" s="12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3.5" customHeight="1">
      <c r="A287" s="12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3.5" customHeight="1">
      <c r="A288" s="12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3.5" customHeight="1">
      <c r="A289" s="12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3.5" customHeight="1">
      <c r="A290" s="12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3.5" customHeight="1">
      <c r="A291" s="12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3.5" customHeight="1">
      <c r="A292" s="12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3.5" customHeight="1">
      <c r="A293" s="12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3.5" customHeight="1">
      <c r="A294" s="12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3.5" customHeight="1">
      <c r="A295" s="12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3.5" customHeight="1">
      <c r="A296" s="12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3.5" customHeight="1">
      <c r="A297" s="12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3.5" customHeight="1">
      <c r="A298" s="12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3.5" customHeight="1">
      <c r="A299" s="12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3.5" customHeight="1">
      <c r="A300" s="12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3.5" customHeight="1">
      <c r="A301" s="12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3.5" customHeight="1">
      <c r="A302" s="12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3.5" customHeight="1">
      <c r="A303" s="12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3.5" customHeight="1">
      <c r="A304" s="12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3.5" customHeight="1">
      <c r="A305" s="12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3.5" customHeight="1">
      <c r="A306" s="12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3.5" customHeight="1">
      <c r="A307" s="12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3.5" customHeight="1">
      <c r="A308" s="12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3.5" customHeight="1">
      <c r="A309" s="12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3.5" customHeight="1">
      <c r="A310" s="12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3.5" customHeight="1">
      <c r="A311" s="12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3.5" customHeight="1">
      <c r="A312" s="12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3.5" customHeight="1">
      <c r="A313" s="12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3.5" customHeight="1">
      <c r="A314" s="12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3.5" customHeight="1">
      <c r="A315" s="12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3.5" customHeight="1">
      <c r="A316" s="12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3.5" customHeight="1">
      <c r="A317" s="12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3.5" customHeight="1">
      <c r="A318" s="12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3.5" customHeight="1">
      <c r="A319" s="12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3.5" customHeight="1">
      <c r="A320" s="12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3.5" customHeight="1">
      <c r="A321" s="12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3.5" customHeight="1">
      <c r="A322" s="12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3.5" customHeight="1">
      <c r="A323" s="12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3.5" customHeight="1">
      <c r="A324" s="12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3.5" customHeight="1">
      <c r="A325" s="12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3.5" customHeight="1">
      <c r="A326" s="12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3.5" customHeight="1">
      <c r="A327" s="12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3.5" customHeight="1">
      <c r="A328" s="12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3.5" customHeight="1">
      <c r="A329" s="12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3.5" customHeight="1">
      <c r="A330" s="12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3.5" customHeight="1">
      <c r="A331" s="12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3.5" customHeight="1">
      <c r="A332" s="12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3.5" customHeight="1">
      <c r="A333" s="12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3.5" customHeight="1">
      <c r="A334" s="12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3.5" customHeight="1">
      <c r="A335" s="12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3.5" customHeight="1">
      <c r="A336" s="12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3.5" customHeight="1">
      <c r="A337" s="12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3.5" customHeight="1">
      <c r="A338" s="12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3.5" customHeight="1">
      <c r="A339" s="12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3.5" customHeight="1">
      <c r="A340" s="12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3.5" customHeight="1">
      <c r="A341" s="12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3.5" customHeight="1">
      <c r="A342" s="12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3.5" customHeight="1">
      <c r="A343" s="12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3.5" customHeight="1">
      <c r="A344" s="12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3.5" customHeight="1">
      <c r="A345" s="12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3.5" customHeight="1">
      <c r="A346" s="12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3.5" customHeight="1">
      <c r="A347" s="12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3.5" customHeight="1">
      <c r="A348" s="12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3.5" customHeight="1">
      <c r="A349" s="12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3.5" customHeight="1">
      <c r="A350" s="12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3.5" customHeight="1">
      <c r="A351" s="12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3.5" customHeight="1">
      <c r="A352" s="12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3.5" customHeight="1">
      <c r="A353" s="12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3.5" customHeight="1">
      <c r="A354" s="12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3.5" customHeight="1">
      <c r="A355" s="12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3.5" customHeight="1">
      <c r="A356" s="12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3.5" customHeight="1">
      <c r="A357" s="12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3.5" customHeight="1">
      <c r="A358" s="12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3.5" customHeight="1">
      <c r="A359" s="12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3.5" customHeight="1">
      <c r="A360" s="12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3.5" customHeight="1">
      <c r="A361" s="12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3.5" customHeight="1">
      <c r="A362" s="12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3.5" customHeight="1">
      <c r="A363" s="12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3.5" customHeight="1">
      <c r="A364" s="12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3.5" customHeight="1">
      <c r="A365" s="12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3.5" customHeight="1">
      <c r="A366" s="12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3.5" customHeight="1">
      <c r="A367" s="12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3.5" customHeight="1">
      <c r="A368" s="12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3.5" customHeight="1">
      <c r="A369" s="12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3.5" customHeight="1">
      <c r="A370" s="12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3.5" customHeight="1">
      <c r="A371" s="12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3.5" customHeight="1">
      <c r="A372" s="12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3.5" customHeight="1">
      <c r="A373" s="12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3.5" customHeight="1">
      <c r="A374" s="12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3.5" customHeight="1">
      <c r="A375" s="12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3.5" customHeight="1">
      <c r="A376" s="12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3.5" customHeight="1">
      <c r="A377" s="12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3.5" customHeight="1">
      <c r="A378" s="12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3.5" customHeight="1">
      <c r="A379" s="12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3.5" customHeight="1">
      <c r="A380" s="12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3.5" customHeight="1">
      <c r="A381" s="12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3.5" customHeight="1">
      <c r="A382" s="12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3.5" customHeight="1">
      <c r="A383" s="12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3.5" customHeight="1">
      <c r="A384" s="12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3.5" customHeight="1">
      <c r="A385" s="12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3.5" customHeight="1">
      <c r="A386" s="12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3.5" customHeight="1">
      <c r="A387" s="12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3.5" customHeight="1">
      <c r="A388" s="12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3.5" customHeight="1">
      <c r="A389" s="12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3.5" customHeight="1">
      <c r="A390" s="12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3.5" customHeight="1">
      <c r="A391" s="12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3.5" customHeight="1">
      <c r="A392" s="12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3.5" customHeight="1">
      <c r="A393" s="12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3.5" customHeight="1">
      <c r="A394" s="12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3.5" customHeight="1">
      <c r="A395" s="12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3.5" customHeight="1">
      <c r="A396" s="12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3.5" customHeight="1">
      <c r="A397" s="12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3.5" customHeight="1">
      <c r="A398" s="12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3.5" customHeight="1">
      <c r="A399" s="12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3.5" customHeight="1">
      <c r="A400" s="12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3.5" customHeight="1">
      <c r="A401" s="12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3.5" customHeight="1">
      <c r="A402" s="12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3.5" customHeight="1">
      <c r="A403" s="12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3.5" customHeight="1">
      <c r="A404" s="12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3.5" customHeight="1">
      <c r="A405" s="12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3.5" customHeight="1">
      <c r="A406" s="12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3.5" customHeight="1">
      <c r="A407" s="12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3.5" customHeight="1">
      <c r="A408" s="12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3.5" customHeight="1">
      <c r="A409" s="12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3.5" customHeight="1">
      <c r="A410" s="12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3.5" customHeight="1">
      <c r="A411" s="12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3.5" customHeight="1">
      <c r="A412" s="12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3.5" customHeight="1">
      <c r="A413" s="12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3.5" customHeight="1">
      <c r="A414" s="12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3.5" customHeight="1">
      <c r="A415" s="12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3.5" customHeight="1">
      <c r="A416" s="12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3.5" customHeight="1">
      <c r="A417" s="12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3.5" customHeight="1">
      <c r="A418" s="12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3.5" customHeight="1">
      <c r="A419" s="12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3.5" customHeight="1">
      <c r="A420" s="12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3.5" customHeight="1">
      <c r="A421" s="12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3.5" customHeight="1">
      <c r="A422" s="12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3.5" customHeight="1">
      <c r="A423" s="12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3.5" customHeight="1">
      <c r="A424" s="12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3.5" customHeight="1">
      <c r="A425" s="12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3.5" customHeight="1">
      <c r="A426" s="12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3.5" customHeight="1">
      <c r="A427" s="12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3.5" customHeight="1">
      <c r="A428" s="12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3.5" customHeight="1">
      <c r="A429" s="12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3.5" customHeight="1">
      <c r="A430" s="12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3.5" customHeight="1">
      <c r="A431" s="12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3.5" customHeight="1">
      <c r="A432" s="12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3.5" customHeight="1">
      <c r="A433" s="12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3.5" customHeight="1">
      <c r="A434" s="12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3.5" customHeight="1">
      <c r="A435" s="12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3.5" customHeight="1">
      <c r="A436" s="12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3.5" customHeight="1">
      <c r="A437" s="12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3.5" customHeight="1">
      <c r="A438" s="12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3.5" customHeight="1">
      <c r="A439" s="12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3.5" customHeight="1">
      <c r="A440" s="12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3.5" customHeight="1">
      <c r="A441" s="12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3.5" customHeight="1">
      <c r="A442" s="12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3.5" customHeight="1">
      <c r="A443" s="12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3.5" customHeight="1">
      <c r="A444" s="12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3.5" customHeight="1">
      <c r="A445" s="12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3.5" customHeight="1">
      <c r="A446" s="12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3.5" customHeight="1">
      <c r="A447" s="12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3.5" customHeight="1">
      <c r="A448" s="12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3.5" customHeight="1">
      <c r="A449" s="12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3.5" customHeight="1">
      <c r="A450" s="12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3.5" customHeight="1">
      <c r="A451" s="12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3.5" customHeight="1">
      <c r="A452" s="12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3.5" customHeight="1">
      <c r="A453" s="12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3.5" customHeight="1">
      <c r="A454" s="12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3.5" customHeight="1">
      <c r="A455" s="12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3.5" customHeight="1">
      <c r="A456" s="12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3.5" customHeight="1">
      <c r="A457" s="12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3.5" customHeight="1">
      <c r="A458" s="12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3.5" customHeight="1">
      <c r="A459" s="12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3.5" customHeight="1">
      <c r="A460" s="12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3.5" customHeight="1">
      <c r="A461" s="12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3.5" customHeight="1">
      <c r="A462" s="12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3.5" customHeight="1">
      <c r="A463" s="12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3.5" customHeight="1">
      <c r="A464" s="12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3.5" customHeight="1">
      <c r="A465" s="12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3.5" customHeight="1">
      <c r="A466" s="12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3.5" customHeight="1">
      <c r="A467" s="12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3.5" customHeight="1">
      <c r="A468" s="12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3.5" customHeight="1">
      <c r="A469" s="12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3.5" customHeight="1">
      <c r="A470" s="12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3.5" customHeight="1">
      <c r="A471" s="12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3.5" customHeight="1">
      <c r="A472" s="12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3.5" customHeight="1">
      <c r="A473" s="12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3.5" customHeight="1">
      <c r="A474" s="12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3.5" customHeight="1">
      <c r="A475" s="12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3.5" customHeight="1">
      <c r="A476" s="12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3.5" customHeight="1">
      <c r="A477" s="12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3.5" customHeight="1">
      <c r="A478" s="12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3.5" customHeight="1">
      <c r="A479" s="12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3.5" customHeight="1">
      <c r="A480" s="12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3.5" customHeight="1">
      <c r="A481" s="12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3.5" customHeight="1">
      <c r="A482" s="12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3.5" customHeight="1">
      <c r="A483" s="12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3.5" customHeight="1">
      <c r="A484" s="12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3.5" customHeight="1">
      <c r="A485" s="12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3.5" customHeight="1">
      <c r="A486" s="12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3.5" customHeight="1">
      <c r="A487" s="12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3.5" customHeight="1">
      <c r="A488" s="12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3.5" customHeight="1">
      <c r="A489" s="12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3.5" customHeight="1">
      <c r="A490" s="12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3.5" customHeight="1">
      <c r="A491" s="12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3.5" customHeight="1">
      <c r="A492" s="12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3.5" customHeight="1">
      <c r="A493" s="12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3.5" customHeight="1">
      <c r="A494" s="12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3.5" customHeight="1">
      <c r="A495" s="12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3.5" customHeight="1">
      <c r="A496" s="12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3.5" customHeight="1">
      <c r="A497" s="12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3.5" customHeight="1">
      <c r="A498" s="12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3.5" customHeight="1">
      <c r="A499" s="12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3.5" customHeight="1">
      <c r="A500" s="12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3.5" customHeight="1">
      <c r="A501" s="12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3.5" customHeight="1">
      <c r="A502" s="12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3.5" customHeight="1">
      <c r="A503" s="12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3.5" customHeight="1">
      <c r="A504" s="12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3.5" customHeight="1">
      <c r="A505" s="12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3.5" customHeight="1">
      <c r="A506" s="12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3.5" customHeight="1">
      <c r="A507" s="12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3.5" customHeight="1">
      <c r="A508" s="12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3.5" customHeight="1">
      <c r="A509" s="12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3.5" customHeight="1">
      <c r="A510" s="12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3.5" customHeight="1">
      <c r="A511" s="12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3.5" customHeight="1">
      <c r="A512" s="12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3.5" customHeight="1">
      <c r="A513" s="12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3.5" customHeight="1">
      <c r="A514" s="12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3.5" customHeight="1">
      <c r="A515" s="12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3.5" customHeight="1">
      <c r="A516" s="12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3.5" customHeight="1">
      <c r="A517" s="12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3.5" customHeight="1">
      <c r="A518" s="12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3.5" customHeight="1">
      <c r="A519" s="12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3.5" customHeight="1">
      <c r="A520" s="12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3.5" customHeight="1">
      <c r="A521" s="12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3.5" customHeight="1">
      <c r="A522" s="12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3.5" customHeight="1">
      <c r="A523" s="12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3.5" customHeight="1">
      <c r="A524" s="12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3.5" customHeight="1">
      <c r="A525" s="12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3.5" customHeight="1">
      <c r="A526" s="12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3.5" customHeight="1">
      <c r="A527" s="12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3.5" customHeight="1">
      <c r="A528" s="12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3.5" customHeight="1">
      <c r="A529" s="12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3.5" customHeight="1">
      <c r="A530" s="12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3.5" customHeight="1">
      <c r="A531" s="12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3.5" customHeight="1">
      <c r="A532" s="12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3.5" customHeight="1">
      <c r="A533" s="12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3.5" customHeight="1">
      <c r="A534" s="12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3.5" customHeight="1">
      <c r="A535" s="12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3.5" customHeight="1">
      <c r="A536" s="12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3.5" customHeight="1">
      <c r="A537" s="12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3.5" customHeight="1">
      <c r="A538" s="12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3.5" customHeight="1">
      <c r="A539" s="12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3.5" customHeight="1">
      <c r="A540" s="12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3.5" customHeight="1">
      <c r="A541" s="12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3.5" customHeight="1">
      <c r="A542" s="12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3.5" customHeight="1">
      <c r="A543" s="12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3.5" customHeight="1">
      <c r="A544" s="12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3.5" customHeight="1">
      <c r="A545" s="12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3.5" customHeight="1">
      <c r="A546" s="12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3.5" customHeight="1">
      <c r="A547" s="12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3.5" customHeight="1">
      <c r="A548" s="12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3.5" customHeight="1">
      <c r="A549" s="12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3.5" customHeight="1">
      <c r="A550" s="12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3.5" customHeight="1">
      <c r="A551" s="12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3.5" customHeight="1">
      <c r="A552" s="12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3.5" customHeight="1">
      <c r="A553" s="12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3.5" customHeight="1">
      <c r="A554" s="12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3.5" customHeight="1">
      <c r="A555" s="12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3.5" customHeight="1">
      <c r="A556" s="12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3.5" customHeight="1">
      <c r="A557" s="12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3.5" customHeight="1">
      <c r="A558" s="12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3.5" customHeight="1">
      <c r="A559" s="12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3.5" customHeight="1">
      <c r="A560" s="12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3.5" customHeight="1">
      <c r="A561" s="12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3.5" customHeight="1">
      <c r="A562" s="12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3.5" customHeight="1">
      <c r="A563" s="12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3.5" customHeight="1">
      <c r="A564" s="12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3.5" customHeight="1">
      <c r="A565" s="12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3.5" customHeight="1">
      <c r="A566" s="12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3.5" customHeight="1">
      <c r="A567" s="12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3.5" customHeight="1">
      <c r="A568" s="12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3.5" customHeight="1">
      <c r="A569" s="12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3.5" customHeight="1">
      <c r="A570" s="12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3.5" customHeight="1">
      <c r="A571" s="12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3.5" customHeight="1">
      <c r="A572" s="12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3.5" customHeight="1">
      <c r="A573" s="12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3.5" customHeight="1">
      <c r="A574" s="12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3.5" customHeight="1">
      <c r="A575" s="12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3.5" customHeight="1">
      <c r="A576" s="12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3.5" customHeight="1">
      <c r="A577" s="12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3.5" customHeight="1">
      <c r="A578" s="12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3.5" customHeight="1">
      <c r="A579" s="12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3.5" customHeight="1">
      <c r="A580" s="12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3.5" customHeight="1">
      <c r="A581" s="12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3.5" customHeight="1">
      <c r="A582" s="12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3.5" customHeight="1">
      <c r="A583" s="12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3.5" customHeight="1">
      <c r="A584" s="12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3.5" customHeight="1">
      <c r="A585" s="12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3.5" customHeight="1">
      <c r="A586" s="12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3.5" customHeight="1">
      <c r="A587" s="12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3.5" customHeight="1">
      <c r="A588" s="12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3.5" customHeight="1">
      <c r="A589" s="12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3.5" customHeight="1">
      <c r="A590" s="12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3.5" customHeight="1">
      <c r="A591" s="12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3.5" customHeight="1">
      <c r="A592" s="12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3.5" customHeight="1">
      <c r="A593" s="12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3.5" customHeight="1">
      <c r="A594" s="12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3.5" customHeight="1">
      <c r="A595" s="12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3.5" customHeight="1">
      <c r="A596" s="12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3.5" customHeight="1">
      <c r="A597" s="12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3.5" customHeight="1">
      <c r="A598" s="12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3.5" customHeight="1">
      <c r="A599" s="12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3.5" customHeight="1">
      <c r="A600" s="12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3.5" customHeight="1">
      <c r="A601" s="12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3.5" customHeight="1">
      <c r="A602" s="12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3.5" customHeight="1">
      <c r="A603" s="12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3.5" customHeight="1">
      <c r="A604" s="12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3.5" customHeight="1">
      <c r="A605" s="12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3.5" customHeight="1">
      <c r="A606" s="12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3.5" customHeight="1">
      <c r="A607" s="12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3.5" customHeight="1">
      <c r="A608" s="12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3.5" customHeight="1">
      <c r="A609" s="12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3.5" customHeight="1">
      <c r="A610" s="12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3.5" customHeight="1">
      <c r="A611" s="12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3.5" customHeight="1">
      <c r="A612" s="12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3.5" customHeight="1">
      <c r="A613" s="12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3.5" customHeight="1">
      <c r="A614" s="12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3.5" customHeight="1">
      <c r="A615" s="12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3.5" customHeight="1">
      <c r="A616" s="12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3.5" customHeight="1">
      <c r="A617" s="12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3.5" customHeight="1">
      <c r="A618" s="12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3.5" customHeight="1">
      <c r="A619" s="12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3.5" customHeight="1">
      <c r="A620" s="12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3.5" customHeight="1">
      <c r="A621" s="12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3.5" customHeight="1">
      <c r="A622" s="12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3.5" customHeight="1">
      <c r="A623" s="12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3.5" customHeight="1">
      <c r="A624" s="12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3.5" customHeight="1">
      <c r="A625" s="12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3.5" customHeight="1">
      <c r="A626" s="12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3.5" customHeight="1">
      <c r="A627" s="12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3.5" customHeight="1">
      <c r="A628" s="12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3.5" customHeight="1">
      <c r="A629" s="12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3.5" customHeight="1">
      <c r="A630" s="12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3.5" customHeight="1">
      <c r="A631" s="12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3.5" customHeight="1">
      <c r="A632" s="12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3.5" customHeight="1">
      <c r="A633" s="12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3.5" customHeight="1">
      <c r="A634" s="12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3.5" customHeight="1">
      <c r="A635" s="12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3.5" customHeight="1">
      <c r="A636" s="12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3.5" customHeight="1">
      <c r="A637" s="12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3.5" customHeight="1">
      <c r="A638" s="12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3.5" customHeight="1">
      <c r="A639" s="12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3.5" customHeight="1">
      <c r="A640" s="12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3.5" customHeight="1">
      <c r="A641" s="12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3.5" customHeight="1">
      <c r="A642" s="12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3.5" customHeight="1">
      <c r="A643" s="12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3.5" customHeight="1">
      <c r="A644" s="12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3.5" customHeight="1">
      <c r="A645" s="12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3.5" customHeight="1">
      <c r="A646" s="12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3.5" customHeight="1">
      <c r="A647" s="12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3.5" customHeight="1">
      <c r="A648" s="12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3.5" customHeight="1">
      <c r="A649" s="12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3.5" customHeight="1">
      <c r="A650" s="12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3.5" customHeight="1">
      <c r="A651" s="12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3.5" customHeight="1">
      <c r="A652" s="12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3.5" customHeight="1">
      <c r="A653" s="12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3.5" customHeight="1">
      <c r="A654" s="12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3.5" customHeight="1">
      <c r="A655" s="12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3.5" customHeight="1">
      <c r="A656" s="12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3.5" customHeight="1">
      <c r="A657" s="12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3.5" customHeight="1">
      <c r="A658" s="12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3.5" customHeight="1">
      <c r="A659" s="12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3.5" customHeight="1">
      <c r="A660" s="12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3.5" customHeight="1">
      <c r="A661" s="12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3.5" customHeight="1">
      <c r="A662" s="12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3.5" customHeight="1">
      <c r="A663" s="12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3.5" customHeight="1">
      <c r="A664" s="12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3.5" customHeight="1">
      <c r="A665" s="12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3.5" customHeight="1">
      <c r="A666" s="12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3.5" customHeight="1">
      <c r="A667" s="12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3.5" customHeight="1">
      <c r="A668" s="12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3.5" customHeight="1">
      <c r="A669" s="12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3.5" customHeight="1">
      <c r="A670" s="12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3.5" customHeight="1">
      <c r="A671" s="12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3.5" customHeight="1">
      <c r="A672" s="12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3.5" customHeight="1">
      <c r="A673" s="12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3.5" customHeight="1">
      <c r="A674" s="12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3.5" customHeight="1">
      <c r="A675" s="12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3.5" customHeight="1">
      <c r="A676" s="12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3.5" customHeight="1">
      <c r="A677" s="12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3.5" customHeight="1">
      <c r="A678" s="12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3.5" customHeight="1">
      <c r="A679" s="12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3.5" customHeight="1">
      <c r="A680" s="12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3.5" customHeight="1">
      <c r="A681" s="12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3.5" customHeight="1">
      <c r="A682" s="12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3.5" customHeight="1">
      <c r="A683" s="12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3.5" customHeight="1">
      <c r="A684" s="12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3.5" customHeight="1">
      <c r="A685" s="12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3.5" customHeight="1">
      <c r="A686" s="12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3.5" customHeight="1">
      <c r="A687" s="12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3.5" customHeight="1">
      <c r="A688" s="12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3.5" customHeight="1">
      <c r="A689" s="12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3.5" customHeight="1">
      <c r="A690" s="12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3.5" customHeight="1">
      <c r="A691" s="12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3.5" customHeight="1">
      <c r="A692" s="12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3.5" customHeight="1">
      <c r="A693" s="12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3.5" customHeight="1">
      <c r="A694" s="12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3.5" customHeight="1">
      <c r="A695" s="12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3.5" customHeight="1">
      <c r="A696" s="12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3.5" customHeight="1">
      <c r="A697" s="12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3.5" customHeight="1">
      <c r="A698" s="12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3.5" customHeight="1">
      <c r="A699" s="12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3.5" customHeight="1">
      <c r="A700" s="12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3.5" customHeight="1">
      <c r="A701" s="12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3.5" customHeight="1">
      <c r="A702" s="12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3.5" customHeight="1">
      <c r="A703" s="12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3.5" customHeight="1">
      <c r="A704" s="12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3.5" customHeight="1">
      <c r="A705" s="12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3.5" customHeight="1">
      <c r="A706" s="12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3.5" customHeight="1">
      <c r="A707" s="12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3.5" customHeight="1">
      <c r="A708" s="12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3.5" customHeight="1">
      <c r="A709" s="12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3.5" customHeight="1">
      <c r="A710" s="12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3.5" customHeight="1">
      <c r="A711" s="12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3.5" customHeight="1">
      <c r="A712" s="12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3.5" customHeight="1">
      <c r="A713" s="12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3.5" customHeight="1">
      <c r="A714" s="12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3.5" customHeight="1">
      <c r="A715" s="12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3.5" customHeight="1">
      <c r="A716" s="12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3.5" customHeight="1">
      <c r="A717" s="12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3.5" customHeight="1">
      <c r="A718" s="12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3.5" customHeight="1">
      <c r="A719" s="12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3.5" customHeight="1">
      <c r="A720" s="12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3.5" customHeight="1">
      <c r="A721" s="12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3.5" customHeight="1">
      <c r="A722" s="12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3.5" customHeight="1">
      <c r="A723" s="12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3.5" customHeight="1">
      <c r="A724" s="12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3.5" customHeight="1">
      <c r="A725" s="12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3.5" customHeight="1">
      <c r="A726" s="12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3.5" customHeight="1">
      <c r="A727" s="12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3.5" customHeight="1">
      <c r="A728" s="12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3.5" customHeight="1">
      <c r="A729" s="12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3.5" customHeight="1">
      <c r="A730" s="12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3.5" customHeight="1">
      <c r="A731" s="12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3.5" customHeight="1">
      <c r="A732" s="12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3.5" customHeight="1">
      <c r="A733" s="12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3.5" customHeight="1">
      <c r="A734" s="12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3.5" customHeight="1">
      <c r="A735" s="12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3.5" customHeight="1">
      <c r="A736" s="12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3.5" customHeight="1">
      <c r="A737" s="12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3.5" customHeight="1">
      <c r="A738" s="12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3.5" customHeight="1">
      <c r="A739" s="12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3.5" customHeight="1">
      <c r="A740" s="12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3.5" customHeight="1">
      <c r="A741" s="12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3.5" customHeight="1">
      <c r="A742" s="12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3.5" customHeight="1">
      <c r="A743" s="12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3.5" customHeight="1">
      <c r="A744" s="12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3.5" customHeight="1">
      <c r="A745" s="12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3.5" customHeight="1">
      <c r="A746" s="12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3.5" customHeight="1">
      <c r="A747" s="12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3.5" customHeight="1">
      <c r="A748" s="12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3.5" customHeight="1">
      <c r="A749" s="12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3.5" customHeight="1">
      <c r="A750" s="12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3.5" customHeight="1">
      <c r="A751" s="12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3.5" customHeight="1">
      <c r="A752" s="12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3.5" customHeight="1">
      <c r="A753" s="12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3.5" customHeight="1">
      <c r="A754" s="12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3.5" customHeight="1">
      <c r="A755" s="12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3.5" customHeight="1">
      <c r="A756" s="12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3.5" customHeight="1">
      <c r="A757" s="12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3.5" customHeight="1">
      <c r="A758" s="12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3.5" customHeight="1">
      <c r="A759" s="12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3.5" customHeight="1">
      <c r="A760" s="12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3.5" customHeight="1">
      <c r="A761" s="12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3.5" customHeight="1">
      <c r="A762" s="12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3.5" customHeight="1">
      <c r="A763" s="12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3.5" customHeight="1">
      <c r="A764" s="12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3.5" customHeight="1">
      <c r="A765" s="12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3.5" customHeight="1">
      <c r="A766" s="12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3.5" customHeight="1">
      <c r="A767" s="12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3.5" customHeight="1">
      <c r="A768" s="12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3.5" customHeight="1">
      <c r="A769" s="12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3.5" customHeight="1">
      <c r="A770" s="12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3.5" customHeight="1">
      <c r="A771" s="12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3.5" customHeight="1">
      <c r="A772" s="12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3.5" customHeight="1">
      <c r="A773" s="12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3.5" customHeight="1">
      <c r="A774" s="12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3.5" customHeight="1">
      <c r="A775" s="12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3.5" customHeight="1">
      <c r="A776" s="12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3.5" customHeight="1">
      <c r="A777" s="12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3.5" customHeight="1">
      <c r="A778" s="12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3.5" customHeight="1">
      <c r="A779" s="12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3.5" customHeight="1">
      <c r="A780" s="12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3.5" customHeight="1">
      <c r="A781" s="12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3.5" customHeight="1">
      <c r="A782" s="12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3.5" customHeight="1">
      <c r="A783" s="12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3.5" customHeight="1">
      <c r="A784" s="12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3.5" customHeight="1">
      <c r="A785" s="12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3.5" customHeight="1">
      <c r="A786" s="12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3.5" customHeight="1">
      <c r="A787" s="12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3.5" customHeight="1">
      <c r="A788" s="12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3.5" customHeight="1">
      <c r="A789" s="12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3.5" customHeight="1">
      <c r="A790" s="12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3.5" customHeight="1">
      <c r="A791" s="12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3.5" customHeight="1">
      <c r="A792" s="12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3.5" customHeight="1">
      <c r="A793" s="12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3.5" customHeight="1">
      <c r="A794" s="12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3.5" customHeight="1">
      <c r="A795" s="12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3.5" customHeight="1">
      <c r="A796" s="12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3.5" customHeight="1">
      <c r="A797" s="12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3.5" customHeight="1">
      <c r="A798" s="12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3.5" customHeight="1">
      <c r="A799" s="12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3.5" customHeight="1">
      <c r="A800" s="12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3.5" customHeight="1">
      <c r="A801" s="12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3.5" customHeight="1">
      <c r="A802" s="12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3.5" customHeight="1">
      <c r="A803" s="12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3.5" customHeight="1">
      <c r="A804" s="12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3.5" customHeight="1">
      <c r="A805" s="12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3.5" customHeight="1">
      <c r="A806" s="12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3.5" customHeight="1">
      <c r="A807" s="12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3.5" customHeight="1">
      <c r="A808" s="12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3.5" customHeight="1">
      <c r="A809" s="12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3.5" customHeight="1">
      <c r="A810" s="12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3.5" customHeight="1">
      <c r="A811" s="12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3.5" customHeight="1">
      <c r="A812" s="12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3.5" customHeight="1">
      <c r="A813" s="12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3.5" customHeight="1">
      <c r="A814" s="12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3.5" customHeight="1">
      <c r="A815" s="12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3.5" customHeight="1">
      <c r="A816" s="12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3.5" customHeight="1">
      <c r="A817" s="12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3.5" customHeight="1">
      <c r="A818" s="12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3.5" customHeight="1">
      <c r="A819" s="12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3.5" customHeight="1">
      <c r="A820" s="12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3.5" customHeight="1">
      <c r="A821" s="12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3.5" customHeight="1">
      <c r="A822" s="12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3.5" customHeight="1">
      <c r="A823" s="12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3.5" customHeight="1">
      <c r="A824" s="12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3.5" customHeight="1">
      <c r="A825" s="12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3.5" customHeight="1">
      <c r="A826" s="12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3.5" customHeight="1">
      <c r="A827" s="12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3.5" customHeight="1">
      <c r="A828" s="12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3.5" customHeight="1">
      <c r="A829" s="12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3.5" customHeight="1">
      <c r="A830" s="12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3.5" customHeight="1">
      <c r="A831" s="12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3.5" customHeight="1">
      <c r="A832" s="12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3.5" customHeight="1">
      <c r="A833" s="12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3.5" customHeight="1">
      <c r="A834" s="12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3.5" customHeight="1">
      <c r="A835" s="12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3.5" customHeight="1">
      <c r="A836" s="12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3.5" customHeight="1">
      <c r="A837" s="12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3.5" customHeight="1">
      <c r="A838" s="12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3.5" customHeight="1">
      <c r="A839" s="12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3.5" customHeight="1">
      <c r="A840" s="12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3.5" customHeight="1">
      <c r="A841" s="12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3.5" customHeight="1">
      <c r="A842" s="12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3.5" customHeight="1">
      <c r="A843" s="12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3.5" customHeight="1">
      <c r="A844" s="12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3.5" customHeight="1">
      <c r="A845" s="12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3.5" customHeight="1">
      <c r="A846" s="12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3.5" customHeight="1">
      <c r="A847" s="12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3.5" customHeight="1">
      <c r="A848" s="12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3.5" customHeight="1">
      <c r="A849" s="12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3.5" customHeight="1">
      <c r="A850" s="12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3.5" customHeight="1">
      <c r="A851" s="12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3.5" customHeight="1">
      <c r="A852" s="12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3.5" customHeight="1">
      <c r="A853" s="12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3.5" customHeight="1">
      <c r="A854" s="12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3.5" customHeight="1">
      <c r="A855" s="12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3.5" customHeight="1">
      <c r="A856" s="12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3.5" customHeight="1">
      <c r="A857" s="12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3.5" customHeight="1">
      <c r="A858" s="12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3.5" customHeight="1">
      <c r="A859" s="12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3.5" customHeight="1">
      <c r="A860" s="12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3.5" customHeight="1">
      <c r="A861" s="12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3.5" customHeight="1">
      <c r="A862" s="12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3.5" customHeight="1">
      <c r="A863" s="12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3.5" customHeight="1">
      <c r="A864" s="12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3.5" customHeight="1">
      <c r="A865" s="12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3.5" customHeight="1">
      <c r="A866" s="12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3.5" customHeight="1">
      <c r="A867" s="12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3.5" customHeight="1">
      <c r="A868" s="12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3.5" customHeight="1">
      <c r="A869" s="12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3.5" customHeight="1">
      <c r="A870" s="12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3.5" customHeight="1">
      <c r="A871" s="12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3.5" customHeight="1">
      <c r="A872" s="12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3.5" customHeight="1">
      <c r="A873" s="12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3.5" customHeight="1">
      <c r="A874" s="12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3.5" customHeight="1">
      <c r="A875" s="12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3.5" customHeight="1">
      <c r="A876" s="12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3.5" customHeight="1">
      <c r="A877" s="12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3.5" customHeight="1">
      <c r="A878" s="12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3.5" customHeight="1">
      <c r="A879" s="12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3.5" customHeight="1">
      <c r="A880" s="12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3.5" customHeight="1">
      <c r="A881" s="12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3.5" customHeight="1">
      <c r="A882" s="12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3.5" customHeight="1">
      <c r="A883" s="12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3.5" customHeight="1">
      <c r="A884" s="12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3.5" customHeight="1">
      <c r="A885" s="12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3.5" customHeight="1">
      <c r="A886" s="12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3.5" customHeight="1">
      <c r="A887" s="12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3.5" customHeight="1">
      <c r="A888" s="12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3.5" customHeight="1">
      <c r="A889" s="12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3.5" customHeight="1">
      <c r="A890" s="12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3.5" customHeight="1">
      <c r="A891" s="12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3.5" customHeight="1">
      <c r="A892" s="12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3.5" customHeight="1">
      <c r="A893" s="12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3.5" customHeight="1">
      <c r="A894" s="12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3.5" customHeight="1">
      <c r="A895" s="12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3.5" customHeight="1">
      <c r="A896" s="12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3.5" customHeight="1">
      <c r="A897" s="12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3.5" customHeight="1">
      <c r="A898" s="12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3.5" customHeight="1">
      <c r="A899" s="12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3.5" customHeight="1">
      <c r="A900" s="12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3.5" customHeight="1">
      <c r="A901" s="12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3.5" customHeight="1">
      <c r="A902" s="12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3.5" customHeight="1">
      <c r="A903" s="12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3.5" customHeight="1">
      <c r="A904" s="12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3.5" customHeight="1">
      <c r="A905" s="12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3.5" customHeight="1">
      <c r="A906" s="12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3.5" customHeight="1">
      <c r="A907" s="12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3.5" customHeight="1">
      <c r="A908" s="12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3.5" customHeight="1">
      <c r="A909" s="12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3.5" customHeight="1">
      <c r="A910" s="12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3.5" customHeight="1">
      <c r="A911" s="12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3.5" customHeight="1">
      <c r="A912" s="12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3.5" customHeight="1">
      <c r="A913" s="12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3.5" customHeight="1">
      <c r="A914" s="12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3.5" customHeight="1">
      <c r="A915" s="12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3.5" customHeight="1">
      <c r="A916" s="12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3.5" customHeight="1">
      <c r="A917" s="12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3.5" customHeight="1">
      <c r="A918" s="12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3.5" customHeight="1">
      <c r="A919" s="12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3.5" customHeight="1">
      <c r="A920" s="12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3.5" customHeight="1">
      <c r="A921" s="12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3.5" customHeight="1">
      <c r="A922" s="12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3.5" customHeight="1">
      <c r="A923" s="12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3.5" customHeight="1">
      <c r="A924" s="12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3.5" customHeight="1">
      <c r="A925" s="12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3.5" customHeight="1">
      <c r="A926" s="12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3.5" customHeight="1">
      <c r="A927" s="12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3.5" customHeight="1">
      <c r="A928" s="12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3.5" customHeight="1">
      <c r="A929" s="12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3.5" customHeight="1">
      <c r="A930" s="12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3.5" customHeight="1">
      <c r="A931" s="12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3.5" customHeight="1">
      <c r="A932" s="12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3.5" customHeight="1">
      <c r="A933" s="12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3.5" customHeight="1">
      <c r="A934" s="12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3.5" customHeight="1">
      <c r="A935" s="12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3.5" customHeight="1">
      <c r="A936" s="12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3.5" customHeight="1">
      <c r="A937" s="12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3.5" customHeight="1">
      <c r="A938" s="12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3.5" customHeight="1">
      <c r="A939" s="12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3.5" customHeight="1">
      <c r="A940" s="12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3.5" customHeight="1">
      <c r="A941" s="12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3.5" customHeight="1">
      <c r="A942" s="12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3.5" customHeight="1">
      <c r="A943" s="12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3.5" customHeight="1">
      <c r="A944" s="12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3.5" customHeight="1">
      <c r="A945" s="12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3.5" customHeight="1">
      <c r="A946" s="12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3.5" customHeight="1">
      <c r="A947" s="12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3.5" customHeight="1">
      <c r="A948" s="12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3.5" customHeight="1">
      <c r="A949" s="12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3.5" customHeight="1">
      <c r="A950" s="12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3.5" customHeight="1">
      <c r="A951" s="12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3.5" customHeight="1">
      <c r="A952" s="12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3.5" customHeight="1">
      <c r="A953" s="12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3.5" customHeight="1">
      <c r="A954" s="12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3.5" customHeight="1">
      <c r="A955" s="12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3.5" customHeight="1">
      <c r="A956" s="12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3.5" customHeight="1">
      <c r="A957" s="12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3.5" customHeight="1">
      <c r="A958" s="12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3.5" customHeight="1">
      <c r="A959" s="12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3.5" customHeight="1">
      <c r="A960" s="12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3.5" customHeight="1">
      <c r="A961" s="12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3.5" customHeight="1">
      <c r="A962" s="12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3.5" customHeight="1">
      <c r="A963" s="12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3.5" customHeight="1">
      <c r="A964" s="12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3.5" customHeight="1">
      <c r="A965" s="12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3.5" customHeight="1">
      <c r="A966" s="12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3.5" customHeight="1">
      <c r="A967" s="12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3.5" customHeight="1">
      <c r="A968" s="12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3.5" customHeight="1">
      <c r="A969" s="12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3.5" customHeight="1">
      <c r="A970" s="12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3.5" customHeight="1">
      <c r="A971" s="12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3.5" customHeight="1">
      <c r="A972" s="12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3.5" customHeight="1">
      <c r="A973" s="12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3.5" customHeight="1">
      <c r="A974" s="12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3.5" customHeight="1">
      <c r="A975" s="12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3.5" customHeight="1">
      <c r="A976" s="12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3.5" customHeight="1">
      <c r="A977" s="12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3.5" customHeight="1">
      <c r="A978" s="12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3.5" customHeight="1">
      <c r="A979" s="12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3.5" customHeight="1">
      <c r="A980" s="12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3.5" customHeight="1">
      <c r="A981" s="12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3.5" customHeight="1">
      <c r="A982" s="12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3.5" customHeight="1">
      <c r="A983" s="12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3.5" customHeight="1">
      <c r="A984" s="12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3.5" customHeight="1">
      <c r="A985" s="12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3.5" customHeight="1">
      <c r="A986" s="12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3.5" customHeight="1">
      <c r="A987" s="12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3.5" customHeight="1">
      <c r="A988" s="12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3.5" customHeight="1">
      <c r="A989" s="12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3.5" customHeight="1">
      <c r="A990" s="12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3.5" customHeight="1">
      <c r="A991" s="12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3.5" customHeight="1">
      <c r="A992" s="12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3.5" customHeight="1">
      <c r="A993" s="12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3.5" customHeight="1">
      <c r="A994" s="12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3.5" customHeight="1">
      <c r="A995" s="12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3.5" customHeight="1">
      <c r="A996" s="120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3.5" customHeight="1">
      <c r="A997" s="120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3.5" customHeight="1">
      <c r="A998" s="120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3.5" customHeight="1">
      <c r="A999" s="120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3.5" customHeight="1">
      <c r="A1000" s="120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15">
    <mergeCell ref="A100:S100"/>
    <mergeCell ref="P8:Q10"/>
    <mergeCell ref="R8:S10"/>
    <mergeCell ref="B2:Q2"/>
    <mergeCell ref="B3:Q3"/>
    <mergeCell ref="B4:O4"/>
    <mergeCell ref="B5:Q5"/>
    <mergeCell ref="B6:Q6"/>
    <mergeCell ref="B8:C10"/>
    <mergeCell ref="D8:E10"/>
    <mergeCell ref="F8:G10"/>
    <mergeCell ref="H8:I10"/>
    <mergeCell ref="J8:K10"/>
    <mergeCell ref="L8:M10"/>
    <mergeCell ref="N8:O10"/>
  </mergeCells>
  <pageMargins left="0.25" right="0.25" top="0.75" bottom="0.75" header="0" footer="0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pane ySplit="11" topLeftCell="A12" activePane="bottomLeft" state="frozen"/>
      <selection pane="bottomLeft" activeCell="B13" sqref="B13"/>
    </sheetView>
  </sheetViews>
  <sheetFormatPr defaultColWidth="14.42578125" defaultRowHeight="15.75" customHeight="1"/>
  <cols>
    <col min="1" max="1" width="12.140625" customWidth="1"/>
    <col min="2" max="2" width="5.85546875" customWidth="1"/>
    <col min="3" max="3" width="9" customWidth="1"/>
    <col min="4" max="4" width="6" customWidth="1"/>
    <col min="5" max="5" width="8.140625" customWidth="1"/>
    <col min="6" max="6" width="4.85546875" customWidth="1"/>
    <col min="7" max="7" width="8.140625" customWidth="1"/>
    <col min="8" max="8" width="3.85546875" customWidth="1"/>
    <col min="9" max="9" width="8.140625" customWidth="1"/>
    <col min="10" max="10" width="4.5703125" customWidth="1"/>
    <col min="11" max="11" width="8.140625" customWidth="1"/>
    <col min="12" max="12" width="3.42578125" customWidth="1"/>
    <col min="13" max="13" width="6.140625" customWidth="1"/>
    <col min="14" max="14" width="3.5703125" customWidth="1"/>
    <col min="15" max="15" width="6.85546875" customWidth="1"/>
    <col min="16" max="16" width="4.85546875" customWidth="1"/>
    <col min="17" max="17" width="8.140625" customWidth="1"/>
    <col min="18" max="18" width="5.42578125" customWidth="1"/>
    <col min="19" max="19" width="7.85546875" customWidth="1"/>
    <col min="20" max="36" width="9.140625" customWidth="1"/>
  </cols>
  <sheetData>
    <row r="1" spans="1:36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3"/>
    </row>
    <row r="2" spans="1:36" ht="13.5" customHeight="1">
      <c r="A2" s="3"/>
      <c r="B2" s="291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A3" s="3"/>
      <c r="B3" s="291" t="s">
        <v>1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3.5" customHeight="1">
      <c r="A4" s="1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3.5" customHeight="1">
      <c r="A5" s="3"/>
      <c r="B5" s="291" t="s">
        <v>101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3.5" customHeight="1">
      <c r="A6" s="9"/>
      <c r="B6" s="292" t="s">
        <v>102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3.5" customHeight="1">
      <c r="A7" s="1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3.5" customHeight="1">
      <c r="A8" s="1"/>
      <c r="B8" s="312" t="s">
        <v>4</v>
      </c>
      <c r="C8" s="282"/>
      <c r="D8" s="311" t="s">
        <v>5</v>
      </c>
      <c r="E8" s="282"/>
      <c r="F8" s="312" t="s">
        <v>6</v>
      </c>
      <c r="G8" s="282"/>
      <c r="H8" s="311" t="s">
        <v>7</v>
      </c>
      <c r="I8" s="282"/>
      <c r="J8" s="312" t="s">
        <v>8</v>
      </c>
      <c r="K8" s="282"/>
      <c r="L8" s="311" t="s">
        <v>9</v>
      </c>
      <c r="M8" s="282"/>
      <c r="N8" s="312" t="s">
        <v>10</v>
      </c>
      <c r="O8" s="282"/>
      <c r="P8" s="311" t="s">
        <v>13</v>
      </c>
      <c r="Q8" s="282"/>
      <c r="R8" s="312" t="s">
        <v>14</v>
      </c>
      <c r="S8" s="28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3.5" customHeight="1">
      <c r="A9" s="1"/>
      <c r="B9" s="283"/>
      <c r="C9" s="284"/>
      <c r="D9" s="283"/>
      <c r="E9" s="284"/>
      <c r="F9" s="283"/>
      <c r="G9" s="284"/>
      <c r="H9" s="283"/>
      <c r="I9" s="284"/>
      <c r="J9" s="283"/>
      <c r="K9" s="284"/>
      <c r="L9" s="283"/>
      <c r="M9" s="284"/>
      <c r="N9" s="283"/>
      <c r="O9" s="284"/>
      <c r="P9" s="283"/>
      <c r="Q9" s="284"/>
      <c r="R9" s="283"/>
      <c r="S9" s="284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3.5" customHeight="1">
      <c r="A10" s="1"/>
      <c r="B10" s="285"/>
      <c r="C10" s="286"/>
      <c r="D10" s="285"/>
      <c r="E10" s="286"/>
      <c r="F10" s="285"/>
      <c r="G10" s="286"/>
      <c r="H10" s="285"/>
      <c r="I10" s="286"/>
      <c r="J10" s="285"/>
      <c r="K10" s="286"/>
      <c r="L10" s="285"/>
      <c r="M10" s="286"/>
      <c r="N10" s="285"/>
      <c r="O10" s="286"/>
      <c r="P10" s="285"/>
      <c r="Q10" s="286"/>
      <c r="R10" s="285"/>
      <c r="S10" s="286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8" customHeight="1">
      <c r="A11" s="1"/>
      <c r="B11" s="55" t="s">
        <v>15</v>
      </c>
      <c r="C11" s="55" t="s">
        <v>16</v>
      </c>
      <c r="D11" s="56" t="s">
        <v>15</v>
      </c>
      <c r="E11" s="56" t="s">
        <v>16</v>
      </c>
      <c r="F11" s="55" t="s">
        <v>15</v>
      </c>
      <c r="G11" s="55" t="s">
        <v>16</v>
      </c>
      <c r="H11" s="56" t="s">
        <v>15</v>
      </c>
      <c r="I11" s="56" t="s">
        <v>16</v>
      </c>
      <c r="J11" s="55" t="s">
        <v>15</v>
      </c>
      <c r="K11" s="57" t="s">
        <v>16</v>
      </c>
      <c r="L11" s="56" t="s">
        <v>15</v>
      </c>
      <c r="M11" s="56" t="s">
        <v>16</v>
      </c>
      <c r="N11" s="55" t="s">
        <v>15</v>
      </c>
      <c r="O11" s="55" t="s">
        <v>16</v>
      </c>
      <c r="P11" s="56" t="s">
        <v>15</v>
      </c>
      <c r="Q11" s="56" t="s">
        <v>16</v>
      </c>
      <c r="R11" s="55" t="s">
        <v>15</v>
      </c>
      <c r="S11" s="55" t="s">
        <v>16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58"/>
      <c r="S12" s="58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8" customHeight="1">
      <c r="A13" s="59" t="s">
        <v>17</v>
      </c>
      <c r="B13" s="60"/>
      <c r="C13" s="60"/>
      <c r="D13" s="61"/>
      <c r="E13" s="61"/>
      <c r="F13" s="60"/>
      <c r="G13" s="60"/>
      <c r="H13" s="61"/>
      <c r="I13" s="61"/>
      <c r="J13" s="62"/>
      <c r="K13" s="63"/>
      <c r="L13" s="61"/>
      <c r="M13" s="61"/>
      <c r="N13" s="64"/>
      <c r="O13" s="64"/>
      <c r="P13" s="61"/>
      <c r="Q13" s="61"/>
      <c r="R13" s="65"/>
      <c r="S13" s="65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8" customHeight="1">
      <c r="A14" s="61" t="s">
        <v>18</v>
      </c>
      <c r="B14" s="63">
        <v>0</v>
      </c>
      <c r="C14" s="63">
        <v>0</v>
      </c>
      <c r="D14" s="66">
        <v>0</v>
      </c>
      <c r="E14" s="66">
        <v>0</v>
      </c>
      <c r="F14" s="63">
        <v>0</v>
      </c>
      <c r="G14" s="63">
        <v>0</v>
      </c>
      <c r="H14" s="66">
        <v>103</v>
      </c>
      <c r="I14" s="66">
        <v>412607</v>
      </c>
      <c r="J14" s="63">
        <v>231</v>
      </c>
      <c r="K14" s="63">
        <v>1289430</v>
      </c>
      <c r="L14" s="66">
        <v>3</v>
      </c>
      <c r="M14" s="66">
        <v>9000</v>
      </c>
      <c r="N14" s="63">
        <v>9</v>
      </c>
      <c r="O14" s="63">
        <v>45000</v>
      </c>
      <c r="P14" s="66">
        <v>294</v>
      </c>
      <c r="Q14" s="66">
        <v>580293</v>
      </c>
      <c r="R14" s="64">
        <f t="shared" ref="R14:S14" si="0">B14+D14+F14+H14+J14+L14+N14+P14</f>
        <v>640</v>
      </c>
      <c r="S14" s="64">
        <f t="shared" si="0"/>
        <v>2336330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3.5" customHeight="1">
      <c r="A15" s="61" t="s">
        <v>19</v>
      </c>
      <c r="B15" s="63">
        <v>0</v>
      </c>
      <c r="C15" s="63">
        <v>0</v>
      </c>
      <c r="D15" s="66">
        <v>0</v>
      </c>
      <c r="E15" s="66">
        <v>0</v>
      </c>
      <c r="F15" s="63">
        <v>0</v>
      </c>
      <c r="G15" s="63">
        <v>0</v>
      </c>
      <c r="H15" s="66">
        <v>67</v>
      </c>
      <c r="I15" s="66">
        <v>269517</v>
      </c>
      <c r="J15" s="63">
        <v>108</v>
      </c>
      <c r="K15" s="63">
        <v>602945</v>
      </c>
      <c r="L15" s="66">
        <v>0</v>
      </c>
      <c r="M15" s="66">
        <v>0</v>
      </c>
      <c r="N15" s="63">
        <v>3</v>
      </c>
      <c r="O15" s="63">
        <v>10000</v>
      </c>
      <c r="P15" s="66">
        <v>174</v>
      </c>
      <c r="Q15" s="66">
        <v>335201</v>
      </c>
      <c r="R15" s="64">
        <f t="shared" ref="R15:S15" si="1">B15+D15+F15+H15+J15+L15+N15+P15</f>
        <v>352</v>
      </c>
      <c r="S15" s="64">
        <f t="shared" si="1"/>
        <v>1217663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8" customHeight="1">
      <c r="A16" s="67" t="s">
        <v>20</v>
      </c>
      <c r="B16" s="68">
        <v>0</v>
      </c>
      <c r="C16" s="68">
        <v>0</v>
      </c>
      <c r="D16" s="69">
        <v>0</v>
      </c>
      <c r="E16" s="69">
        <v>0</v>
      </c>
      <c r="F16" s="68">
        <v>0</v>
      </c>
      <c r="G16" s="68">
        <v>0</v>
      </c>
      <c r="H16" s="69">
        <v>44</v>
      </c>
      <c r="I16" s="69">
        <v>179306</v>
      </c>
      <c r="J16" s="68">
        <v>80</v>
      </c>
      <c r="K16" s="68">
        <v>464447</v>
      </c>
      <c r="L16" s="66">
        <v>0</v>
      </c>
      <c r="M16" s="66">
        <v>0</v>
      </c>
      <c r="N16" s="68">
        <v>11</v>
      </c>
      <c r="O16" s="68">
        <v>51875</v>
      </c>
      <c r="P16" s="69">
        <v>125</v>
      </c>
      <c r="Q16" s="69">
        <v>240050</v>
      </c>
      <c r="R16" s="64">
        <f t="shared" ref="R16:S16" si="2">B16+D16+F16+H16+J16+L16+N16+P16</f>
        <v>260</v>
      </c>
      <c r="S16" s="64">
        <f t="shared" si="2"/>
        <v>935678</v>
      </c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</row>
    <row r="17" spans="1:36" ht="13.5" customHeight="1">
      <c r="A17" s="61"/>
      <c r="B17" s="68"/>
      <c r="C17" s="68"/>
      <c r="D17" s="69"/>
      <c r="E17" s="69"/>
      <c r="F17" s="68"/>
      <c r="G17" s="68"/>
      <c r="H17" s="69"/>
      <c r="I17" s="69"/>
      <c r="J17" s="68"/>
      <c r="K17" s="68"/>
      <c r="L17" s="71"/>
      <c r="M17" s="61"/>
      <c r="N17" s="64"/>
      <c r="O17" s="64"/>
      <c r="P17" s="61"/>
      <c r="Q17" s="61"/>
      <c r="R17" s="64"/>
      <c r="S17" s="64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4.25" customHeight="1">
      <c r="A18" s="72" t="s">
        <v>103</v>
      </c>
      <c r="B18" s="73">
        <v>0</v>
      </c>
      <c r="C18" s="73">
        <v>0</v>
      </c>
      <c r="D18" s="74">
        <v>0</v>
      </c>
      <c r="E18" s="74">
        <v>0</v>
      </c>
      <c r="F18" s="73">
        <v>0</v>
      </c>
      <c r="G18" s="73">
        <v>0</v>
      </c>
      <c r="H18" s="74">
        <f t="shared" ref="H18:I18" si="3">SUM(H14:H17)</f>
        <v>214</v>
      </c>
      <c r="I18" s="74">
        <f t="shared" si="3"/>
        <v>861430</v>
      </c>
      <c r="J18" s="73">
        <f t="shared" ref="J18:Q18" si="4">SUM(J14:J16)</f>
        <v>419</v>
      </c>
      <c r="K18" s="73">
        <f t="shared" si="4"/>
        <v>2356822</v>
      </c>
      <c r="L18" s="74">
        <f t="shared" si="4"/>
        <v>3</v>
      </c>
      <c r="M18" s="74">
        <f t="shared" si="4"/>
        <v>9000</v>
      </c>
      <c r="N18" s="73">
        <f t="shared" si="4"/>
        <v>23</v>
      </c>
      <c r="O18" s="73">
        <f t="shared" si="4"/>
        <v>106875</v>
      </c>
      <c r="P18" s="74">
        <f t="shared" si="4"/>
        <v>593</v>
      </c>
      <c r="Q18" s="74">
        <f t="shared" si="4"/>
        <v>1155544</v>
      </c>
      <c r="R18" s="64">
        <f t="shared" ref="R18:S18" si="5">B18+D18+F18+H18+J18+L18+N18+P18</f>
        <v>1252</v>
      </c>
      <c r="S18" s="64">
        <f t="shared" si="5"/>
        <v>4489671</v>
      </c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</row>
    <row r="19" spans="1:36" ht="13.5" customHeight="1">
      <c r="A19" s="2"/>
      <c r="B19" s="76"/>
      <c r="C19" s="76"/>
      <c r="D19" s="77"/>
      <c r="E19" s="77"/>
      <c r="F19" s="78"/>
      <c r="G19" s="78"/>
      <c r="H19" s="79"/>
      <c r="I19" s="79"/>
      <c r="J19" s="76"/>
      <c r="K19" s="80"/>
      <c r="L19" s="77"/>
      <c r="M19" s="2"/>
      <c r="N19" s="81"/>
      <c r="O19" s="81"/>
      <c r="P19" s="2"/>
      <c r="Q19" s="2"/>
      <c r="R19" s="64"/>
      <c r="S19" s="64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7" customHeight="1">
      <c r="A20" s="59" t="s">
        <v>22</v>
      </c>
      <c r="B20" s="62"/>
      <c r="C20" s="62"/>
      <c r="D20" s="71"/>
      <c r="E20" s="71"/>
      <c r="F20" s="82"/>
      <c r="G20" s="82"/>
      <c r="H20" s="83"/>
      <c r="I20" s="83"/>
      <c r="J20" s="62"/>
      <c r="K20" s="63"/>
      <c r="L20" s="71"/>
      <c r="M20" s="61"/>
      <c r="N20" s="64"/>
      <c r="O20" s="64"/>
      <c r="P20" s="61"/>
      <c r="Q20" s="61"/>
      <c r="R20" s="64"/>
      <c r="S20" s="64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3.5" customHeight="1">
      <c r="A21" s="61" t="s">
        <v>23</v>
      </c>
      <c r="B21" s="63">
        <v>181</v>
      </c>
      <c r="C21" s="63">
        <v>811482</v>
      </c>
      <c r="D21" s="66">
        <v>0</v>
      </c>
      <c r="E21" s="66">
        <v>0</v>
      </c>
      <c r="F21" s="63">
        <v>0</v>
      </c>
      <c r="G21" s="63">
        <v>0</v>
      </c>
      <c r="H21" s="66">
        <v>0</v>
      </c>
      <c r="I21" s="66">
        <v>0</v>
      </c>
      <c r="J21" s="63">
        <v>2</v>
      </c>
      <c r="K21" s="63">
        <v>11199</v>
      </c>
      <c r="L21" s="66">
        <v>0</v>
      </c>
      <c r="M21" s="66">
        <v>0</v>
      </c>
      <c r="N21" s="63">
        <v>0</v>
      </c>
      <c r="O21" s="63">
        <v>0</v>
      </c>
      <c r="P21" s="66">
        <v>2</v>
      </c>
      <c r="Q21" s="66">
        <v>4200</v>
      </c>
      <c r="R21" s="64">
        <f t="shared" ref="R21:S21" si="6">B21+D21+F21+H21+J21+L21+N21+P21</f>
        <v>185</v>
      </c>
      <c r="S21" s="64">
        <f t="shared" si="6"/>
        <v>826881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8" customHeight="1">
      <c r="A22" s="61" t="s">
        <v>24</v>
      </c>
      <c r="B22" s="63">
        <v>330</v>
      </c>
      <c r="C22" s="63">
        <v>1397171</v>
      </c>
      <c r="D22" s="66">
        <v>0</v>
      </c>
      <c r="E22" s="66">
        <v>0</v>
      </c>
      <c r="F22" s="63">
        <v>0</v>
      </c>
      <c r="G22" s="63">
        <v>0</v>
      </c>
      <c r="H22" s="66">
        <v>18</v>
      </c>
      <c r="I22" s="66">
        <v>78894</v>
      </c>
      <c r="J22" s="63">
        <v>3</v>
      </c>
      <c r="K22" s="63">
        <v>16176</v>
      </c>
      <c r="L22" s="66">
        <v>0</v>
      </c>
      <c r="M22" s="66">
        <v>0</v>
      </c>
      <c r="N22" s="63">
        <v>0</v>
      </c>
      <c r="O22" s="63">
        <v>0</v>
      </c>
      <c r="P22" s="66">
        <v>16</v>
      </c>
      <c r="Q22" s="66">
        <v>32000</v>
      </c>
      <c r="R22" s="64">
        <f t="shared" ref="R22:S22" si="7">B22+D22+F22+H22+J22+L22+N22+P22</f>
        <v>367</v>
      </c>
      <c r="S22" s="64">
        <f t="shared" si="7"/>
        <v>1524241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8" customHeight="1">
      <c r="A23" s="61" t="s">
        <v>25</v>
      </c>
      <c r="B23" s="63">
        <v>1087</v>
      </c>
      <c r="C23" s="63">
        <v>3709299</v>
      </c>
      <c r="D23" s="66">
        <v>0</v>
      </c>
      <c r="E23" s="66">
        <v>0</v>
      </c>
      <c r="F23" s="63">
        <v>0</v>
      </c>
      <c r="G23" s="63">
        <v>0</v>
      </c>
      <c r="H23" s="66">
        <v>13</v>
      </c>
      <c r="I23" s="66">
        <v>49235</v>
      </c>
      <c r="J23" s="63">
        <v>8</v>
      </c>
      <c r="K23" s="63">
        <v>27266</v>
      </c>
      <c r="L23" s="66">
        <v>0</v>
      </c>
      <c r="M23" s="66">
        <v>0</v>
      </c>
      <c r="N23" s="63">
        <v>7</v>
      </c>
      <c r="O23" s="63">
        <v>31217</v>
      </c>
      <c r="P23" s="66">
        <v>30</v>
      </c>
      <c r="Q23" s="66">
        <v>53300</v>
      </c>
      <c r="R23" s="64">
        <f t="shared" ref="R23:S23" si="8">B23+D23+F23+H23+J23+L23+N23+P23</f>
        <v>1145</v>
      </c>
      <c r="S23" s="64">
        <f t="shared" si="8"/>
        <v>3870317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3.5" customHeight="1">
      <c r="A24" s="61" t="s">
        <v>26</v>
      </c>
      <c r="B24" s="63">
        <v>430</v>
      </c>
      <c r="C24" s="63">
        <v>2300872</v>
      </c>
      <c r="D24" s="66">
        <v>0</v>
      </c>
      <c r="E24" s="66">
        <v>0</v>
      </c>
      <c r="F24" s="63">
        <v>0</v>
      </c>
      <c r="G24" s="63">
        <v>0</v>
      </c>
      <c r="H24" s="66">
        <v>6</v>
      </c>
      <c r="I24" s="66">
        <v>26298</v>
      </c>
      <c r="J24" s="63">
        <v>0</v>
      </c>
      <c r="K24" s="63">
        <v>0</v>
      </c>
      <c r="L24" s="66">
        <v>0</v>
      </c>
      <c r="M24" s="66">
        <v>0</v>
      </c>
      <c r="N24" s="63">
        <v>0</v>
      </c>
      <c r="O24" s="63">
        <v>0</v>
      </c>
      <c r="P24" s="66">
        <v>11</v>
      </c>
      <c r="Q24" s="66">
        <v>18867</v>
      </c>
      <c r="R24" s="64">
        <f t="shared" ref="R24:S24" si="9">B24+D24+F24+H24+J24+L24+N24+P24</f>
        <v>447</v>
      </c>
      <c r="S24" s="64">
        <f t="shared" si="9"/>
        <v>2346037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3.5" customHeight="1">
      <c r="A25" s="61" t="s">
        <v>27</v>
      </c>
      <c r="B25" s="63">
        <v>175</v>
      </c>
      <c r="C25" s="63">
        <v>897350</v>
      </c>
      <c r="D25" s="66">
        <v>0</v>
      </c>
      <c r="E25" s="66">
        <v>0</v>
      </c>
      <c r="F25" s="63">
        <v>0</v>
      </c>
      <c r="G25" s="63">
        <v>0</v>
      </c>
      <c r="H25" s="66">
        <v>0</v>
      </c>
      <c r="I25" s="66">
        <v>0</v>
      </c>
      <c r="J25" s="63">
        <v>1</v>
      </c>
      <c r="K25" s="63">
        <v>7466</v>
      </c>
      <c r="L25" s="66">
        <v>0</v>
      </c>
      <c r="M25" s="66">
        <v>0</v>
      </c>
      <c r="N25" s="63">
        <v>0</v>
      </c>
      <c r="O25" s="63">
        <v>0</v>
      </c>
      <c r="P25" s="66">
        <v>1</v>
      </c>
      <c r="Q25" s="66">
        <v>2100</v>
      </c>
      <c r="R25" s="64">
        <f t="shared" ref="R25:S25" si="10">B25+D25+F25+H25+J25+L25+N25+P25</f>
        <v>177</v>
      </c>
      <c r="S25" s="64">
        <f t="shared" si="10"/>
        <v>906916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3.5" customHeight="1">
      <c r="A26" s="61" t="s">
        <v>28</v>
      </c>
      <c r="B26" s="63">
        <v>301</v>
      </c>
      <c r="C26" s="63">
        <v>1610897</v>
      </c>
      <c r="D26" s="66">
        <v>0</v>
      </c>
      <c r="E26" s="66">
        <v>0</v>
      </c>
      <c r="F26" s="63">
        <v>0</v>
      </c>
      <c r="G26" s="63">
        <v>0</v>
      </c>
      <c r="H26" s="66">
        <v>2</v>
      </c>
      <c r="I26" s="66">
        <v>8766</v>
      </c>
      <c r="J26" s="63">
        <v>4</v>
      </c>
      <c r="K26" s="63">
        <v>26131</v>
      </c>
      <c r="L26" s="66">
        <v>0</v>
      </c>
      <c r="M26" s="66">
        <v>0</v>
      </c>
      <c r="N26" s="63">
        <v>0</v>
      </c>
      <c r="O26" s="63">
        <v>0</v>
      </c>
      <c r="P26" s="66">
        <v>3</v>
      </c>
      <c r="Q26" s="66">
        <v>6300</v>
      </c>
      <c r="R26" s="64">
        <f t="shared" ref="R26:S26" si="11">B26+D26+F26+H26+J26+L26+N26+P26</f>
        <v>310</v>
      </c>
      <c r="S26" s="64">
        <f t="shared" si="11"/>
        <v>1652094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3.5" customHeight="1">
      <c r="A27" s="61" t="s">
        <v>29</v>
      </c>
      <c r="B27" s="63">
        <v>93</v>
      </c>
      <c r="C27" s="63">
        <v>487783</v>
      </c>
      <c r="D27" s="66">
        <v>0</v>
      </c>
      <c r="E27" s="66">
        <v>0</v>
      </c>
      <c r="F27" s="63">
        <v>0</v>
      </c>
      <c r="G27" s="63">
        <v>0</v>
      </c>
      <c r="H27" s="66">
        <v>0</v>
      </c>
      <c r="I27" s="66">
        <v>0</v>
      </c>
      <c r="J27" s="63">
        <v>1</v>
      </c>
      <c r="K27" s="63">
        <v>2489</v>
      </c>
      <c r="L27" s="66">
        <v>0</v>
      </c>
      <c r="M27" s="66">
        <v>0</v>
      </c>
      <c r="N27" s="63">
        <v>0</v>
      </c>
      <c r="O27" s="63">
        <v>0</v>
      </c>
      <c r="P27" s="66">
        <v>1</v>
      </c>
      <c r="Q27" s="66">
        <v>2100</v>
      </c>
      <c r="R27" s="64">
        <f t="shared" ref="R27:S27" si="12">B27+D27+F27+H27+J27+L27+N27+P27</f>
        <v>95</v>
      </c>
      <c r="S27" s="64">
        <f t="shared" si="12"/>
        <v>492372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8" customHeight="1">
      <c r="A28" s="61" t="s">
        <v>30</v>
      </c>
      <c r="B28" s="63">
        <v>0</v>
      </c>
      <c r="C28" s="63">
        <v>0</v>
      </c>
      <c r="D28" s="66">
        <v>0</v>
      </c>
      <c r="E28" s="66">
        <v>0</v>
      </c>
      <c r="F28" s="63">
        <v>0</v>
      </c>
      <c r="G28" s="63">
        <v>0</v>
      </c>
      <c r="H28" s="66">
        <v>0</v>
      </c>
      <c r="I28" s="66">
        <v>0</v>
      </c>
      <c r="J28" s="63">
        <v>0</v>
      </c>
      <c r="K28" s="63">
        <v>0</v>
      </c>
      <c r="L28" s="66">
        <v>0</v>
      </c>
      <c r="M28" s="66">
        <v>0</v>
      </c>
      <c r="N28" s="63">
        <v>0</v>
      </c>
      <c r="O28" s="63">
        <v>0</v>
      </c>
      <c r="P28" s="66">
        <v>0</v>
      </c>
      <c r="Q28" s="66">
        <v>0</v>
      </c>
      <c r="R28" s="64">
        <f t="shared" ref="R28:S28" si="13">B28+D28+F28+H28+J28+L28+N28+P28</f>
        <v>0</v>
      </c>
      <c r="S28" s="64">
        <f t="shared" si="13"/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3.5" customHeight="1">
      <c r="A29" s="61" t="s">
        <v>31</v>
      </c>
      <c r="B29" s="63">
        <v>260</v>
      </c>
      <c r="C29" s="63">
        <v>1379607</v>
      </c>
      <c r="D29" s="66">
        <v>0</v>
      </c>
      <c r="E29" s="66">
        <v>0</v>
      </c>
      <c r="F29" s="63">
        <v>0</v>
      </c>
      <c r="G29" s="63">
        <v>0</v>
      </c>
      <c r="H29" s="66">
        <v>0</v>
      </c>
      <c r="I29" s="66">
        <v>0</v>
      </c>
      <c r="J29" s="63">
        <v>3</v>
      </c>
      <c r="K29" s="63">
        <v>18665</v>
      </c>
      <c r="L29" s="66">
        <v>1</v>
      </c>
      <c r="M29" s="66">
        <v>2000</v>
      </c>
      <c r="N29" s="63">
        <v>0</v>
      </c>
      <c r="O29" s="63">
        <v>0</v>
      </c>
      <c r="P29" s="66">
        <v>1</v>
      </c>
      <c r="Q29" s="66">
        <v>2100</v>
      </c>
      <c r="R29" s="64">
        <f t="shared" ref="R29:S29" si="14">B29+D29+F29+H29+J29+L29+N29+P29</f>
        <v>265</v>
      </c>
      <c r="S29" s="64">
        <f t="shared" si="14"/>
        <v>1402372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3.5" customHeight="1">
      <c r="A30" s="61" t="s">
        <v>32</v>
      </c>
      <c r="B30" s="63">
        <v>387</v>
      </c>
      <c r="C30" s="63">
        <v>1980210</v>
      </c>
      <c r="D30" s="66">
        <v>0</v>
      </c>
      <c r="E30" s="66">
        <v>0</v>
      </c>
      <c r="F30" s="63">
        <v>0</v>
      </c>
      <c r="G30" s="63">
        <v>0</v>
      </c>
      <c r="H30" s="66">
        <v>6</v>
      </c>
      <c r="I30" s="66">
        <v>26298</v>
      </c>
      <c r="J30" s="63">
        <v>7</v>
      </c>
      <c r="K30" s="63">
        <v>41063</v>
      </c>
      <c r="L30" s="66">
        <v>0</v>
      </c>
      <c r="M30" s="66">
        <v>0</v>
      </c>
      <c r="N30" s="63">
        <v>0</v>
      </c>
      <c r="O30" s="63">
        <v>0</v>
      </c>
      <c r="P30" s="66">
        <v>18</v>
      </c>
      <c r="Q30" s="66">
        <v>34700</v>
      </c>
      <c r="R30" s="64">
        <f t="shared" ref="R30:S30" si="15">B30+D30+F30+H30+J30+L30+N30+P30</f>
        <v>418</v>
      </c>
      <c r="S30" s="64">
        <f t="shared" si="15"/>
        <v>2082271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8" customHeight="1">
      <c r="A31" s="61" t="s">
        <v>33</v>
      </c>
      <c r="B31" s="63">
        <v>57</v>
      </c>
      <c r="C31" s="63">
        <v>293601</v>
      </c>
      <c r="D31" s="66">
        <v>0</v>
      </c>
      <c r="E31" s="66">
        <v>0</v>
      </c>
      <c r="F31" s="63">
        <v>0</v>
      </c>
      <c r="G31" s="63">
        <v>0</v>
      </c>
      <c r="H31" s="66">
        <v>1</v>
      </c>
      <c r="I31" s="66">
        <v>4383</v>
      </c>
      <c r="J31" s="63">
        <v>1</v>
      </c>
      <c r="K31" s="63">
        <v>3733</v>
      </c>
      <c r="L31" s="66">
        <v>0</v>
      </c>
      <c r="M31" s="66">
        <v>0</v>
      </c>
      <c r="N31" s="63">
        <v>0</v>
      </c>
      <c r="O31" s="63">
        <v>0</v>
      </c>
      <c r="P31" s="66">
        <v>0</v>
      </c>
      <c r="Q31" s="66">
        <v>0</v>
      </c>
      <c r="R31" s="64">
        <f t="shared" ref="R31:S31" si="16">B31+D31+F31+H31+J31+L31+N31+P31</f>
        <v>59</v>
      </c>
      <c r="S31" s="64">
        <f t="shared" si="16"/>
        <v>301717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8" customHeight="1">
      <c r="A32" s="61" t="s">
        <v>34</v>
      </c>
      <c r="B32" s="63">
        <v>57</v>
      </c>
      <c r="C32" s="63">
        <v>310278</v>
      </c>
      <c r="D32" s="66">
        <v>0</v>
      </c>
      <c r="E32" s="66">
        <v>0</v>
      </c>
      <c r="F32" s="63">
        <v>0</v>
      </c>
      <c r="G32" s="63">
        <v>0</v>
      </c>
      <c r="H32" s="66">
        <v>0</v>
      </c>
      <c r="I32" s="66">
        <v>0</v>
      </c>
      <c r="J32" s="63">
        <v>1</v>
      </c>
      <c r="K32" s="63">
        <v>7466</v>
      </c>
      <c r="L32" s="66">
        <v>0</v>
      </c>
      <c r="M32" s="66">
        <v>0</v>
      </c>
      <c r="N32" s="63">
        <v>0</v>
      </c>
      <c r="O32" s="63">
        <v>0</v>
      </c>
      <c r="P32" s="66">
        <v>0</v>
      </c>
      <c r="Q32" s="66">
        <v>0</v>
      </c>
      <c r="R32" s="64">
        <f t="shared" ref="R32:S32" si="17">B32+D32+F32+H32+J32+L32+N32+P32</f>
        <v>58</v>
      </c>
      <c r="S32" s="64">
        <f t="shared" si="17"/>
        <v>317744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8" customHeight="1">
      <c r="A33" s="61" t="s">
        <v>35</v>
      </c>
      <c r="B33" s="63">
        <v>160</v>
      </c>
      <c r="C33" s="63">
        <v>794301</v>
      </c>
      <c r="D33" s="66">
        <v>0</v>
      </c>
      <c r="E33" s="66">
        <v>0</v>
      </c>
      <c r="F33" s="63">
        <v>0</v>
      </c>
      <c r="G33" s="63">
        <v>0</v>
      </c>
      <c r="H33" s="66">
        <v>2</v>
      </c>
      <c r="I33" s="66">
        <v>8766</v>
      </c>
      <c r="J33" s="63">
        <v>2</v>
      </c>
      <c r="K33" s="63">
        <v>11199</v>
      </c>
      <c r="L33" s="66">
        <v>0</v>
      </c>
      <c r="M33" s="66">
        <v>0</v>
      </c>
      <c r="N33" s="63">
        <v>0</v>
      </c>
      <c r="O33" s="63">
        <v>0</v>
      </c>
      <c r="P33" s="66">
        <v>8</v>
      </c>
      <c r="Q33" s="66">
        <v>15200</v>
      </c>
      <c r="R33" s="64">
        <f t="shared" ref="R33:S33" si="18">B33+D33+F33+H33+J33+L33+N33+P33</f>
        <v>172</v>
      </c>
      <c r="S33" s="64">
        <f t="shared" si="18"/>
        <v>829466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8" customHeight="1">
      <c r="A34" s="61" t="s">
        <v>36</v>
      </c>
      <c r="B34" s="63">
        <v>858</v>
      </c>
      <c r="C34" s="63">
        <v>3969937</v>
      </c>
      <c r="D34" s="66">
        <v>0</v>
      </c>
      <c r="E34" s="66">
        <v>0</v>
      </c>
      <c r="F34" s="63">
        <v>0</v>
      </c>
      <c r="G34" s="63">
        <v>0</v>
      </c>
      <c r="H34" s="66">
        <v>10</v>
      </c>
      <c r="I34" s="66">
        <v>38439</v>
      </c>
      <c r="J34" s="63">
        <v>8</v>
      </c>
      <c r="K34" s="63">
        <v>49462</v>
      </c>
      <c r="L34" s="66">
        <v>0</v>
      </c>
      <c r="M34" s="66">
        <v>0</v>
      </c>
      <c r="N34" s="63">
        <v>2</v>
      </c>
      <c r="O34" s="63">
        <v>6349</v>
      </c>
      <c r="P34" s="66">
        <v>40</v>
      </c>
      <c r="Q34" s="66">
        <v>79625</v>
      </c>
      <c r="R34" s="64">
        <f t="shared" ref="R34:S34" si="19">B34+D34+F34+H34+J34+L34+N34+P34</f>
        <v>918</v>
      </c>
      <c r="S34" s="64">
        <f t="shared" si="19"/>
        <v>4143812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3.5" customHeight="1">
      <c r="A35" s="61" t="s">
        <v>37</v>
      </c>
      <c r="B35" s="63">
        <v>47</v>
      </c>
      <c r="C35" s="63">
        <v>257075</v>
      </c>
      <c r="D35" s="66">
        <v>0</v>
      </c>
      <c r="E35" s="66">
        <v>0</v>
      </c>
      <c r="F35" s="63">
        <v>0</v>
      </c>
      <c r="G35" s="63">
        <v>0</v>
      </c>
      <c r="H35" s="66">
        <v>2</v>
      </c>
      <c r="I35" s="66">
        <v>8766</v>
      </c>
      <c r="J35" s="63">
        <v>0</v>
      </c>
      <c r="K35" s="63">
        <v>0</v>
      </c>
      <c r="L35" s="66">
        <v>0</v>
      </c>
      <c r="M35" s="66">
        <v>0</v>
      </c>
      <c r="N35" s="63">
        <v>0</v>
      </c>
      <c r="O35" s="63">
        <v>0</v>
      </c>
      <c r="P35" s="66">
        <v>1</v>
      </c>
      <c r="Q35" s="66">
        <v>2100</v>
      </c>
      <c r="R35" s="64">
        <f t="shared" ref="R35:S35" si="20">B35+D35+F35+H35+J35+L35+N35+P35</f>
        <v>50</v>
      </c>
      <c r="S35" s="64">
        <f t="shared" si="20"/>
        <v>267941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8" customHeight="1">
      <c r="A36" s="61" t="s">
        <v>38</v>
      </c>
      <c r="B36" s="63">
        <v>118</v>
      </c>
      <c r="C36" s="63">
        <v>564621</v>
      </c>
      <c r="D36" s="66">
        <v>0</v>
      </c>
      <c r="E36" s="66">
        <v>0</v>
      </c>
      <c r="F36" s="63">
        <v>0</v>
      </c>
      <c r="G36" s="63">
        <v>0</v>
      </c>
      <c r="H36" s="66">
        <v>2</v>
      </c>
      <c r="I36" s="66">
        <v>5479</v>
      </c>
      <c r="J36" s="63">
        <v>1</v>
      </c>
      <c r="K36" s="63">
        <v>3733</v>
      </c>
      <c r="L36" s="66">
        <v>0</v>
      </c>
      <c r="M36" s="66">
        <v>0</v>
      </c>
      <c r="N36" s="63">
        <v>2</v>
      </c>
      <c r="O36" s="63">
        <v>2500</v>
      </c>
      <c r="P36" s="66">
        <v>1</v>
      </c>
      <c r="Q36" s="66">
        <v>2100</v>
      </c>
      <c r="R36" s="64">
        <f t="shared" ref="R36:S36" si="21">B36+D36+F36+H36+J36+L36+N36+P36</f>
        <v>124</v>
      </c>
      <c r="S36" s="64">
        <f t="shared" si="21"/>
        <v>578433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3.5" customHeight="1">
      <c r="A37" s="61" t="s">
        <v>39</v>
      </c>
      <c r="B37" s="63">
        <v>266</v>
      </c>
      <c r="C37" s="63">
        <v>1415695</v>
      </c>
      <c r="D37" s="66">
        <v>0</v>
      </c>
      <c r="E37" s="66">
        <v>0</v>
      </c>
      <c r="F37" s="63">
        <v>0</v>
      </c>
      <c r="G37" s="63">
        <v>0</v>
      </c>
      <c r="H37" s="66">
        <v>1</v>
      </c>
      <c r="I37" s="66">
        <v>2191</v>
      </c>
      <c r="J37" s="63">
        <v>3</v>
      </c>
      <c r="K37" s="63">
        <v>14932</v>
      </c>
      <c r="L37" s="66">
        <v>0</v>
      </c>
      <c r="M37" s="66">
        <v>0</v>
      </c>
      <c r="N37" s="63">
        <v>1</v>
      </c>
      <c r="O37" s="63">
        <v>2500</v>
      </c>
      <c r="P37" s="66">
        <v>0</v>
      </c>
      <c r="Q37" s="66">
        <v>0</v>
      </c>
      <c r="R37" s="64">
        <f t="shared" ref="R37:S37" si="22">B37+D37+F37+H37+J37+L37+N37+P37</f>
        <v>271</v>
      </c>
      <c r="S37" s="64">
        <f t="shared" si="22"/>
        <v>1435318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3.5" customHeight="1">
      <c r="A38" s="61" t="s">
        <v>40</v>
      </c>
      <c r="B38" s="63">
        <v>234</v>
      </c>
      <c r="C38" s="63">
        <v>1233007</v>
      </c>
      <c r="D38" s="66">
        <v>0</v>
      </c>
      <c r="E38" s="66">
        <v>0</v>
      </c>
      <c r="F38" s="63">
        <v>0</v>
      </c>
      <c r="G38" s="63">
        <v>0</v>
      </c>
      <c r="H38" s="66">
        <v>3</v>
      </c>
      <c r="I38" s="66">
        <v>10958</v>
      </c>
      <c r="J38" s="63">
        <v>0</v>
      </c>
      <c r="K38" s="63">
        <v>0</v>
      </c>
      <c r="L38" s="66">
        <v>0</v>
      </c>
      <c r="M38" s="66">
        <v>0</v>
      </c>
      <c r="N38" s="63">
        <v>0</v>
      </c>
      <c r="O38" s="63">
        <v>0</v>
      </c>
      <c r="P38" s="66">
        <v>4</v>
      </c>
      <c r="Q38" s="66">
        <v>8400</v>
      </c>
      <c r="R38" s="64">
        <f t="shared" ref="R38:S38" si="23">B38+D38+F38+H38+J38+L38+N38+P38</f>
        <v>241</v>
      </c>
      <c r="S38" s="64">
        <f t="shared" si="23"/>
        <v>1252365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8" customHeight="1">
      <c r="A39" s="61" t="s">
        <v>41</v>
      </c>
      <c r="B39" s="63">
        <v>19</v>
      </c>
      <c r="C39" s="63">
        <v>79705</v>
      </c>
      <c r="D39" s="66">
        <v>0</v>
      </c>
      <c r="E39" s="66">
        <v>0</v>
      </c>
      <c r="F39" s="63">
        <v>0</v>
      </c>
      <c r="G39" s="63">
        <v>0</v>
      </c>
      <c r="H39" s="66">
        <v>0</v>
      </c>
      <c r="I39" s="66">
        <v>0</v>
      </c>
      <c r="J39" s="63">
        <v>1</v>
      </c>
      <c r="K39" s="63">
        <v>3733</v>
      </c>
      <c r="L39" s="66">
        <v>0</v>
      </c>
      <c r="M39" s="66">
        <v>0</v>
      </c>
      <c r="N39" s="63">
        <v>0</v>
      </c>
      <c r="O39" s="63">
        <v>0</v>
      </c>
      <c r="P39" s="66">
        <v>0</v>
      </c>
      <c r="Q39" s="66">
        <v>0</v>
      </c>
      <c r="R39" s="64">
        <f t="shared" ref="R39:S39" si="24">B39+D39+F39+H39+J39+L39+N39+P39</f>
        <v>20</v>
      </c>
      <c r="S39" s="64">
        <f t="shared" si="24"/>
        <v>83438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3.5" customHeight="1">
      <c r="A40" s="61" t="s">
        <v>42</v>
      </c>
      <c r="B40" s="63">
        <v>436</v>
      </c>
      <c r="C40" s="63">
        <v>1889198</v>
      </c>
      <c r="D40" s="66">
        <v>0</v>
      </c>
      <c r="E40" s="66">
        <v>0</v>
      </c>
      <c r="F40" s="63">
        <v>0</v>
      </c>
      <c r="G40" s="63">
        <v>0</v>
      </c>
      <c r="H40" s="66">
        <v>0</v>
      </c>
      <c r="I40" s="66">
        <v>0</v>
      </c>
      <c r="J40" s="63">
        <v>4</v>
      </c>
      <c r="K40" s="63">
        <v>20532</v>
      </c>
      <c r="L40" s="66">
        <v>0</v>
      </c>
      <c r="M40" s="66">
        <v>0</v>
      </c>
      <c r="N40" s="63">
        <v>0</v>
      </c>
      <c r="O40" s="63">
        <v>0</v>
      </c>
      <c r="P40" s="66">
        <v>10</v>
      </c>
      <c r="Q40" s="66">
        <v>14619</v>
      </c>
      <c r="R40" s="64">
        <f t="shared" ref="R40:S40" si="25">B40+D40+F40+H40+J40+L40+N40+P40</f>
        <v>450</v>
      </c>
      <c r="S40" s="64">
        <f t="shared" si="25"/>
        <v>1924349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8" customHeight="1">
      <c r="A41" s="61" t="s">
        <v>43</v>
      </c>
      <c r="B41" s="63">
        <v>395</v>
      </c>
      <c r="C41" s="63">
        <v>2015685</v>
      </c>
      <c r="D41" s="66">
        <v>0</v>
      </c>
      <c r="E41" s="66">
        <v>0</v>
      </c>
      <c r="F41" s="63">
        <v>0</v>
      </c>
      <c r="G41" s="63">
        <v>0</v>
      </c>
      <c r="H41" s="66">
        <v>6</v>
      </c>
      <c r="I41" s="66">
        <v>26298</v>
      </c>
      <c r="J41" s="63">
        <v>5</v>
      </c>
      <c r="K41" s="63">
        <v>29864</v>
      </c>
      <c r="L41" s="66">
        <v>0</v>
      </c>
      <c r="M41" s="66">
        <v>0</v>
      </c>
      <c r="N41" s="63">
        <v>1</v>
      </c>
      <c r="O41" s="63">
        <v>5000</v>
      </c>
      <c r="P41" s="66">
        <v>22</v>
      </c>
      <c r="Q41" s="66">
        <v>41050</v>
      </c>
      <c r="R41" s="64">
        <f t="shared" ref="R41:S41" si="26">B41+D41+F41+H41+J41+L41+N41+P41</f>
        <v>429</v>
      </c>
      <c r="S41" s="64">
        <f t="shared" si="26"/>
        <v>2117897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8" customHeight="1">
      <c r="A42" s="61" t="s">
        <v>44</v>
      </c>
      <c r="B42" s="63">
        <v>720</v>
      </c>
      <c r="C42" s="63">
        <v>3212076</v>
      </c>
      <c r="D42" s="66">
        <v>0</v>
      </c>
      <c r="E42" s="66">
        <v>0</v>
      </c>
      <c r="F42" s="63">
        <v>0</v>
      </c>
      <c r="G42" s="63">
        <v>0</v>
      </c>
      <c r="H42" s="66">
        <v>4</v>
      </c>
      <c r="I42" s="66">
        <v>14237</v>
      </c>
      <c r="J42" s="63">
        <v>3</v>
      </c>
      <c r="K42" s="63">
        <v>16177</v>
      </c>
      <c r="L42" s="66">
        <v>0</v>
      </c>
      <c r="M42" s="66">
        <v>0</v>
      </c>
      <c r="N42" s="63">
        <v>0</v>
      </c>
      <c r="O42" s="63">
        <v>0</v>
      </c>
      <c r="P42" s="66">
        <v>9</v>
      </c>
      <c r="Q42" s="66">
        <v>16800</v>
      </c>
      <c r="R42" s="64">
        <f t="shared" ref="R42:S42" si="27">B42+D42+F42+H42+J42+L42+N42+P42</f>
        <v>736</v>
      </c>
      <c r="S42" s="64">
        <f t="shared" si="27"/>
        <v>3259290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8" customHeight="1">
      <c r="A43" s="61" t="s">
        <v>45</v>
      </c>
      <c r="B43" s="63">
        <v>323</v>
      </c>
      <c r="C43" s="63">
        <v>1633717</v>
      </c>
      <c r="D43" s="66">
        <v>0</v>
      </c>
      <c r="E43" s="66">
        <v>0</v>
      </c>
      <c r="F43" s="63">
        <v>0</v>
      </c>
      <c r="G43" s="63">
        <v>0</v>
      </c>
      <c r="H43" s="66">
        <v>0</v>
      </c>
      <c r="I43" s="66">
        <v>0</v>
      </c>
      <c r="J43" s="63">
        <v>4</v>
      </c>
      <c r="K43" s="63">
        <v>9777</v>
      </c>
      <c r="L43" s="66">
        <v>0</v>
      </c>
      <c r="M43" s="66">
        <v>0</v>
      </c>
      <c r="N43" s="63">
        <v>1</v>
      </c>
      <c r="O43" s="63">
        <v>523</v>
      </c>
      <c r="P43" s="66">
        <v>3</v>
      </c>
      <c r="Q43" s="66">
        <v>6300</v>
      </c>
      <c r="R43" s="64">
        <f t="shared" ref="R43:S43" si="28">B43+D43+F43+H43+J43+L43+N43+P43</f>
        <v>331</v>
      </c>
      <c r="S43" s="64">
        <f t="shared" si="28"/>
        <v>1650317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3.5" customHeight="1">
      <c r="A44" s="61" t="s">
        <v>46</v>
      </c>
      <c r="B44" s="63">
        <v>551</v>
      </c>
      <c r="C44" s="63">
        <v>2718961</v>
      </c>
      <c r="D44" s="66">
        <v>0</v>
      </c>
      <c r="E44" s="66">
        <v>0</v>
      </c>
      <c r="F44" s="63">
        <v>0</v>
      </c>
      <c r="G44" s="63">
        <v>0</v>
      </c>
      <c r="H44" s="66">
        <v>13</v>
      </c>
      <c r="I44" s="66">
        <v>54788</v>
      </c>
      <c r="J44" s="63">
        <v>3</v>
      </c>
      <c r="K44" s="63">
        <v>16784</v>
      </c>
      <c r="L44" s="66">
        <v>0</v>
      </c>
      <c r="M44" s="66">
        <v>0</v>
      </c>
      <c r="N44" s="63">
        <v>5</v>
      </c>
      <c r="O44" s="63">
        <v>22500</v>
      </c>
      <c r="P44" s="66">
        <v>20</v>
      </c>
      <c r="Q44" s="66">
        <v>39100</v>
      </c>
      <c r="R44" s="64">
        <f t="shared" ref="R44:S44" si="29">B44+D44+F44+H44+J44+L44+N44+P44</f>
        <v>592</v>
      </c>
      <c r="S44" s="64">
        <f t="shared" si="29"/>
        <v>2852133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8" customHeight="1">
      <c r="A45" s="61" t="s">
        <v>47</v>
      </c>
      <c r="B45" s="63">
        <v>382</v>
      </c>
      <c r="C45" s="63">
        <v>1873303</v>
      </c>
      <c r="D45" s="66">
        <v>0</v>
      </c>
      <c r="E45" s="66">
        <v>0</v>
      </c>
      <c r="F45" s="63">
        <v>0</v>
      </c>
      <c r="G45" s="63">
        <v>0</v>
      </c>
      <c r="H45" s="66">
        <v>1</v>
      </c>
      <c r="I45" s="66">
        <v>4383</v>
      </c>
      <c r="J45" s="63">
        <v>2</v>
      </c>
      <c r="K45" s="63">
        <v>7466</v>
      </c>
      <c r="L45" s="66">
        <v>0</v>
      </c>
      <c r="M45" s="66">
        <v>0</v>
      </c>
      <c r="N45" s="63">
        <v>0</v>
      </c>
      <c r="O45" s="63">
        <v>0</v>
      </c>
      <c r="P45" s="66">
        <v>23</v>
      </c>
      <c r="Q45" s="66">
        <v>42650</v>
      </c>
      <c r="R45" s="64">
        <f t="shared" ref="R45:S45" si="30">B45+D45+F45+H45+J45+L45+N45+P45</f>
        <v>408</v>
      </c>
      <c r="S45" s="64">
        <f t="shared" si="30"/>
        <v>1927802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3.5" customHeight="1">
      <c r="A46" s="61" t="s">
        <v>48</v>
      </c>
      <c r="B46" s="63">
        <v>84</v>
      </c>
      <c r="C46" s="63">
        <v>325285</v>
      </c>
      <c r="D46" s="66">
        <v>0</v>
      </c>
      <c r="E46" s="66">
        <v>0</v>
      </c>
      <c r="F46" s="63">
        <v>0</v>
      </c>
      <c r="G46" s="63">
        <v>0</v>
      </c>
      <c r="H46" s="66">
        <v>0</v>
      </c>
      <c r="I46" s="66">
        <v>0</v>
      </c>
      <c r="J46" s="63">
        <v>1</v>
      </c>
      <c r="K46" s="63">
        <v>3733</v>
      </c>
      <c r="L46" s="66">
        <v>0</v>
      </c>
      <c r="M46" s="66">
        <v>0</v>
      </c>
      <c r="N46" s="63">
        <v>0</v>
      </c>
      <c r="O46" s="63">
        <v>0</v>
      </c>
      <c r="P46" s="66">
        <v>3</v>
      </c>
      <c r="Q46" s="66">
        <v>5500</v>
      </c>
      <c r="R46" s="64">
        <f t="shared" ref="R46:S46" si="31">B46+D46+F46+H46+J46+L46+N46+P46</f>
        <v>88</v>
      </c>
      <c r="S46" s="64">
        <f t="shared" si="31"/>
        <v>334518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8" customHeight="1">
      <c r="A47" s="61" t="s">
        <v>49</v>
      </c>
      <c r="B47" s="63">
        <v>489</v>
      </c>
      <c r="C47" s="63">
        <v>2186795</v>
      </c>
      <c r="D47" s="66">
        <v>0</v>
      </c>
      <c r="E47" s="66">
        <v>0</v>
      </c>
      <c r="F47" s="63">
        <v>0</v>
      </c>
      <c r="G47" s="63">
        <v>0</v>
      </c>
      <c r="H47" s="66">
        <v>4</v>
      </c>
      <c r="I47" s="66">
        <v>14246</v>
      </c>
      <c r="J47" s="63">
        <v>18</v>
      </c>
      <c r="K47" s="63">
        <v>96748</v>
      </c>
      <c r="L47" s="66">
        <v>0</v>
      </c>
      <c r="M47" s="66">
        <v>0</v>
      </c>
      <c r="N47" s="63">
        <v>2</v>
      </c>
      <c r="O47" s="63">
        <v>6250</v>
      </c>
      <c r="P47" s="66">
        <v>4</v>
      </c>
      <c r="Q47" s="66">
        <v>7600</v>
      </c>
      <c r="R47" s="64">
        <f t="shared" ref="R47:S47" si="32">B47+D47+F47+H47+J47+L47+N47+P47</f>
        <v>517</v>
      </c>
      <c r="S47" s="64">
        <f t="shared" si="32"/>
        <v>2311639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8" customHeight="1">
      <c r="A48" s="61" t="s">
        <v>50</v>
      </c>
      <c r="B48" s="63">
        <v>811</v>
      </c>
      <c r="C48" s="63">
        <v>2817321</v>
      </c>
      <c r="D48" s="66">
        <v>0</v>
      </c>
      <c r="E48" s="66">
        <v>0</v>
      </c>
      <c r="F48" s="63">
        <v>0</v>
      </c>
      <c r="G48" s="63">
        <v>0</v>
      </c>
      <c r="H48" s="66">
        <v>2</v>
      </c>
      <c r="I48" s="66">
        <v>4930</v>
      </c>
      <c r="J48" s="63">
        <v>11</v>
      </c>
      <c r="K48" s="63">
        <v>57554</v>
      </c>
      <c r="L48" s="66">
        <v>0</v>
      </c>
      <c r="M48" s="66">
        <v>0</v>
      </c>
      <c r="N48" s="63">
        <v>0</v>
      </c>
      <c r="O48" s="63">
        <v>0</v>
      </c>
      <c r="P48" s="66">
        <v>10</v>
      </c>
      <c r="Q48" s="66">
        <v>16950</v>
      </c>
      <c r="R48" s="64">
        <f t="shared" ref="R48:S48" si="33">B48+D48+F48+H48+J48+L48+N48+P48</f>
        <v>834</v>
      </c>
      <c r="S48" s="64">
        <f t="shared" si="33"/>
        <v>2896755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3.5" customHeight="1">
      <c r="A49" s="61" t="s">
        <v>51</v>
      </c>
      <c r="B49" s="63">
        <v>464</v>
      </c>
      <c r="C49" s="63">
        <v>2452336</v>
      </c>
      <c r="D49" s="66">
        <v>0</v>
      </c>
      <c r="E49" s="66">
        <v>0</v>
      </c>
      <c r="F49" s="63">
        <v>0</v>
      </c>
      <c r="G49" s="63">
        <v>0</v>
      </c>
      <c r="H49" s="66">
        <v>6</v>
      </c>
      <c r="I49" s="66">
        <v>26298</v>
      </c>
      <c r="J49" s="63">
        <v>3</v>
      </c>
      <c r="K49" s="63">
        <v>11510</v>
      </c>
      <c r="L49" s="66">
        <v>0</v>
      </c>
      <c r="M49" s="66">
        <v>0</v>
      </c>
      <c r="N49" s="63">
        <v>1</v>
      </c>
      <c r="O49" s="63">
        <v>5000</v>
      </c>
      <c r="P49" s="66">
        <v>9</v>
      </c>
      <c r="Q49" s="66">
        <v>18900</v>
      </c>
      <c r="R49" s="64">
        <f t="shared" ref="R49:S49" si="34">B49+D49+F49+H49+J49+L49+N49+P49</f>
        <v>483</v>
      </c>
      <c r="S49" s="64">
        <f t="shared" si="34"/>
        <v>2514044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8" customHeight="1">
      <c r="A50" s="67" t="s">
        <v>52</v>
      </c>
      <c r="B50" s="68">
        <v>388</v>
      </c>
      <c r="C50" s="68">
        <v>1705113</v>
      </c>
      <c r="D50" s="69">
        <v>0</v>
      </c>
      <c r="E50" s="66">
        <v>0</v>
      </c>
      <c r="F50" s="63">
        <v>0</v>
      </c>
      <c r="G50" s="63">
        <v>0</v>
      </c>
      <c r="H50" s="69">
        <v>3</v>
      </c>
      <c r="I50" s="69">
        <v>13149</v>
      </c>
      <c r="J50" s="68">
        <v>2</v>
      </c>
      <c r="K50" s="68">
        <v>13997</v>
      </c>
      <c r="L50" s="66">
        <v>0</v>
      </c>
      <c r="M50" s="66">
        <v>0</v>
      </c>
      <c r="N50" s="68">
        <v>0</v>
      </c>
      <c r="O50" s="68">
        <v>0</v>
      </c>
      <c r="P50" s="69">
        <v>8</v>
      </c>
      <c r="Q50" s="69">
        <v>14257</v>
      </c>
      <c r="R50" s="64">
        <f t="shared" ref="R50:S50" si="35">B50+D50+F50+H50+J50+L50+N50+P50</f>
        <v>401</v>
      </c>
      <c r="S50" s="64">
        <f t="shared" si="35"/>
        <v>1746516</v>
      </c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</row>
    <row r="51" spans="1:36" ht="18" customHeight="1">
      <c r="A51" s="71" t="s">
        <v>53</v>
      </c>
      <c r="B51" s="63">
        <f t="shared" ref="B51:Q51" si="36">SUM(B21:B50)</f>
        <v>10103</v>
      </c>
      <c r="C51" s="63">
        <f t="shared" si="36"/>
        <v>46322681</v>
      </c>
      <c r="D51" s="66">
        <f t="shared" si="36"/>
        <v>0</v>
      </c>
      <c r="E51" s="66">
        <f t="shared" si="36"/>
        <v>0</v>
      </c>
      <c r="F51" s="63">
        <f t="shared" si="36"/>
        <v>0</v>
      </c>
      <c r="G51" s="63">
        <f t="shared" si="36"/>
        <v>0</v>
      </c>
      <c r="H51" s="66">
        <f t="shared" si="36"/>
        <v>105</v>
      </c>
      <c r="I51" s="66">
        <f t="shared" si="36"/>
        <v>426802</v>
      </c>
      <c r="J51" s="63">
        <f t="shared" si="36"/>
        <v>102</v>
      </c>
      <c r="K51" s="63">
        <f t="shared" si="36"/>
        <v>528855</v>
      </c>
      <c r="L51" s="66">
        <f t="shared" si="36"/>
        <v>1</v>
      </c>
      <c r="M51" s="66">
        <f t="shared" si="36"/>
        <v>2000</v>
      </c>
      <c r="N51" s="63">
        <f t="shared" si="36"/>
        <v>22</v>
      </c>
      <c r="O51" s="63">
        <f t="shared" si="36"/>
        <v>81839</v>
      </c>
      <c r="P51" s="66">
        <f t="shared" si="36"/>
        <v>258</v>
      </c>
      <c r="Q51" s="66">
        <f t="shared" si="36"/>
        <v>486818</v>
      </c>
      <c r="R51" s="64">
        <f t="shared" ref="R51:S51" si="37">B51+D51+F51+H51+J51+L51+N51+P51</f>
        <v>10591</v>
      </c>
      <c r="S51" s="64">
        <f t="shared" si="37"/>
        <v>47848995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3.5" customHeight="1">
      <c r="A52" s="2"/>
      <c r="B52" s="84"/>
      <c r="C52" s="84"/>
      <c r="D52" s="85"/>
      <c r="E52" s="85"/>
      <c r="F52" s="84"/>
      <c r="G52" s="84"/>
      <c r="H52" s="85"/>
      <c r="I52" s="85"/>
      <c r="J52" s="84"/>
      <c r="K52" s="84"/>
      <c r="L52" s="85"/>
      <c r="M52" s="85"/>
      <c r="N52" s="86"/>
      <c r="O52" s="86"/>
      <c r="P52" s="2"/>
      <c r="Q52" s="2"/>
      <c r="R52" s="64"/>
      <c r="S52" s="64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36" customHeight="1">
      <c r="A53" s="59" t="s">
        <v>54</v>
      </c>
      <c r="B53" s="68"/>
      <c r="C53" s="68"/>
      <c r="D53" s="69"/>
      <c r="E53" s="69"/>
      <c r="F53" s="68"/>
      <c r="G53" s="68"/>
      <c r="H53" s="69"/>
      <c r="I53" s="69"/>
      <c r="J53" s="68"/>
      <c r="K53" s="68"/>
      <c r="L53" s="69"/>
      <c r="M53" s="69"/>
      <c r="N53" s="87"/>
      <c r="O53" s="87"/>
      <c r="P53" s="61"/>
      <c r="Q53" s="61"/>
      <c r="R53" s="64"/>
      <c r="S53" s="64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8" customHeight="1">
      <c r="A54" s="61" t="s">
        <v>104</v>
      </c>
      <c r="B54" s="63">
        <v>124</v>
      </c>
      <c r="C54" s="63">
        <v>105363</v>
      </c>
      <c r="D54" s="66">
        <v>0</v>
      </c>
      <c r="E54" s="66">
        <v>0</v>
      </c>
      <c r="F54" s="63">
        <v>0</v>
      </c>
      <c r="G54" s="63">
        <v>0</v>
      </c>
      <c r="H54" s="66">
        <v>0</v>
      </c>
      <c r="I54" s="66">
        <v>0</v>
      </c>
      <c r="J54" s="63">
        <v>0</v>
      </c>
      <c r="K54" s="63">
        <v>0</v>
      </c>
      <c r="L54" s="66">
        <v>0</v>
      </c>
      <c r="M54" s="66">
        <v>0</v>
      </c>
      <c r="N54" s="63">
        <v>0</v>
      </c>
      <c r="O54" s="63">
        <v>0</v>
      </c>
      <c r="P54" s="66">
        <v>0</v>
      </c>
      <c r="Q54" s="66">
        <v>0</v>
      </c>
      <c r="R54" s="64">
        <f t="shared" ref="R54:S54" si="38">B54+D54+F54+H54+J54+L54+N54+P54</f>
        <v>124</v>
      </c>
      <c r="S54" s="64">
        <f t="shared" si="38"/>
        <v>105363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8" customHeight="1">
      <c r="A55" s="61" t="s">
        <v>105</v>
      </c>
      <c r="B55" s="63">
        <v>267</v>
      </c>
      <c r="C55" s="63">
        <v>218824</v>
      </c>
      <c r="D55" s="66">
        <v>0</v>
      </c>
      <c r="E55" s="66">
        <v>0</v>
      </c>
      <c r="F55" s="63">
        <v>0</v>
      </c>
      <c r="G55" s="63">
        <v>0</v>
      </c>
      <c r="H55" s="66">
        <v>0</v>
      </c>
      <c r="I55" s="66">
        <v>0</v>
      </c>
      <c r="J55" s="63">
        <v>2</v>
      </c>
      <c r="K55" s="63">
        <v>5954</v>
      </c>
      <c r="L55" s="66">
        <v>0</v>
      </c>
      <c r="M55" s="66">
        <v>0</v>
      </c>
      <c r="N55" s="63">
        <v>1</v>
      </c>
      <c r="O55" s="63">
        <v>1667</v>
      </c>
      <c r="P55" s="66">
        <v>4</v>
      </c>
      <c r="Q55" s="66">
        <v>6117</v>
      </c>
      <c r="R55" s="64">
        <f t="shared" ref="R55:S55" si="39">B55+D55+F55+H55+J55+L55+N55+P55</f>
        <v>274</v>
      </c>
      <c r="S55" s="64">
        <f t="shared" si="39"/>
        <v>232562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8" customHeight="1">
      <c r="A56" s="61" t="s">
        <v>106</v>
      </c>
      <c r="B56" s="63">
        <v>356</v>
      </c>
      <c r="C56" s="63">
        <v>288862</v>
      </c>
      <c r="D56" s="66">
        <v>0</v>
      </c>
      <c r="E56" s="66">
        <v>0</v>
      </c>
      <c r="F56" s="63">
        <v>0</v>
      </c>
      <c r="G56" s="63">
        <v>0</v>
      </c>
      <c r="H56" s="66">
        <v>0</v>
      </c>
      <c r="I56" s="66">
        <v>0</v>
      </c>
      <c r="J56" s="63">
        <v>16</v>
      </c>
      <c r="K56" s="63">
        <v>42254</v>
      </c>
      <c r="L56" s="66">
        <v>0</v>
      </c>
      <c r="M56" s="66">
        <v>0</v>
      </c>
      <c r="N56" s="63">
        <v>0</v>
      </c>
      <c r="O56" s="63">
        <v>0</v>
      </c>
      <c r="P56" s="66">
        <v>5</v>
      </c>
      <c r="Q56" s="66">
        <v>7125</v>
      </c>
      <c r="R56" s="64">
        <f t="shared" ref="R56:S56" si="40">B56+D56+F56+H56+J56+L56+N56+P56</f>
        <v>377</v>
      </c>
      <c r="S56" s="64">
        <f t="shared" si="40"/>
        <v>338241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8" customHeight="1">
      <c r="A57" s="61" t="s">
        <v>107</v>
      </c>
      <c r="B57" s="63">
        <v>44</v>
      </c>
      <c r="C57" s="63">
        <v>39074</v>
      </c>
      <c r="D57" s="66">
        <v>0</v>
      </c>
      <c r="E57" s="66">
        <v>0</v>
      </c>
      <c r="F57" s="63">
        <v>0</v>
      </c>
      <c r="G57" s="63">
        <v>0</v>
      </c>
      <c r="H57" s="66">
        <v>0</v>
      </c>
      <c r="I57" s="66">
        <v>0</v>
      </c>
      <c r="J57" s="63">
        <v>1</v>
      </c>
      <c r="K57" s="63">
        <v>4950</v>
      </c>
      <c r="L57" s="66">
        <v>0</v>
      </c>
      <c r="M57" s="66">
        <v>0</v>
      </c>
      <c r="N57" s="63">
        <v>1</v>
      </c>
      <c r="O57" s="63">
        <v>417</v>
      </c>
      <c r="P57" s="66">
        <v>0</v>
      </c>
      <c r="Q57" s="66">
        <v>0</v>
      </c>
      <c r="R57" s="64">
        <f t="shared" ref="R57:S57" si="41">B57+D57+F57+H57+J57+L57+N57+P57</f>
        <v>46</v>
      </c>
      <c r="S57" s="64">
        <f t="shared" si="41"/>
        <v>44441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8" customHeight="1">
      <c r="A58" s="121" t="s">
        <v>108</v>
      </c>
      <c r="B58" s="63">
        <v>99</v>
      </c>
      <c r="C58" s="63">
        <v>81728</v>
      </c>
      <c r="D58" s="66">
        <v>0</v>
      </c>
      <c r="E58" s="66">
        <v>0</v>
      </c>
      <c r="F58" s="63">
        <v>0</v>
      </c>
      <c r="G58" s="63">
        <v>0</v>
      </c>
      <c r="H58" s="66">
        <v>0</v>
      </c>
      <c r="I58" s="66">
        <v>0</v>
      </c>
      <c r="J58" s="63">
        <v>0</v>
      </c>
      <c r="K58" s="63">
        <v>0</v>
      </c>
      <c r="L58" s="66">
        <v>0</v>
      </c>
      <c r="M58" s="66">
        <v>0</v>
      </c>
      <c r="N58" s="63">
        <v>0</v>
      </c>
      <c r="O58" s="63">
        <v>0</v>
      </c>
      <c r="P58" s="66">
        <v>1</v>
      </c>
      <c r="Q58" s="66">
        <v>1883</v>
      </c>
      <c r="R58" s="64">
        <f t="shared" ref="R58:S58" si="42">B58+D58+F58+H58+J58+L58+N58+P58</f>
        <v>100</v>
      </c>
      <c r="S58" s="64">
        <f t="shared" si="42"/>
        <v>83611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3.5" customHeight="1">
      <c r="A59" s="67" t="s">
        <v>55</v>
      </c>
      <c r="B59" s="68">
        <v>165</v>
      </c>
      <c r="C59" s="68">
        <v>166784</v>
      </c>
      <c r="D59" s="69">
        <v>0</v>
      </c>
      <c r="E59" s="69">
        <v>0</v>
      </c>
      <c r="F59" s="63">
        <v>0</v>
      </c>
      <c r="G59" s="63">
        <v>0</v>
      </c>
      <c r="H59" s="69">
        <v>1</v>
      </c>
      <c r="I59" s="69">
        <v>4383</v>
      </c>
      <c r="J59" s="68">
        <v>9</v>
      </c>
      <c r="K59" s="68">
        <v>49465</v>
      </c>
      <c r="L59" s="66">
        <v>0</v>
      </c>
      <c r="M59" s="66">
        <v>0</v>
      </c>
      <c r="N59" s="68">
        <v>1</v>
      </c>
      <c r="O59" s="68">
        <v>5000</v>
      </c>
      <c r="P59" s="69">
        <v>1</v>
      </c>
      <c r="Q59" s="69">
        <v>2100</v>
      </c>
      <c r="R59" s="64">
        <f t="shared" ref="R59:S59" si="43">B59+D59+F59+H59+J59+L59+N59+P59</f>
        <v>177</v>
      </c>
      <c r="S59" s="64">
        <f t="shared" si="43"/>
        <v>227732</v>
      </c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</row>
    <row r="60" spans="1:36" ht="18" customHeight="1">
      <c r="A60" s="71" t="s">
        <v>56</v>
      </c>
      <c r="B60" s="63">
        <f t="shared" ref="B60:Q60" si="44">SUM(B54:B59)</f>
        <v>1055</v>
      </c>
      <c r="C60" s="63">
        <f t="shared" si="44"/>
        <v>900635</v>
      </c>
      <c r="D60" s="66">
        <f t="shared" si="44"/>
        <v>0</v>
      </c>
      <c r="E60" s="66">
        <f t="shared" si="44"/>
        <v>0</v>
      </c>
      <c r="F60" s="63">
        <f t="shared" si="44"/>
        <v>0</v>
      </c>
      <c r="G60" s="63">
        <f t="shared" si="44"/>
        <v>0</v>
      </c>
      <c r="H60" s="66">
        <f t="shared" si="44"/>
        <v>1</v>
      </c>
      <c r="I60" s="66">
        <f t="shared" si="44"/>
        <v>4383</v>
      </c>
      <c r="J60" s="63">
        <f t="shared" si="44"/>
        <v>28</v>
      </c>
      <c r="K60" s="63">
        <f t="shared" si="44"/>
        <v>102623</v>
      </c>
      <c r="L60" s="66">
        <f t="shared" si="44"/>
        <v>0</v>
      </c>
      <c r="M60" s="66">
        <f t="shared" si="44"/>
        <v>0</v>
      </c>
      <c r="N60" s="63">
        <f t="shared" si="44"/>
        <v>3</v>
      </c>
      <c r="O60" s="63">
        <f t="shared" si="44"/>
        <v>7084</v>
      </c>
      <c r="P60" s="66">
        <f t="shared" si="44"/>
        <v>11</v>
      </c>
      <c r="Q60" s="66">
        <f t="shared" si="44"/>
        <v>17225</v>
      </c>
      <c r="R60" s="64">
        <f t="shared" ref="R60:S60" si="45">B60+D60+F60+H60+J60+L60+N60+P60</f>
        <v>1098</v>
      </c>
      <c r="S60" s="64">
        <f t="shared" si="45"/>
        <v>1031950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3.5" customHeight="1">
      <c r="A61" s="2"/>
      <c r="B61" s="84"/>
      <c r="C61" s="84"/>
      <c r="D61" s="85"/>
      <c r="E61" s="85"/>
      <c r="F61" s="84"/>
      <c r="G61" s="84"/>
      <c r="H61" s="85"/>
      <c r="I61" s="85"/>
      <c r="J61" s="84"/>
      <c r="K61" s="84"/>
      <c r="L61" s="85"/>
      <c r="M61" s="85"/>
      <c r="N61" s="88"/>
      <c r="O61" s="88"/>
      <c r="P61" s="2"/>
      <c r="Q61" s="2"/>
      <c r="R61" s="64"/>
      <c r="S61" s="64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27" customHeight="1">
      <c r="A62" s="72" t="s">
        <v>109</v>
      </c>
      <c r="B62" s="89">
        <f t="shared" ref="B62:Q62" si="46">SUM(B51+B60)</f>
        <v>11158</v>
      </c>
      <c r="C62" s="89">
        <f t="shared" si="46"/>
        <v>47223316</v>
      </c>
      <c r="D62" s="74">
        <f t="shared" si="46"/>
        <v>0</v>
      </c>
      <c r="E62" s="74">
        <f t="shared" si="46"/>
        <v>0</v>
      </c>
      <c r="F62" s="89">
        <f t="shared" si="46"/>
        <v>0</v>
      </c>
      <c r="G62" s="89">
        <f t="shared" si="46"/>
        <v>0</v>
      </c>
      <c r="H62" s="74">
        <f t="shared" si="46"/>
        <v>106</v>
      </c>
      <c r="I62" s="74">
        <f t="shared" si="46"/>
        <v>431185</v>
      </c>
      <c r="J62" s="89">
        <f t="shared" si="46"/>
        <v>130</v>
      </c>
      <c r="K62" s="89">
        <f t="shared" si="46"/>
        <v>631478</v>
      </c>
      <c r="L62" s="74">
        <f t="shared" si="46"/>
        <v>1</v>
      </c>
      <c r="M62" s="74">
        <f t="shared" si="46"/>
        <v>2000</v>
      </c>
      <c r="N62" s="89">
        <f t="shared" si="46"/>
        <v>25</v>
      </c>
      <c r="O62" s="89">
        <f t="shared" si="46"/>
        <v>88923</v>
      </c>
      <c r="P62" s="74">
        <f t="shared" si="46"/>
        <v>269</v>
      </c>
      <c r="Q62" s="74">
        <f t="shared" si="46"/>
        <v>504043</v>
      </c>
      <c r="R62" s="64">
        <f t="shared" ref="R62:S62" si="47">B62+D62+F62+H62+J62+L62+N62+P62</f>
        <v>11689</v>
      </c>
      <c r="S62" s="64">
        <f t="shared" si="47"/>
        <v>48880945</v>
      </c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1:36" ht="13.5" customHeight="1">
      <c r="A63" s="90"/>
      <c r="B63" s="91"/>
      <c r="C63" s="76"/>
      <c r="D63" s="77"/>
      <c r="E63" s="77"/>
      <c r="F63" s="78"/>
      <c r="G63" s="78" t="s">
        <v>58</v>
      </c>
      <c r="H63" s="79"/>
      <c r="I63" s="79" t="s">
        <v>58</v>
      </c>
      <c r="J63" s="76"/>
      <c r="K63" s="80"/>
      <c r="L63" s="77"/>
      <c r="M63" s="77"/>
      <c r="N63" s="88"/>
      <c r="O63" s="88"/>
      <c r="P63" s="2"/>
      <c r="Q63" s="2"/>
      <c r="R63" s="64"/>
      <c r="S63" s="64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8" customHeight="1">
      <c r="A64" s="59" t="s">
        <v>59</v>
      </c>
      <c r="B64" s="92"/>
      <c r="C64" s="92"/>
      <c r="D64" s="93"/>
      <c r="E64" s="93"/>
      <c r="F64" s="92"/>
      <c r="G64" s="92"/>
      <c r="H64" s="94"/>
      <c r="I64" s="94"/>
      <c r="J64" s="95"/>
      <c r="K64" s="96"/>
      <c r="L64" s="93"/>
      <c r="M64" s="93"/>
      <c r="N64" s="60"/>
      <c r="O64" s="60"/>
      <c r="P64" s="61"/>
      <c r="Q64" s="61"/>
      <c r="R64" s="64"/>
      <c r="S64" s="64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7" customHeight="1">
      <c r="A65" s="61" t="s">
        <v>60</v>
      </c>
      <c r="B65" s="63">
        <v>0</v>
      </c>
      <c r="C65" s="63">
        <v>0</v>
      </c>
      <c r="D65" s="66">
        <v>625</v>
      </c>
      <c r="E65" s="66">
        <v>391483</v>
      </c>
      <c r="F65" s="63">
        <v>848</v>
      </c>
      <c r="G65" s="63">
        <v>980610</v>
      </c>
      <c r="H65" s="66">
        <v>63</v>
      </c>
      <c r="I65" s="66">
        <v>207105</v>
      </c>
      <c r="J65" s="63">
        <v>63</v>
      </c>
      <c r="K65" s="63">
        <v>152510</v>
      </c>
      <c r="L65" s="66">
        <v>0</v>
      </c>
      <c r="M65" s="66">
        <v>0</v>
      </c>
      <c r="N65" s="63">
        <v>35</v>
      </c>
      <c r="O65" s="63">
        <v>108932</v>
      </c>
      <c r="P65" s="66">
        <v>133</v>
      </c>
      <c r="Q65" s="66">
        <v>166000</v>
      </c>
      <c r="R65" s="64">
        <f t="shared" ref="R65:S65" si="48">B65+D65+F65+H65+J65+L65+N65+P65</f>
        <v>1767</v>
      </c>
      <c r="S65" s="64">
        <f t="shared" si="48"/>
        <v>2006640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27" customHeight="1">
      <c r="A66" s="61" t="s">
        <v>61</v>
      </c>
      <c r="B66" s="63">
        <v>0</v>
      </c>
      <c r="C66" s="63">
        <v>0</v>
      </c>
      <c r="D66" s="66">
        <v>27</v>
      </c>
      <c r="E66" s="66">
        <v>15531</v>
      </c>
      <c r="F66" s="63">
        <v>70</v>
      </c>
      <c r="G66" s="63">
        <v>65896</v>
      </c>
      <c r="H66" s="66">
        <v>0</v>
      </c>
      <c r="I66" s="66">
        <v>0</v>
      </c>
      <c r="J66" s="63">
        <v>4</v>
      </c>
      <c r="K66" s="63">
        <v>8680</v>
      </c>
      <c r="L66" s="66">
        <v>0</v>
      </c>
      <c r="M66" s="66">
        <v>0</v>
      </c>
      <c r="N66" s="63">
        <v>0</v>
      </c>
      <c r="O66" s="63">
        <v>0</v>
      </c>
      <c r="P66" s="66">
        <v>8</v>
      </c>
      <c r="Q66" s="66">
        <v>9400</v>
      </c>
      <c r="R66" s="64">
        <f t="shared" ref="R66:S66" si="49">B66+D66+F66+H66+J66+L66+N66+P66</f>
        <v>109</v>
      </c>
      <c r="S66" s="64">
        <f t="shared" si="49"/>
        <v>99507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36" customHeight="1">
      <c r="A67" s="61" t="s">
        <v>62</v>
      </c>
      <c r="B67" s="63">
        <v>0</v>
      </c>
      <c r="C67" s="63">
        <v>0</v>
      </c>
      <c r="D67" s="66">
        <v>28</v>
      </c>
      <c r="E67" s="66">
        <v>16216</v>
      </c>
      <c r="F67" s="63">
        <v>64</v>
      </c>
      <c r="G67" s="63">
        <v>46827</v>
      </c>
      <c r="H67" s="66">
        <v>2</v>
      </c>
      <c r="I67" s="66">
        <v>7099</v>
      </c>
      <c r="J67" s="63">
        <v>3</v>
      </c>
      <c r="K67" s="63">
        <v>6200</v>
      </c>
      <c r="L67" s="66">
        <v>0</v>
      </c>
      <c r="M67" s="66">
        <v>0</v>
      </c>
      <c r="N67" s="63">
        <v>1</v>
      </c>
      <c r="O67" s="63">
        <v>5000</v>
      </c>
      <c r="P67" s="66">
        <v>2</v>
      </c>
      <c r="Q67" s="66">
        <v>2250</v>
      </c>
      <c r="R67" s="64">
        <f t="shared" ref="R67:S67" si="50">B67+D67+F67+H67+J67+L67+N67+P67</f>
        <v>100</v>
      </c>
      <c r="S67" s="64">
        <f t="shared" si="50"/>
        <v>83592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27" customHeight="1">
      <c r="A68" s="61" t="s">
        <v>63</v>
      </c>
      <c r="B68" s="63">
        <v>0</v>
      </c>
      <c r="C68" s="63">
        <v>0</v>
      </c>
      <c r="D68" s="66">
        <v>102</v>
      </c>
      <c r="E68" s="66">
        <v>64193</v>
      </c>
      <c r="F68" s="63">
        <v>271</v>
      </c>
      <c r="G68" s="63">
        <v>240008</v>
      </c>
      <c r="H68" s="66">
        <v>4</v>
      </c>
      <c r="I68" s="66">
        <v>9314</v>
      </c>
      <c r="J68" s="63">
        <v>6</v>
      </c>
      <c r="K68" s="63">
        <v>17437</v>
      </c>
      <c r="L68" s="66">
        <v>0</v>
      </c>
      <c r="M68" s="66">
        <v>0</v>
      </c>
      <c r="N68" s="63">
        <v>2</v>
      </c>
      <c r="O68" s="63">
        <v>4375</v>
      </c>
      <c r="P68" s="66">
        <v>31</v>
      </c>
      <c r="Q68" s="66">
        <v>40175</v>
      </c>
      <c r="R68" s="64">
        <f t="shared" ref="R68:S68" si="51">B68+D68+F68+H68+J68+L68+N68+P68</f>
        <v>416</v>
      </c>
      <c r="S68" s="64">
        <f t="shared" si="51"/>
        <v>375502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27" customHeight="1">
      <c r="A69" s="61" t="s">
        <v>64</v>
      </c>
      <c r="B69" s="63">
        <v>0</v>
      </c>
      <c r="C69" s="63">
        <v>0</v>
      </c>
      <c r="D69" s="66">
        <v>229</v>
      </c>
      <c r="E69" s="66">
        <v>156215</v>
      </c>
      <c r="F69" s="63">
        <v>314</v>
      </c>
      <c r="G69" s="63">
        <v>382160</v>
      </c>
      <c r="H69" s="66">
        <v>40</v>
      </c>
      <c r="I69" s="66">
        <v>140259</v>
      </c>
      <c r="J69" s="63">
        <v>29</v>
      </c>
      <c r="K69" s="63">
        <v>85680</v>
      </c>
      <c r="L69" s="66">
        <v>0</v>
      </c>
      <c r="M69" s="66">
        <v>0</v>
      </c>
      <c r="N69" s="63">
        <v>12</v>
      </c>
      <c r="O69" s="63">
        <v>36875</v>
      </c>
      <c r="P69" s="66">
        <v>34</v>
      </c>
      <c r="Q69" s="66">
        <v>47975</v>
      </c>
      <c r="R69" s="64">
        <f t="shared" ref="R69:S69" si="52">B69+D69+F69+H69+J69+L69+N69+P69</f>
        <v>658</v>
      </c>
      <c r="S69" s="64">
        <f t="shared" si="52"/>
        <v>849164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27" customHeight="1">
      <c r="A70" s="61" t="s">
        <v>65</v>
      </c>
      <c r="B70" s="63">
        <v>0</v>
      </c>
      <c r="C70" s="63">
        <v>0</v>
      </c>
      <c r="D70" s="66">
        <v>172</v>
      </c>
      <c r="E70" s="66">
        <v>108065</v>
      </c>
      <c r="F70" s="63">
        <v>364</v>
      </c>
      <c r="G70" s="63">
        <v>528153</v>
      </c>
      <c r="H70" s="66">
        <v>20</v>
      </c>
      <c r="I70" s="66">
        <v>65901</v>
      </c>
      <c r="J70" s="63">
        <v>10</v>
      </c>
      <c r="K70" s="63">
        <v>40083</v>
      </c>
      <c r="L70" s="66">
        <v>0</v>
      </c>
      <c r="M70" s="66">
        <v>0</v>
      </c>
      <c r="N70" s="63">
        <v>3</v>
      </c>
      <c r="O70" s="63">
        <v>3750</v>
      </c>
      <c r="P70" s="66">
        <v>19</v>
      </c>
      <c r="Q70" s="66">
        <v>29294</v>
      </c>
      <c r="R70" s="64">
        <f t="shared" ref="R70:S70" si="53">B70+D70+F70+H70+J70+L70+N70+P70</f>
        <v>588</v>
      </c>
      <c r="S70" s="64">
        <f t="shared" si="53"/>
        <v>775246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36" customHeight="1">
      <c r="A71" s="61" t="s">
        <v>66</v>
      </c>
      <c r="B71" s="63">
        <v>0</v>
      </c>
      <c r="C71" s="63">
        <v>0</v>
      </c>
      <c r="D71" s="66">
        <v>184</v>
      </c>
      <c r="E71" s="66">
        <v>134450</v>
      </c>
      <c r="F71" s="63">
        <v>312</v>
      </c>
      <c r="G71" s="63">
        <v>334666</v>
      </c>
      <c r="H71" s="66">
        <v>22</v>
      </c>
      <c r="I71" s="66">
        <v>66300</v>
      </c>
      <c r="J71" s="63">
        <v>26</v>
      </c>
      <c r="K71" s="63">
        <v>80902</v>
      </c>
      <c r="L71" s="66">
        <v>0</v>
      </c>
      <c r="M71" s="66">
        <v>0</v>
      </c>
      <c r="N71" s="63">
        <v>12</v>
      </c>
      <c r="O71" s="63">
        <v>33645</v>
      </c>
      <c r="P71" s="66">
        <v>17</v>
      </c>
      <c r="Q71" s="66">
        <v>23974</v>
      </c>
      <c r="R71" s="64">
        <f t="shared" ref="R71:S71" si="54">B71+D71+F71+H71+J71+L71+N71+P71</f>
        <v>573</v>
      </c>
      <c r="S71" s="64">
        <f t="shared" si="54"/>
        <v>673937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36" customHeight="1">
      <c r="A72" s="61" t="s">
        <v>67</v>
      </c>
      <c r="B72" s="63">
        <v>0</v>
      </c>
      <c r="C72" s="63">
        <v>0</v>
      </c>
      <c r="D72" s="66">
        <v>75</v>
      </c>
      <c r="E72" s="66">
        <v>58187</v>
      </c>
      <c r="F72" s="63">
        <v>93</v>
      </c>
      <c r="G72" s="63">
        <v>128380</v>
      </c>
      <c r="H72" s="66">
        <v>8</v>
      </c>
      <c r="I72" s="66">
        <v>27736</v>
      </c>
      <c r="J72" s="63">
        <v>8</v>
      </c>
      <c r="K72" s="63">
        <v>36062</v>
      </c>
      <c r="L72" s="66">
        <v>0</v>
      </c>
      <c r="M72" s="66">
        <v>0</v>
      </c>
      <c r="N72" s="63">
        <v>3</v>
      </c>
      <c r="O72" s="63">
        <v>15000</v>
      </c>
      <c r="P72" s="66">
        <v>0</v>
      </c>
      <c r="Q72" s="66">
        <v>0</v>
      </c>
      <c r="R72" s="64">
        <f t="shared" ref="R72:S72" si="55">B72+D72+F72+H72+J72+L72+N72+P72</f>
        <v>187</v>
      </c>
      <c r="S72" s="64">
        <f t="shared" si="55"/>
        <v>265365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27" customHeight="1">
      <c r="A73" s="61" t="s">
        <v>68</v>
      </c>
      <c r="B73" s="63">
        <v>0</v>
      </c>
      <c r="C73" s="63">
        <v>0</v>
      </c>
      <c r="D73" s="66">
        <v>24</v>
      </c>
      <c r="E73" s="66">
        <v>18089</v>
      </c>
      <c r="F73" s="63">
        <v>18</v>
      </c>
      <c r="G73" s="63">
        <v>21825</v>
      </c>
      <c r="H73" s="66">
        <v>4</v>
      </c>
      <c r="I73" s="66">
        <v>17532</v>
      </c>
      <c r="J73" s="63">
        <v>6</v>
      </c>
      <c r="K73" s="63">
        <v>27468</v>
      </c>
      <c r="L73" s="66">
        <v>0</v>
      </c>
      <c r="M73" s="66">
        <v>0</v>
      </c>
      <c r="N73" s="63">
        <v>0</v>
      </c>
      <c r="O73" s="63">
        <v>0</v>
      </c>
      <c r="P73" s="66">
        <v>2</v>
      </c>
      <c r="Q73" s="66">
        <v>2600</v>
      </c>
      <c r="R73" s="64">
        <f t="shared" ref="R73:S73" si="56">B73+D73+F73+H73+J73+L73+N73+P73</f>
        <v>54</v>
      </c>
      <c r="S73" s="64">
        <f t="shared" si="56"/>
        <v>87514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36" customHeight="1">
      <c r="A74" s="61" t="s">
        <v>69</v>
      </c>
      <c r="B74" s="63">
        <v>0</v>
      </c>
      <c r="C74" s="63">
        <v>0</v>
      </c>
      <c r="D74" s="66">
        <v>40</v>
      </c>
      <c r="E74" s="66">
        <v>27800</v>
      </c>
      <c r="F74" s="63">
        <v>102</v>
      </c>
      <c r="G74" s="63">
        <v>99438</v>
      </c>
      <c r="H74" s="66">
        <v>6</v>
      </c>
      <c r="I74" s="66">
        <v>24107</v>
      </c>
      <c r="J74" s="63">
        <v>3</v>
      </c>
      <c r="K74" s="63">
        <v>11088</v>
      </c>
      <c r="L74" s="66">
        <v>0</v>
      </c>
      <c r="M74" s="66">
        <v>0</v>
      </c>
      <c r="N74" s="63">
        <v>0</v>
      </c>
      <c r="O74" s="63">
        <v>0</v>
      </c>
      <c r="P74" s="66">
        <v>12</v>
      </c>
      <c r="Q74" s="66">
        <v>18075</v>
      </c>
      <c r="R74" s="64">
        <f t="shared" ref="R74:S74" si="57">B74+D74+F74+H74+J74+L74+N74+P74</f>
        <v>163</v>
      </c>
      <c r="S74" s="64">
        <f t="shared" si="57"/>
        <v>180508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36" customHeight="1">
      <c r="A75" s="61" t="s">
        <v>70</v>
      </c>
      <c r="B75" s="63">
        <v>0</v>
      </c>
      <c r="C75" s="63">
        <v>0</v>
      </c>
      <c r="D75" s="66">
        <v>124</v>
      </c>
      <c r="E75" s="66">
        <v>81706</v>
      </c>
      <c r="F75" s="63">
        <v>249</v>
      </c>
      <c r="G75" s="63">
        <v>268990</v>
      </c>
      <c r="H75" s="66">
        <v>16</v>
      </c>
      <c r="I75" s="66">
        <v>56516</v>
      </c>
      <c r="J75" s="63">
        <v>16</v>
      </c>
      <c r="K75" s="63">
        <v>43516</v>
      </c>
      <c r="L75" s="66">
        <v>0</v>
      </c>
      <c r="M75" s="66">
        <v>0</v>
      </c>
      <c r="N75" s="63">
        <v>11</v>
      </c>
      <c r="O75" s="63">
        <v>40801</v>
      </c>
      <c r="P75" s="66">
        <v>13</v>
      </c>
      <c r="Q75" s="66">
        <v>15655</v>
      </c>
      <c r="R75" s="64">
        <f t="shared" ref="R75:S75" si="58">B75+D75+F75+H75+J75+L75+N75+P75</f>
        <v>429</v>
      </c>
      <c r="S75" s="64">
        <f t="shared" si="58"/>
        <v>507184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36" customHeight="1">
      <c r="A76" s="61" t="s">
        <v>71</v>
      </c>
      <c r="B76" s="63">
        <v>0</v>
      </c>
      <c r="C76" s="63">
        <v>0</v>
      </c>
      <c r="D76" s="66">
        <v>461</v>
      </c>
      <c r="E76" s="66">
        <v>282132</v>
      </c>
      <c r="F76" s="63">
        <v>739</v>
      </c>
      <c r="G76" s="63">
        <v>801409</v>
      </c>
      <c r="H76" s="66">
        <v>32</v>
      </c>
      <c r="I76" s="66">
        <v>105177</v>
      </c>
      <c r="J76" s="63">
        <v>65</v>
      </c>
      <c r="K76" s="63">
        <v>164711</v>
      </c>
      <c r="L76" s="66">
        <v>0</v>
      </c>
      <c r="M76" s="66">
        <v>0</v>
      </c>
      <c r="N76" s="63">
        <v>18</v>
      </c>
      <c r="O76" s="63">
        <v>61255</v>
      </c>
      <c r="P76" s="66">
        <v>28</v>
      </c>
      <c r="Q76" s="66">
        <v>33150</v>
      </c>
      <c r="R76" s="64">
        <f t="shared" ref="R76:S76" si="59">B76+D76+F76+H76+J76+L76+N76+P76</f>
        <v>1343</v>
      </c>
      <c r="S76" s="64">
        <f t="shared" si="59"/>
        <v>1447834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36" customHeight="1">
      <c r="A77" s="61" t="s">
        <v>72</v>
      </c>
      <c r="B77" s="63">
        <v>0</v>
      </c>
      <c r="C77" s="63">
        <v>0</v>
      </c>
      <c r="D77" s="66">
        <v>90</v>
      </c>
      <c r="E77" s="66">
        <v>57285</v>
      </c>
      <c r="F77" s="63">
        <v>134</v>
      </c>
      <c r="G77" s="63">
        <v>150638</v>
      </c>
      <c r="H77" s="66">
        <v>1</v>
      </c>
      <c r="I77" s="66">
        <v>4383</v>
      </c>
      <c r="J77" s="63">
        <v>6</v>
      </c>
      <c r="K77" s="63">
        <v>12855</v>
      </c>
      <c r="L77" s="66">
        <v>0</v>
      </c>
      <c r="M77" s="66">
        <v>0</v>
      </c>
      <c r="N77" s="63">
        <v>3</v>
      </c>
      <c r="O77" s="63">
        <v>11250</v>
      </c>
      <c r="P77" s="66">
        <v>2</v>
      </c>
      <c r="Q77" s="66">
        <v>1125</v>
      </c>
      <c r="R77" s="64">
        <f t="shared" ref="R77:S77" si="60">B77+D77+F77+H77+J77+L77+N77+P77</f>
        <v>236</v>
      </c>
      <c r="S77" s="64">
        <f t="shared" si="60"/>
        <v>237536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27" customHeight="1">
      <c r="A78" s="61" t="s">
        <v>73</v>
      </c>
      <c r="B78" s="63">
        <v>0</v>
      </c>
      <c r="C78" s="63">
        <v>0</v>
      </c>
      <c r="D78" s="66">
        <v>97</v>
      </c>
      <c r="E78" s="66">
        <v>63969</v>
      </c>
      <c r="F78" s="63">
        <v>134</v>
      </c>
      <c r="G78" s="63">
        <v>160186</v>
      </c>
      <c r="H78" s="66">
        <v>2</v>
      </c>
      <c r="I78" s="66">
        <v>4384</v>
      </c>
      <c r="J78" s="63">
        <v>2</v>
      </c>
      <c r="K78" s="63">
        <v>3097</v>
      </c>
      <c r="L78" s="66">
        <v>0</v>
      </c>
      <c r="M78" s="66">
        <v>0</v>
      </c>
      <c r="N78" s="63">
        <v>1</v>
      </c>
      <c r="O78" s="63">
        <v>2500</v>
      </c>
      <c r="P78" s="66">
        <v>1</v>
      </c>
      <c r="Q78" s="66">
        <v>1300</v>
      </c>
      <c r="R78" s="64">
        <f t="shared" ref="R78:S78" si="61">B78+D78+F78+H78+J78+L78+N78+P78</f>
        <v>237</v>
      </c>
      <c r="S78" s="64">
        <f t="shared" si="61"/>
        <v>235436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27" customHeight="1">
      <c r="A79" s="61" t="s">
        <v>74</v>
      </c>
      <c r="B79" s="63">
        <v>0</v>
      </c>
      <c r="C79" s="63">
        <v>0</v>
      </c>
      <c r="D79" s="66">
        <v>72</v>
      </c>
      <c r="E79" s="66">
        <v>45579</v>
      </c>
      <c r="F79" s="63">
        <v>174</v>
      </c>
      <c r="G79" s="63">
        <v>205484</v>
      </c>
      <c r="H79" s="66">
        <v>3</v>
      </c>
      <c r="I79" s="66">
        <v>9861</v>
      </c>
      <c r="J79" s="63">
        <v>6</v>
      </c>
      <c r="K79" s="63">
        <v>13610</v>
      </c>
      <c r="L79" s="66">
        <v>0</v>
      </c>
      <c r="M79" s="66">
        <v>0</v>
      </c>
      <c r="N79" s="63">
        <v>6</v>
      </c>
      <c r="O79" s="63">
        <v>15625</v>
      </c>
      <c r="P79" s="66">
        <v>2</v>
      </c>
      <c r="Q79" s="66">
        <v>2600</v>
      </c>
      <c r="R79" s="64">
        <f t="shared" ref="R79:S79" si="62">B79+D79+F79+H79+J79+L79+N79+P79</f>
        <v>263</v>
      </c>
      <c r="S79" s="64">
        <f t="shared" si="62"/>
        <v>292759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27" customHeight="1">
      <c r="A80" s="61" t="s">
        <v>75</v>
      </c>
      <c r="B80" s="63">
        <v>0</v>
      </c>
      <c r="C80" s="63">
        <v>0</v>
      </c>
      <c r="D80" s="66">
        <v>62</v>
      </c>
      <c r="E80" s="66">
        <v>44069</v>
      </c>
      <c r="F80" s="63">
        <v>148</v>
      </c>
      <c r="G80" s="63">
        <v>213288</v>
      </c>
      <c r="H80" s="66">
        <v>2</v>
      </c>
      <c r="I80" s="66">
        <v>7670</v>
      </c>
      <c r="J80" s="63">
        <v>6</v>
      </c>
      <c r="K80" s="63">
        <v>17337</v>
      </c>
      <c r="L80" s="66">
        <v>0</v>
      </c>
      <c r="M80" s="66">
        <v>0</v>
      </c>
      <c r="N80" s="63">
        <v>1</v>
      </c>
      <c r="O80" s="63">
        <v>3750</v>
      </c>
      <c r="P80" s="66">
        <v>0</v>
      </c>
      <c r="Q80" s="66">
        <v>0</v>
      </c>
      <c r="R80" s="64">
        <f t="shared" ref="R80:S80" si="63">B80+D80+F80+H80+J80+L80+N80+P80</f>
        <v>219</v>
      </c>
      <c r="S80" s="64">
        <f t="shared" si="63"/>
        <v>286114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36" customHeight="1">
      <c r="A81" s="61" t="s">
        <v>76</v>
      </c>
      <c r="B81" s="63">
        <v>0</v>
      </c>
      <c r="C81" s="63">
        <v>0</v>
      </c>
      <c r="D81" s="66">
        <v>63</v>
      </c>
      <c r="E81" s="66">
        <v>46739</v>
      </c>
      <c r="F81" s="63">
        <v>150</v>
      </c>
      <c r="G81" s="63">
        <v>161865</v>
      </c>
      <c r="H81" s="66">
        <v>7</v>
      </c>
      <c r="I81" s="66">
        <v>23013</v>
      </c>
      <c r="J81" s="63">
        <v>6</v>
      </c>
      <c r="K81" s="63">
        <v>15312</v>
      </c>
      <c r="L81" s="66">
        <v>0</v>
      </c>
      <c r="M81" s="66">
        <v>0</v>
      </c>
      <c r="N81" s="63">
        <v>2</v>
      </c>
      <c r="O81" s="63">
        <v>3125</v>
      </c>
      <c r="P81" s="66">
        <v>8</v>
      </c>
      <c r="Q81" s="66">
        <v>9750</v>
      </c>
      <c r="R81" s="64">
        <f t="shared" ref="R81:S81" si="64">B81+D81+F81+H81+J81+L81+N81+P81</f>
        <v>236</v>
      </c>
      <c r="S81" s="64">
        <f t="shared" si="64"/>
        <v>259804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27" customHeight="1">
      <c r="A82" s="61" t="s">
        <v>77</v>
      </c>
      <c r="B82" s="63">
        <v>0</v>
      </c>
      <c r="C82" s="63">
        <v>0</v>
      </c>
      <c r="D82" s="66">
        <v>75</v>
      </c>
      <c r="E82" s="66">
        <v>54881</v>
      </c>
      <c r="F82" s="63">
        <v>105</v>
      </c>
      <c r="G82" s="63">
        <v>150524</v>
      </c>
      <c r="H82" s="66">
        <v>25</v>
      </c>
      <c r="I82" s="66">
        <v>80274</v>
      </c>
      <c r="J82" s="63">
        <v>2</v>
      </c>
      <c r="K82" s="63">
        <v>3524</v>
      </c>
      <c r="L82" s="66">
        <v>0</v>
      </c>
      <c r="M82" s="66">
        <v>0</v>
      </c>
      <c r="N82" s="63">
        <v>3</v>
      </c>
      <c r="O82" s="63">
        <v>9045</v>
      </c>
      <c r="P82" s="66">
        <v>2</v>
      </c>
      <c r="Q82" s="66">
        <v>4200</v>
      </c>
      <c r="R82" s="64">
        <f t="shared" ref="R82:S82" si="65">B82+D82+F82+H82+J82+L82+N82+P82</f>
        <v>212</v>
      </c>
      <c r="S82" s="64">
        <f t="shared" si="65"/>
        <v>302448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36" customHeight="1">
      <c r="A83" s="67" t="s">
        <v>78</v>
      </c>
      <c r="B83" s="68">
        <v>0</v>
      </c>
      <c r="C83" s="68">
        <v>0</v>
      </c>
      <c r="D83" s="69">
        <v>114</v>
      </c>
      <c r="E83" s="69">
        <v>79864</v>
      </c>
      <c r="F83" s="68">
        <v>174</v>
      </c>
      <c r="G83" s="68">
        <v>187000</v>
      </c>
      <c r="H83" s="69">
        <v>34</v>
      </c>
      <c r="I83" s="69">
        <v>114704</v>
      </c>
      <c r="J83" s="68">
        <v>40</v>
      </c>
      <c r="K83" s="68">
        <v>106224</v>
      </c>
      <c r="L83" s="66">
        <v>0</v>
      </c>
      <c r="M83" s="66">
        <v>0</v>
      </c>
      <c r="N83" s="68">
        <v>8</v>
      </c>
      <c r="O83" s="68">
        <v>26875</v>
      </c>
      <c r="P83" s="69">
        <v>35</v>
      </c>
      <c r="Q83" s="69">
        <v>50450</v>
      </c>
      <c r="R83" s="64">
        <f t="shared" ref="R83:S83" si="66">B83+D83+F83+H83+J83+L83+N83+P83</f>
        <v>405</v>
      </c>
      <c r="S83" s="64">
        <f t="shared" si="66"/>
        <v>565117</v>
      </c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</row>
    <row r="84" spans="1:36" ht="13.5" customHeight="1">
      <c r="A84" s="61"/>
      <c r="B84" s="68"/>
      <c r="C84" s="68"/>
      <c r="D84" s="69"/>
      <c r="E84" s="69"/>
      <c r="F84" s="68"/>
      <c r="G84" s="68"/>
      <c r="H84" s="69"/>
      <c r="I84" s="69"/>
      <c r="J84" s="68"/>
      <c r="K84" s="68"/>
      <c r="L84" s="66"/>
      <c r="M84" s="61"/>
      <c r="N84" s="64"/>
      <c r="O84" s="64"/>
      <c r="P84" s="61"/>
      <c r="Q84" s="61"/>
      <c r="R84" s="64"/>
      <c r="S84" s="64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8" customHeight="1">
      <c r="A85" s="72" t="s">
        <v>110</v>
      </c>
      <c r="B85" s="73">
        <v>0</v>
      </c>
      <c r="C85" s="73">
        <v>0</v>
      </c>
      <c r="D85" s="74">
        <f t="shared" ref="D85:K85" si="67">SUM(D65:D83)</f>
        <v>2664</v>
      </c>
      <c r="E85" s="74">
        <f t="shared" si="67"/>
        <v>1746453</v>
      </c>
      <c r="F85" s="73">
        <f t="shared" si="67"/>
        <v>4463</v>
      </c>
      <c r="G85" s="73">
        <f t="shared" si="67"/>
        <v>5127347</v>
      </c>
      <c r="H85" s="74">
        <f t="shared" si="67"/>
        <v>291</v>
      </c>
      <c r="I85" s="74">
        <f t="shared" si="67"/>
        <v>971335</v>
      </c>
      <c r="J85" s="73">
        <f t="shared" si="67"/>
        <v>307</v>
      </c>
      <c r="K85" s="73">
        <f t="shared" si="67"/>
        <v>846296</v>
      </c>
      <c r="L85" s="74">
        <v>0</v>
      </c>
      <c r="M85" s="74">
        <v>0</v>
      </c>
      <c r="N85" s="73">
        <f t="shared" ref="N85:Q85" si="68">SUM(N65:N83)</f>
        <v>121</v>
      </c>
      <c r="O85" s="73">
        <f t="shared" si="68"/>
        <v>381803</v>
      </c>
      <c r="P85" s="74">
        <f t="shared" si="68"/>
        <v>349</v>
      </c>
      <c r="Q85" s="74">
        <f t="shared" si="68"/>
        <v>457973</v>
      </c>
      <c r="R85" s="64">
        <f t="shared" ref="R85:S85" si="69">B85+D85+F85+H85+J85+L85+N85+P85</f>
        <v>8195</v>
      </c>
      <c r="S85" s="64">
        <f t="shared" si="69"/>
        <v>9531207</v>
      </c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1:36" ht="14.25" customHeight="1">
      <c r="A86" s="54"/>
      <c r="B86" s="97"/>
      <c r="C86" s="97"/>
      <c r="D86" s="98"/>
      <c r="E86" s="98"/>
      <c r="F86" s="97"/>
      <c r="G86" s="97"/>
      <c r="H86" s="98"/>
      <c r="I86" s="98"/>
      <c r="J86" s="97"/>
      <c r="K86" s="97"/>
      <c r="L86" s="98"/>
      <c r="M86" s="98"/>
      <c r="N86" s="99"/>
      <c r="O86" s="97"/>
      <c r="P86" s="98"/>
      <c r="Q86" s="100"/>
      <c r="R86" s="64"/>
      <c r="S86" s="64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1:36" ht="18" customHeight="1">
      <c r="A87" s="59" t="s">
        <v>80</v>
      </c>
      <c r="B87" s="73"/>
      <c r="C87" s="73"/>
      <c r="D87" s="74"/>
      <c r="E87" s="74"/>
      <c r="F87" s="73"/>
      <c r="G87" s="73"/>
      <c r="H87" s="74"/>
      <c r="I87" s="74"/>
      <c r="J87" s="73"/>
      <c r="K87" s="73"/>
      <c r="L87" s="74"/>
      <c r="M87" s="74"/>
      <c r="N87" s="89"/>
      <c r="O87" s="73"/>
      <c r="P87" s="74"/>
      <c r="Q87" s="101"/>
      <c r="R87" s="64"/>
      <c r="S87" s="64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27" customHeight="1">
      <c r="A88" s="61" t="s">
        <v>81</v>
      </c>
      <c r="B88" s="63">
        <v>0</v>
      </c>
      <c r="C88" s="63">
        <v>0</v>
      </c>
      <c r="D88" s="66">
        <v>0</v>
      </c>
      <c r="E88" s="66">
        <v>0</v>
      </c>
      <c r="F88" s="63">
        <v>0</v>
      </c>
      <c r="G88" s="63">
        <v>0</v>
      </c>
      <c r="H88" s="66">
        <v>0</v>
      </c>
      <c r="I88" s="66">
        <v>0</v>
      </c>
      <c r="J88" s="63">
        <v>0</v>
      </c>
      <c r="K88" s="63">
        <v>0</v>
      </c>
      <c r="L88" s="66">
        <v>0</v>
      </c>
      <c r="M88" s="66">
        <v>0</v>
      </c>
      <c r="N88" s="63">
        <v>6</v>
      </c>
      <c r="O88" s="63">
        <v>21356</v>
      </c>
      <c r="P88" s="66">
        <v>196</v>
      </c>
      <c r="Q88" s="66">
        <v>334580</v>
      </c>
      <c r="R88" s="64">
        <f t="shared" ref="R88:S88" si="70">B88+D88+F88+H88+J88+L88+N88+P88</f>
        <v>202</v>
      </c>
      <c r="S88" s="64">
        <f t="shared" si="70"/>
        <v>355936</v>
      </c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36" ht="27" customHeight="1">
      <c r="A89" s="67" t="s">
        <v>82</v>
      </c>
      <c r="B89" s="68">
        <v>351</v>
      </c>
      <c r="C89" s="68">
        <v>357561</v>
      </c>
      <c r="D89" s="69">
        <v>0</v>
      </c>
      <c r="E89" s="69">
        <v>0</v>
      </c>
      <c r="F89" s="68">
        <v>0</v>
      </c>
      <c r="G89" s="68">
        <v>0</v>
      </c>
      <c r="H89" s="69">
        <v>0</v>
      </c>
      <c r="I89" s="69">
        <v>0</v>
      </c>
      <c r="J89" s="68">
        <v>0</v>
      </c>
      <c r="K89" s="68">
        <v>0</v>
      </c>
      <c r="L89" s="69">
        <v>0</v>
      </c>
      <c r="M89" s="69">
        <v>0</v>
      </c>
      <c r="N89" s="68">
        <v>2</v>
      </c>
      <c r="O89" s="68">
        <v>7500</v>
      </c>
      <c r="P89" s="69">
        <v>1</v>
      </c>
      <c r="Q89" s="69">
        <v>2100</v>
      </c>
      <c r="R89" s="64">
        <f t="shared" ref="R89:S89" si="71">B89+D89+F89+H89+J89+L89+N89+P89</f>
        <v>354</v>
      </c>
      <c r="S89" s="64">
        <f t="shared" si="71"/>
        <v>367161</v>
      </c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</row>
    <row r="90" spans="1:36" ht="14.25" customHeight="1">
      <c r="A90" s="61"/>
      <c r="B90" s="63"/>
      <c r="C90" s="63"/>
      <c r="D90" s="66"/>
      <c r="E90" s="66"/>
      <c r="F90" s="63"/>
      <c r="G90" s="63"/>
      <c r="H90" s="66"/>
      <c r="I90" s="66"/>
      <c r="J90" s="63"/>
      <c r="K90" s="63"/>
      <c r="L90" s="66"/>
      <c r="M90" s="66"/>
      <c r="N90" s="64"/>
      <c r="O90" s="64"/>
      <c r="P90" s="61"/>
      <c r="Q90" s="103"/>
      <c r="R90" s="64"/>
      <c r="S90" s="64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</row>
    <row r="91" spans="1:36" ht="14.25" customHeight="1">
      <c r="A91" s="72" t="s">
        <v>111</v>
      </c>
      <c r="B91" s="73">
        <f t="shared" ref="B91:Q91" si="72">SUM(B88+B89)</f>
        <v>351</v>
      </c>
      <c r="C91" s="73">
        <f t="shared" si="72"/>
        <v>357561</v>
      </c>
      <c r="D91" s="74">
        <f t="shared" si="72"/>
        <v>0</v>
      </c>
      <c r="E91" s="74">
        <f t="shared" si="72"/>
        <v>0</v>
      </c>
      <c r="F91" s="73">
        <f t="shared" si="72"/>
        <v>0</v>
      </c>
      <c r="G91" s="73">
        <f t="shared" si="72"/>
        <v>0</v>
      </c>
      <c r="H91" s="74">
        <f t="shared" si="72"/>
        <v>0</v>
      </c>
      <c r="I91" s="74">
        <f t="shared" si="72"/>
        <v>0</v>
      </c>
      <c r="J91" s="73">
        <f t="shared" si="72"/>
        <v>0</v>
      </c>
      <c r="K91" s="73">
        <f t="shared" si="72"/>
        <v>0</v>
      </c>
      <c r="L91" s="74">
        <f t="shared" si="72"/>
        <v>0</v>
      </c>
      <c r="M91" s="74">
        <f t="shared" si="72"/>
        <v>0</v>
      </c>
      <c r="N91" s="73">
        <f t="shared" si="72"/>
        <v>8</v>
      </c>
      <c r="O91" s="73">
        <f t="shared" si="72"/>
        <v>28856</v>
      </c>
      <c r="P91" s="74">
        <f t="shared" si="72"/>
        <v>197</v>
      </c>
      <c r="Q91" s="74">
        <f t="shared" si="72"/>
        <v>336680</v>
      </c>
      <c r="R91" s="64">
        <f t="shared" ref="R91:S91" si="73">B91+D91+F91+H91+J91+L91+N91+P91</f>
        <v>556</v>
      </c>
      <c r="S91" s="64">
        <f t="shared" si="73"/>
        <v>723097</v>
      </c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</row>
    <row r="92" spans="1:36" ht="13.5" customHeight="1">
      <c r="A92" s="2"/>
      <c r="B92" s="81"/>
      <c r="C92" s="81"/>
      <c r="D92" s="104"/>
      <c r="E92" s="104"/>
      <c r="F92" s="81"/>
      <c r="G92" s="81"/>
      <c r="H92" s="104"/>
      <c r="I92" s="104"/>
      <c r="J92" s="81"/>
      <c r="K92" s="81"/>
      <c r="L92" s="104"/>
      <c r="M92" s="104"/>
      <c r="N92" s="81"/>
      <c r="O92" s="81"/>
      <c r="P92" s="2"/>
      <c r="Q92" s="2"/>
      <c r="R92" s="64"/>
      <c r="S92" s="64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8" customHeight="1">
      <c r="A93" s="72" t="s">
        <v>84</v>
      </c>
      <c r="B93" s="105">
        <f t="shared" ref="B93:Q93" si="74">SUM(B18+B62+B85+B91)</f>
        <v>11509</v>
      </c>
      <c r="C93" s="105">
        <f t="shared" si="74"/>
        <v>47580877</v>
      </c>
      <c r="D93" s="106">
        <f t="shared" si="74"/>
        <v>2664</v>
      </c>
      <c r="E93" s="106">
        <f t="shared" si="74"/>
        <v>1746453</v>
      </c>
      <c r="F93" s="105">
        <f t="shared" si="74"/>
        <v>4463</v>
      </c>
      <c r="G93" s="105">
        <f t="shared" si="74"/>
        <v>5127347</v>
      </c>
      <c r="H93" s="106">
        <f t="shared" si="74"/>
        <v>611</v>
      </c>
      <c r="I93" s="106">
        <f t="shared" si="74"/>
        <v>2263950</v>
      </c>
      <c r="J93" s="105">
        <f t="shared" si="74"/>
        <v>856</v>
      </c>
      <c r="K93" s="105">
        <f t="shared" si="74"/>
        <v>3834596</v>
      </c>
      <c r="L93" s="106">
        <f t="shared" si="74"/>
        <v>4</v>
      </c>
      <c r="M93" s="106">
        <f t="shared" si="74"/>
        <v>11000</v>
      </c>
      <c r="N93" s="105">
        <f t="shared" si="74"/>
        <v>177</v>
      </c>
      <c r="O93" s="105">
        <f t="shared" si="74"/>
        <v>606457</v>
      </c>
      <c r="P93" s="106">
        <f t="shared" si="74"/>
        <v>1408</v>
      </c>
      <c r="Q93" s="106">
        <f t="shared" si="74"/>
        <v>2454240</v>
      </c>
      <c r="R93" s="64">
        <f t="shared" ref="R93:S93" si="75">B93+D93+F93+H93+J93+L93+N93+P93</f>
        <v>21692</v>
      </c>
      <c r="S93" s="64">
        <f t="shared" si="75"/>
        <v>63624920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3.5" customHeight="1">
      <c r="A94" s="72" t="s">
        <v>85</v>
      </c>
      <c r="B94" s="64"/>
      <c r="C94" s="89">
        <f>SUM(C93/B93)</f>
        <v>4134.2320792423325</v>
      </c>
      <c r="D94" s="103"/>
      <c r="E94" s="107">
        <f>SUM(E93/D93)</f>
        <v>655.57545045045049</v>
      </c>
      <c r="F94" s="89"/>
      <c r="G94" s="89">
        <f>SUM(G93/F93)</f>
        <v>1148.8565987004258</v>
      </c>
      <c r="H94" s="107"/>
      <c r="I94" s="107">
        <f>SUM(I93/H93)</f>
        <v>3705.3191489361702</v>
      </c>
      <c r="J94" s="64"/>
      <c r="K94" s="89">
        <f>SUM(K93/J93)</f>
        <v>4479.6682242990655</v>
      </c>
      <c r="L94" s="103"/>
      <c r="M94" s="107">
        <f>SUM(M93/L93)</f>
        <v>2750</v>
      </c>
      <c r="N94" s="64"/>
      <c r="O94" s="89">
        <f>SUM(O93/N93)</f>
        <v>3426.3107344632767</v>
      </c>
      <c r="P94" s="103"/>
      <c r="Q94" s="107">
        <f>SUM(Q93/P93)</f>
        <v>1743.0681818181818</v>
      </c>
      <c r="R94" s="65"/>
      <c r="S94" s="65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3.5" customHeight="1">
      <c r="A95" s="108"/>
      <c r="B95" s="109"/>
      <c r="C95" s="110"/>
      <c r="D95" s="111"/>
      <c r="E95" s="112"/>
      <c r="F95" s="112"/>
      <c r="G95" s="112"/>
      <c r="H95" s="112"/>
      <c r="I95" s="112"/>
      <c r="J95" s="79"/>
      <c r="K95" s="98"/>
      <c r="L95" s="113"/>
      <c r="M95" s="113"/>
      <c r="N95" s="2"/>
      <c r="O95" s="111"/>
      <c r="P95" s="2"/>
      <c r="Q95" s="11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27" customHeight="1">
      <c r="A96" s="59" t="s">
        <v>86</v>
      </c>
      <c r="B96" s="56" t="s">
        <v>15</v>
      </c>
      <c r="C96" s="56" t="s">
        <v>16</v>
      </c>
      <c r="D96" s="56" t="s">
        <v>87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36" customHeight="1">
      <c r="A97" s="114" t="s">
        <v>88</v>
      </c>
      <c r="B97" s="66">
        <v>96</v>
      </c>
      <c r="C97" s="66">
        <v>445710</v>
      </c>
      <c r="D97" s="115">
        <v>4643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63" customHeight="1">
      <c r="A98" s="114" t="s">
        <v>112</v>
      </c>
      <c r="B98" s="66">
        <v>21</v>
      </c>
      <c r="C98" s="66">
        <v>57946</v>
      </c>
      <c r="D98" s="115">
        <v>2759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54" customHeight="1">
      <c r="A99" s="114" t="s">
        <v>90</v>
      </c>
      <c r="B99" s="66">
        <v>10</v>
      </c>
      <c r="C99" s="66">
        <v>268000</v>
      </c>
      <c r="D99" s="115">
        <v>26800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36" customHeight="1">
      <c r="A100" s="114" t="s">
        <v>113</v>
      </c>
      <c r="B100" s="66">
        <v>7</v>
      </c>
      <c r="C100" s="66">
        <v>36585</v>
      </c>
      <c r="D100" s="115">
        <v>5226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36" customHeight="1">
      <c r="A101" s="114" t="s">
        <v>91</v>
      </c>
      <c r="B101" s="66">
        <v>12</v>
      </c>
      <c r="C101" s="66">
        <v>2225534</v>
      </c>
      <c r="D101" s="115">
        <v>185461</v>
      </c>
      <c r="E101" s="116"/>
      <c r="F101" s="116"/>
      <c r="G101" s="1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8" customHeight="1">
      <c r="A102" s="114" t="s">
        <v>92</v>
      </c>
      <c r="B102" s="66">
        <v>165</v>
      </c>
      <c r="C102" s="66">
        <v>659000</v>
      </c>
      <c r="D102" s="115">
        <v>3994</v>
      </c>
      <c r="E102" s="116"/>
      <c r="F102" s="116"/>
      <c r="G102" s="1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3.5" customHeight="1">
      <c r="A103" s="54"/>
      <c r="B103" s="117"/>
      <c r="C103" s="117"/>
      <c r="D103" s="118"/>
      <c r="E103" s="116"/>
      <c r="F103" s="116"/>
      <c r="G103" s="1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3.5" customHeight="1">
      <c r="A104" s="313" t="s">
        <v>114</v>
      </c>
      <c r="B104" s="294"/>
      <c r="C104" s="294"/>
      <c r="D104" s="294"/>
      <c r="E104" s="116"/>
      <c r="F104" s="116"/>
      <c r="G104" s="1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3.5" customHeight="1">
      <c r="A105" s="119"/>
      <c r="B105" s="119"/>
      <c r="C105" s="119"/>
      <c r="D105" s="119"/>
      <c r="E105" s="116"/>
      <c r="F105" s="116"/>
      <c r="G105" s="1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3.5" customHeight="1">
      <c r="A106" s="310" t="s">
        <v>115</v>
      </c>
      <c r="B106" s="294"/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3.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3.5" customHeight="1">
      <c r="A109" s="1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3.5" customHeight="1">
      <c r="A110" s="1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3.5" customHeight="1">
      <c r="A111" s="1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3.5" customHeight="1">
      <c r="A112" s="1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3.5" customHeight="1">
      <c r="A113" s="1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3.5" customHeight="1">
      <c r="A114" s="1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3.5" customHeight="1">
      <c r="A115" s="1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3.5" customHeight="1">
      <c r="A116" s="1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3.5" customHeight="1">
      <c r="A117" s="1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3.5" customHeight="1">
      <c r="A118" s="1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3.5" customHeight="1">
      <c r="A119" s="1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3.5" customHeight="1">
      <c r="A120" s="1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3.5" customHeight="1">
      <c r="A121" s="1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3.5" customHeight="1">
      <c r="A122" s="1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3.5" customHeight="1">
      <c r="A123" s="1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3.5" customHeight="1">
      <c r="A124" s="1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3.5" customHeight="1">
      <c r="A125" s="1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3.5" customHeight="1">
      <c r="A126" s="1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3.5" customHeight="1">
      <c r="A127" s="1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3.5" customHeight="1">
      <c r="A128" s="1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3.5" customHeight="1">
      <c r="A129" s="1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3.5" customHeight="1">
      <c r="A130" s="1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3.5" customHeight="1">
      <c r="A131" s="1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3.5" customHeight="1">
      <c r="A132" s="1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3.5" customHeight="1">
      <c r="A133" s="1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3.5" customHeight="1">
      <c r="A134" s="1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3.5" customHeight="1">
      <c r="A135" s="1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3.5" customHeight="1">
      <c r="A136" s="1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3.5" customHeight="1">
      <c r="A137" s="1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3.5" customHeight="1">
      <c r="A138" s="1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3.5" customHeight="1">
      <c r="A139" s="1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3.5" customHeight="1">
      <c r="A140" s="1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3.5" customHeight="1">
      <c r="A141" s="1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3.5" customHeight="1">
      <c r="A142" s="1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3.5" customHeight="1">
      <c r="A143" s="1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3.5" customHeight="1">
      <c r="A144" s="1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3.5" customHeight="1">
      <c r="A145" s="1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3.5" customHeight="1">
      <c r="A146" s="1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3.5" customHeight="1">
      <c r="A147" s="1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3.5" customHeight="1">
      <c r="A148" s="1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3.5" customHeight="1">
      <c r="A149" s="1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3.5" customHeight="1">
      <c r="A150" s="1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3.5" customHeight="1">
      <c r="A151" s="1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3.5" customHeight="1">
      <c r="A152" s="1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3.5" customHeight="1">
      <c r="A153" s="1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3.5" customHeight="1">
      <c r="A154" s="1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3.5" customHeight="1">
      <c r="A155" s="1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3.5" customHeight="1">
      <c r="A156" s="1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3.5" customHeight="1">
      <c r="A157" s="1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3.5" customHeight="1">
      <c r="A158" s="1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3.5" customHeight="1">
      <c r="A159" s="1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3.5" customHeight="1">
      <c r="A160" s="1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3.5" customHeight="1">
      <c r="A161" s="1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3.5" customHeight="1">
      <c r="A162" s="1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3.5" customHeight="1">
      <c r="A163" s="1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3.5" customHeight="1">
      <c r="A164" s="1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3.5" customHeight="1">
      <c r="A165" s="1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3.5" customHeight="1">
      <c r="A166" s="1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3.5" customHeight="1">
      <c r="A167" s="1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3.5" customHeight="1">
      <c r="A168" s="1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3.5" customHeight="1">
      <c r="A169" s="1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3.5" customHeight="1">
      <c r="A170" s="1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3.5" customHeight="1">
      <c r="A171" s="1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3.5" customHeight="1">
      <c r="A172" s="1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3.5" customHeight="1">
      <c r="A173" s="1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3.5" customHeight="1">
      <c r="A174" s="1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3.5" customHeight="1">
      <c r="A175" s="1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3.5" customHeight="1">
      <c r="A176" s="1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3.5" customHeight="1">
      <c r="A177" s="1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3.5" customHeight="1">
      <c r="A178" s="1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3.5" customHeight="1">
      <c r="A179" s="1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3.5" customHeight="1">
      <c r="A180" s="1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3.5" customHeight="1">
      <c r="A181" s="1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3.5" customHeight="1">
      <c r="A182" s="1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3.5" customHeight="1">
      <c r="A183" s="1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3.5" customHeight="1">
      <c r="A184" s="1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3.5" customHeight="1">
      <c r="A185" s="1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3.5" customHeight="1">
      <c r="A186" s="1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3.5" customHeight="1">
      <c r="A187" s="1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3.5" customHeight="1">
      <c r="A188" s="1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3.5" customHeight="1">
      <c r="A189" s="1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3.5" customHeight="1">
      <c r="A190" s="1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3.5" customHeight="1">
      <c r="A191" s="1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3.5" customHeight="1">
      <c r="A192" s="1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3.5" customHeight="1">
      <c r="A193" s="1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3.5" customHeight="1">
      <c r="A194" s="1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3.5" customHeight="1">
      <c r="A195" s="1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3.5" customHeight="1">
      <c r="A196" s="1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3.5" customHeight="1">
      <c r="A197" s="1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3.5" customHeight="1">
      <c r="A198" s="1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3.5" customHeight="1">
      <c r="A199" s="1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3.5" customHeight="1">
      <c r="A200" s="1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3.5" customHeight="1">
      <c r="A201" s="1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3.5" customHeight="1">
      <c r="A202" s="1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3.5" customHeight="1">
      <c r="A203" s="1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3.5" customHeight="1">
      <c r="A204" s="1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3.5" customHeight="1">
      <c r="A205" s="1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3.5" customHeight="1">
      <c r="A206" s="1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3.5" customHeight="1">
      <c r="A207" s="1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3.5" customHeight="1">
      <c r="A208" s="1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3.5" customHeight="1">
      <c r="A209" s="1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3.5" customHeight="1">
      <c r="A210" s="1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3.5" customHeight="1">
      <c r="A211" s="1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3.5" customHeight="1">
      <c r="A212" s="1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3.5" customHeight="1">
      <c r="A213" s="1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3.5" customHeight="1">
      <c r="A214" s="1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3.5" customHeight="1">
      <c r="A215" s="1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3.5" customHeight="1">
      <c r="A216" s="1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3.5" customHeight="1">
      <c r="A217" s="1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3.5" customHeight="1">
      <c r="A218" s="1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3.5" customHeight="1">
      <c r="A219" s="1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3.5" customHeight="1">
      <c r="A220" s="1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3.5" customHeight="1">
      <c r="A221" s="1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3.5" customHeight="1">
      <c r="A222" s="1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3.5" customHeight="1">
      <c r="A223" s="1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3.5" customHeight="1">
      <c r="A224" s="1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3.5" customHeight="1">
      <c r="A225" s="1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3.5" customHeight="1">
      <c r="A226" s="1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3.5" customHeight="1">
      <c r="A227" s="1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3.5" customHeight="1">
      <c r="A228" s="1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3.5" customHeight="1">
      <c r="A229" s="1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3.5" customHeight="1">
      <c r="A230" s="12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3.5" customHeight="1">
      <c r="A231" s="12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3.5" customHeight="1">
      <c r="A232" s="12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3.5" customHeight="1">
      <c r="A233" s="12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3.5" customHeight="1">
      <c r="A234" s="12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3.5" customHeight="1">
      <c r="A235" s="12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3.5" customHeight="1">
      <c r="A236" s="12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3.5" customHeight="1">
      <c r="A237" s="12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3.5" customHeight="1">
      <c r="A238" s="12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3.5" customHeight="1">
      <c r="A239" s="12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3.5" customHeight="1">
      <c r="A240" s="12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3.5" customHeight="1">
      <c r="A241" s="12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3.5" customHeight="1">
      <c r="A242" s="12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3.5" customHeight="1">
      <c r="A243" s="12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3.5" customHeight="1">
      <c r="A244" s="12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3.5" customHeight="1">
      <c r="A245" s="12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3.5" customHeight="1">
      <c r="A246" s="12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3.5" customHeight="1">
      <c r="A247" s="12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3.5" customHeight="1">
      <c r="A248" s="12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3.5" customHeight="1">
      <c r="A249" s="12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3.5" customHeight="1">
      <c r="A250" s="12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3.5" customHeight="1">
      <c r="A251" s="12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3.5" customHeight="1">
      <c r="A252" s="12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3.5" customHeight="1">
      <c r="A253" s="12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3.5" customHeight="1">
      <c r="A254" s="12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3.5" customHeight="1">
      <c r="A255" s="12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3.5" customHeight="1">
      <c r="A256" s="12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3.5" customHeight="1">
      <c r="A257" s="12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3.5" customHeight="1">
      <c r="A258" s="12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3.5" customHeight="1">
      <c r="A259" s="12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3.5" customHeight="1">
      <c r="A260" s="12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3.5" customHeight="1">
      <c r="A261" s="12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3.5" customHeight="1">
      <c r="A262" s="12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3.5" customHeight="1">
      <c r="A263" s="12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3.5" customHeight="1">
      <c r="A264" s="12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3.5" customHeight="1">
      <c r="A265" s="12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3.5" customHeight="1">
      <c r="A266" s="12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3.5" customHeight="1">
      <c r="A267" s="12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3.5" customHeight="1">
      <c r="A268" s="12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3.5" customHeight="1">
      <c r="A269" s="12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3.5" customHeight="1">
      <c r="A270" s="12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3.5" customHeight="1">
      <c r="A271" s="12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3.5" customHeight="1">
      <c r="A272" s="12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3.5" customHeight="1">
      <c r="A273" s="12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3.5" customHeight="1">
      <c r="A274" s="12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3.5" customHeight="1">
      <c r="A275" s="12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3.5" customHeight="1">
      <c r="A276" s="12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3.5" customHeight="1">
      <c r="A277" s="12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3.5" customHeight="1">
      <c r="A278" s="12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3.5" customHeight="1">
      <c r="A279" s="12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3.5" customHeight="1">
      <c r="A280" s="12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3.5" customHeight="1">
      <c r="A281" s="12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3.5" customHeight="1">
      <c r="A282" s="12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3.5" customHeight="1">
      <c r="A283" s="12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3.5" customHeight="1">
      <c r="A284" s="12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3.5" customHeight="1">
      <c r="A285" s="12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3.5" customHeight="1">
      <c r="A286" s="12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3.5" customHeight="1">
      <c r="A287" s="12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3.5" customHeight="1">
      <c r="A288" s="12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3.5" customHeight="1">
      <c r="A289" s="12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3.5" customHeight="1">
      <c r="A290" s="12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3.5" customHeight="1">
      <c r="A291" s="12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3.5" customHeight="1">
      <c r="A292" s="12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3.5" customHeight="1">
      <c r="A293" s="12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3.5" customHeight="1">
      <c r="A294" s="12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3.5" customHeight="1">
      <c r="A295" s="12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3.5" customHeight="1">
      <c r="A296" s="12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3.5" customHeight="1">
      <c r="A297" s="12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3.5" customHeight="1">
      <c r="A298" s="12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3.5" customHeight="1">
      <c r="A299" s="12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3.5" customHeight="1">
      <c r="A300" s="12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3.5" customHeight="1">
      <c r="A301" s="12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3.5" customHeight="1">
      <c r="A302" s="12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3.5" customHeight="1">
      <c r="A303" s="12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3.5" customHeight="1">
      <c r="A304" s="12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3.5" customHeight="1">
      <c r="A305" s="12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3.5" customHeight="1">
      <c r="A306" s="12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3.5" customHeight="1">
      <c r="A307" s="12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3.5" customHeight="1">
      <c r="A308" s="12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3.5" customHeight="1">
      <c r="A309" s="12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3.5" customHeight="1">
      <c r="A310" s="12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3.5" customHeight="1">
      <c r="A311" s="12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3.5" customHeight="1">
      <c r="A312" s="12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3.5" customHeight="1">
      <c r="A313" s="12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3.5" customHeight="1">
      <c r="A314" s="12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3.5" customHeight="1">
      <c r="A315" s="12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3.5" customHeight="1">
      <c r="A316" s="12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3.5" customHeight="1">
      <c r="A317" s="12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3.5" customHeight="1">
      <c r="A318" s="12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3.5" customHeight="1">
      <c r="A319" s="12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3.5" customHeight="1">
      <c r="A320" s="12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3.5" customHeight="1">
      <c r="A321" s="12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3.5" customHeight="1">
      <c r="A322" s="12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3.5" customHeight="1">
      <c r="A323" s="12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3.5" customHeight="1">
      <c r="A324" s="12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3.5" customHeight="1">
      <c r="A325" s="12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3.5" customHeight="1">
      <c r="A326" s="12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3.5" customHeight="1">
      <c r="A327" s="12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3.5" customHeight="1">
      <c r="A328" s="12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3.5" customHeight="1">
      <c r="A329" s="12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3.5" customHeight="1">
      <c r="A330" s="12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3.5" customHeight="1">
      <c r="A331" s="12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3.5" customHeight="1">
      <c r="A332" s="12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3.5" customHeight="1">
      <c r="A333" s="12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3.5" customHeight="1">
      <c r="A334" s="12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3.5" customHeight="1">
      <c r="A335" s="12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3.5" customHeight="1">
      <c r="A336" s="12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3.5" customHeight="1">
      <c r="A337" s="12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3.5" customHeight="1">
      <c r="A338" s="12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3.5" customHeight="1">
      <c r="A339" s="12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3.5" customHeight="1">
      <c r="A340" s="12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3.5" customHeight="1">
      <c r="A341" s="12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3.5" customHeight="1">
      <c r="A342" s="12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3.5" customHeight="1">
      <c r="A343" s="12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3.5" customHeight="1">
      <c r="A344" s="12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3.5" customHeight="1">
      <c r="A345" s="12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3.5" customHeight="1">
      <c r="A346" s="12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3.5" customHeight="1">
      <c r="A347" s="12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3.5" customHeight="1">
      <c r="A348" s="12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3.5" customHeight="1">
      <c r="A349" s="12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3.5" customHeight="1">
      <c r="A350" s="12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3.5" customHeight="1">
      <c r="A351" s="12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3.5" customHeight="1">
      <c r="A352" s="12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3.5" customHeight="1">
      <c r="A353" s="12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3.5" customHeight="1">
      <c r="A354" s="12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3.5" customHeight="1">
      <c r="A355" s="12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3.5" customHeight="1">
      <c r="A356" s="12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3.5" customHeight="1">
      <c r="A357" s="12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3.5" customHeight="1">
      <c r="A358" s="12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3.5" customHeight="1">
      <c r="A359" s="12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3.5" customHeight="1">
      <c r="A360" s="12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3.5" customHeight="1">
      <c r="A361" s="12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3.5" customHeight="1">
      <c r="A362" s="12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3.5" customHeight="1">
      <c r="A363" s="12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3.5" customHeight="1">
      <c r="A364" s="12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3.5" customHeight="1">
      <c r="A365" s="12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3.5" customHeight="1">
      <c r="A366" s="12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3.5" customHeight="1">
      <c r="A367" s="12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3.5" customHeight="1">
      <c r="A368" s="12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3.5" customHeight="1">
      <c r="A369" s="12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3.5" customHeight="1">
      <c r="A370" s="12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3.5" customHeight="1">
      <c r="A371" s="12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3.5" customHeight="1">
      <c r="A372" s="12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3.5" customHeight="1">
      <c r="A373" s="12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3.5" customHeight="1">
      <c r="A374" s="12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3.5" customHeight="1">
      <c r="A375" s="12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3.5" customHeight="1">
      <c r="A376" s="12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3.5" customHeight="1">
      <c r="A377" s="12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3.5" customHeight="1">
      <c r="A378" s="12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3.5" customHeight="1">
      <c r="A379" s="12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3.5" customHeight="1">
      <c r="A380" s="12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3.5" customHeight="1">
      <c r="A381" s="12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3.5" customHeight="1">
      <c r="A382" s="12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3.5" customHeight="1">
      <c r="A383" s="12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3.5" customHeight="1">
      <c r="A384" s="12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3.5" customHeight="1">
      <c r="A385" s="12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3.5" customHeight="1">
      <c r="A386" s="12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3.5" customHeight="1">
      <c r="A387" s="12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3.5" customHeight="1">
      <c r="A388" s="12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3.5" customHeight="1">
      <c r="A389" s="12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3.5" customHeight="1">
      <c r="A390" s="12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3.5" customHeight="1">
      <c r="A391" s="12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3.5" customHeight="1">
      <c r="A392" s="12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3.5" customHeight="1">
      <c r="A393" s="12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3.5" customHeight="1">
      <c r="A394" s="12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3.5" customHeight="1">
      <c r="A395" s="12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3.5" customHeight="1">
      <c r="A396" s="12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3.5" customHeight="1">
      <c r="A397" s="12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3.5" customHeight="1">
      <c r="A398" s="12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3.5" customHeight="1">
      <c r="A399" s="12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3.5" customHeight="1">
      <c r="A400" s="12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3.5" customHeight="1">
      <c r="A401" s="12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3.5" customHeight="1">
      <c r="A402" s="12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3.5" customHeight="1">
      <c r="A403" s="12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3.5" customHeight="1">
      <c r="A404" s="12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3.5" customHeight="1">
      <c r="A405" s="12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3.5" customHeight="1">
      <c r="A406" s="12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3.5" customHeight="1">
      <c r="A407" s="12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3.5" customHeight="1">
      <c r="A408" s="12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3.5" customHeight="1">
      <c r="A409" s="12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3.5" customHeight="1">
      <c r="A410" s="12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3.5" customHeight="1">
      <c r="A411" s="12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3.5" customHeight="1">
      <c r="A412" s="12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3.5" customHeight="1">
      <c r="A413" s="12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3.5" customHeight="1">
      <c r="A414" s="12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3.5" customHeight="1">
      <c r="A415" s="12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3.5" customHeight="1">
      <c r="A416" s="12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3.5" customHeight="1">
      <c r="A417" s="12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3.5" customHeight="1">
      <c r="A418" s="12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3.5" customHeight="1">
      <c r="A419" s="12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3.5" customHeight="1">
      <c r="A420" s="12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3.5" customHeight="1">
      <c r="A421" s="12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3.5" customHeight="1">
      <c r="A422" s="12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3.5" customHeight="1">
      <c r="A423" s="12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3.5" customHeight="1">
      <c r="A424" s="12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3.5" customHeight="1">
      <c r="A425" s="12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3.5" customHeight="1">
      <c r="A426" s="12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3.5" customHeight="1">
      <c r="A427" s="12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3.5" customHeight="1">
      <c r="A428" s="12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3.5" customHeight="1">
      <c r="A429" s="12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3.5" customHeight="1">
      <c r="A430" s="12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3.5" customHeight="1">
      <c r="A431" s="12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3.5" customHeight="1">
      <c r="A432" s="12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3.5" customHeight="1">
      <c r="A433" s="12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3.5" customHeight="1">
      <c r="A434" s="12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3.5" customHeight="1">
      <c r="A435" s="12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3.5" customHeight="1">
      <c r="A436" s="12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3.5" customHeight="1">
      <c r="A437" s="12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3.5" customHeight="1">
      <c r="A438" s="12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3.5" customHeight="1">
      <c r="A439" s="12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3.5" customHeight="1">
      <c r="A440" s="12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3.5" customHeight="1">
      <c r="A441" s="12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3.5" customHeight="1">
      <c r="A442" s="12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3.5" customHeight="1">
      <c r="A443" s="12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3.5" customHeight="1">
      <c r="A444" s="12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3.5" customHeight="1">
      <c r="A445" s="12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3.5" customHeight="1">
      <c r="A446" s="12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3.5" customHeight="1">
      <c r="A447" s="12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3.5" customHeight="1">
      <c r="A448" s="12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3.5" customHeight="1">
      <c r="A449" s="12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3.5" customHeight="1">
      <c r="A450" s="12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3.5" customHeight="1">
      <c r="A451" s="12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3.5" customHeight="1">
      <c r="A452" s="12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3.5" customHeight="1">
      <c r="A453" s="12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3.5" customHeight="1">
      <c r="A454" s="12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3.5" customHeight="1">
      <c r="A455" s="12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3.5" customHeight="1">
      <c r="A456" s="12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3.5" customHeight="1">
      <c r="A457" s="12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3.5" customHeight="1">
      <c r="A458" s="12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3.5" customHeight="1">
      <c r="A459" s="12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3.5" customHeight="1">
      <c r="A460" s="12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3.5" customHeight="1">
      <c r="A461" s="12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3.5" customHeight="1">
      <c r="A462" s="12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3.5" customHeight="1">
      <c r="A463" s="12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3.5" customHeight="1">
      <c r="A464" s="12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3.5" customHeight="1">
      <c r="A465" s="12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3.5" customHeight="1">
      <c r="A466" s="12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3.5" customHeight="1">
      <c r="A467" s="12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3.5" customHeight="1">
      <c r="A468" s="12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3.5" customHeight="1">
      <c r="A469" s="12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3.5" customHeight="1">
      <c r="A470" s="12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3.5" customHeight="1">
      <c r="A471" s="12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3.5" customHeight="1">
      <c r="A472" s="12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3.5" customHeight="1">
      <c r="A473" s="12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3.5" customHeight="1">
      <c r="A474" s="12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3.5" customHeight="1">
      <c r="A475" s="12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3.5" customHeight="1">
      <c r="A476" s="12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3.5" customHeight="1">
      <c r="A477" s="12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3.5" customHeight="1">
      <c r="A478" s="12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3.5" customHeight="1">
      <c r="A479" s="12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3.5" customHeight="1">
      <c r="A480" s="12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3.5" customHeight="1">
      <c r="A481" s="12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3.5" customHeight="1">
      <c r="A482" s="12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3.5" customHeight="1">
      <c r="A483" s="12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3.5" customHeight="1">
      <c r="A484" s="12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3.5" customHeight="1">
      <c r="A485" s="12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3.5" customHeight="1">
      <c r="A486" s="12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3.5" customHeight="1">
      <c r="A487" s="12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3.5" customHeight="1">
      <c r="A488" s="12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3.5" customHeight="1">
      <c r="A489" s="12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3.5" customHeight="1">
      <c r="A490" s="12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3.5" customHeight="1">
      <c r="A491" s="12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3.5" customHeight="1">
      <c r="A492" s="12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3.5" customHeight="1">
      <c r="A493" s="12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3.5" customHeight="1">
      <c r="A494" s="12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3.5" customHeight="1">
      <c r="A495" s="12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3.5" customHeight="1">
      <c r="A496" s="12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3.5" customHeight="1">
      <c r="A497" s="12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3.5" customHeight="1">
      <c r="A498" s="12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3.5" customHeight="1">
      <c r="A499" s="12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3.5" customHeight="1">
      <c r="A500" s="12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3.5" customHeight="1">
      <c r="A501" s="12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3.5" customHeight="1">
      <c r="A502" s="12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3.5" customHeight="1">
      <c r="A503" s="12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3.5" customHeight="1">
      <c r="A504" s="12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3.5" customHeight="1">
      <c r="A505" s="12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3.5" customHeight="1">
      <c r="A506" s="12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3.5" customHeight="1">
      <c r="A507" s="12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3.5" customHeight="1">
      <c r="A508" s="12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3.5" customHeight="1">
      <c r="A509" s="12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3.5" customHeight="1">
      <c r="A510" s="12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3.5" customHeight="1">
      <c r="A511" s="12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3.5" customHeight="1">
      <c r="A512" s="12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3.5" customHeight="1">
      <c r="A513" s="12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3.5" customHeight="1">
      <c r="A514" s="12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3.5" customHeight="1">
      <c r="A515" s="12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3.5" customHeight="1">
      <c r="A516" s="12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3.5" customHeight="1">
      <c r="A517" s="12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3.5" customHeight="1">
      <c r="A518" s="12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3.5" customHeight="1">
      <c r="A519" s="12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3.5" customHeight="1">
      <c r="A520" s="12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3.5" customHeight="1">
      <c r="A521" s="12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3.5" customHeight="1">
      <c r="A522" s="12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3.5" customHeight="1">
      <c r="A523" s="12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3.5" customHeight="1">
      <c r="A524" s="12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3.5" customHeight="1">
      <c r="A525" s="12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3.5" customHeight="1">
      <c r="A526" s="12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3.5" customHeight="1">
      <c r="A527" s="12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3.5" customHeight="1">
      <c r="A528" s="12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3.5" customHeight="1">
      <c r="A529" s="12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3.5" customHeight="1">
      <c r="A530" s="12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3.5" customHeight="1">
      <c r="A531" s="12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3.5" customHeight="1">
      <c r="A532" s="12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3.5" customHeight="1">
      <c r="A533" s="12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3.5" customHeight="1">
      <c r="A534" s="12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3.5" customHeight="1">
      <c r="A535" s="12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3.5" customHeight="1">
      <c r="A536" s="12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3.5" customHeight="1">
      <c r="A537" s="12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3.5" customHeight="1">
      <c r="A538" s="12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3.5" customHeight="1">
      <c r="A539" s="12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3.5" customHeight="1">
      <c r="A540" s="12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3.5" customHeight="1">
      <c r="A541" s="12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3.5" customHeight="1">
      <c r="A542" s="12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3.5" customHeight="1">
      <c r="A543" s="12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3.5" customHeight="1">
      <c r="A544" s="12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3.5" customHeight="1">
      <c r="A545" s="12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3.5" customHeight="1">
      <c r="A546" s="12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3.5" customHeight="1">
      <c r="A547" s="12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3.5" customHeight="1">
      <c r="A548" s="12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3.5" customHeight="1">
      <c r="A549" s="12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3.5" customHeight="1">
      <c r="A550" s="12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3.5" customHeight="1">
      <c r="A551" s="12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3.5" customHeight="1">
      <c r="A552" s="12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3.5" customHeight="1">
      <c r="A553" s="12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3.5" customHeight="1">
      <c r="A554" s="12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3.5" customHeight="1">
      <c r="A555" s="12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3.5" customHeight="1">
      <c r="A556" s="12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3.5" customHeight="1">
      <c r="A557" s="12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3.5" customHeight="1">
      <c r="A558" s="12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3.5" customHeight="1">
      <c r="A559" s="12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3.5" customHeight="1">
      <c r="A560" s="12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3.5" customHeight="1">
      <c r="A561" s="12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3.5" customHeight="1">
      <c r="A562" s="12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3.5" customHeight="1">
      <c r="A563" s="12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3.5" customHeight="1">
      <c r="A564" s="12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3.5" customHeight="1">
      <c r="A565" s="12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3.5" customHeight="1">
      <c r="A566" s="12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3.5" customHeight="1">
      <c r="A567" s="12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3.5" customHeight="1">
      <c r="A568" s="12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3.5" customHeight="1">
      <c r="A569" s="12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3.5" customHeight="1">
      <c r="A570" s="12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3.5" customHeight="1">
      <c r="A571" s="12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3.5" customHeight="1">
      <c r="A572" s="12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3.5" customHeight="1">
      <c r="A573" s="12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3.5" customHeight="1">
      <c r="A574" s="12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3.5" customHeight="1">
      <c r="A575" s="12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3.5" customHeight="1">
      <c r="A576" s="12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3.5" customHeight="1">
      <c r="A577" s="12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3.5" customHeight="1">
      <c r="A578" s="12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3.5" customHeight="1">
      <c r="A579" s="12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3.5" customHeight="1">
      <c r="A580" s="12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3.5" customHeight="1">
      <c r="A581" s="12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3.5" customHeight="1">
      <c r="A582" s="12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3.5" customHeight="1">
      <c r="A583" s="12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3.5" customHeight="1">
      <c r="A584" s="12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3.5" customHeight="1">
      <c r="A585" s="12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3.5" customHeight="1">
      <c r="A586" s="12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3.5" customHeight="1">
      <c r="A587" s="12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3.5" customHeight="1">
      <c r="A588" s="12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3.5" customHeight="1">
      <c r="A589" s="12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3.5" customHeight="1">
      <c r="A590" s="12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3.5" customHeight="1">
      <c r="A591" s="12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3.5" customHeight="1">
      <c r="A592" s="12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3.5" customHeight="1">
      <c r="A593" s="12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3.5" customHeight="1">
      <c r="A594" s="12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3.5" customHeight="1">
      <c r="A595" s="12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3.5" customHeight="1">
      <c r="A596" s="12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3.5" customHeight="1">
      <c r="A597" s="12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3.5" customHeight="1">
      <c r="A598" s="12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3.5" customHeight="1">
      <c r="A599" s="12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3.5" customHeight="1">
      <c r="A600" s="12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3.5" customHeight="1">
      <c r="A601" s="12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3.5" customHeight="1">
      <c r="A602" s="12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3.5" customHeight="1">
      <c r="A603" s="12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3.5" customHeight="1">
      <c r="A604" s="12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3.5" customHeight="1">
      <c r="A605" s="12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3.5" customHeight="1">
      <c r="A606" s="12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3.5" customHeight="1">
      <c r="A607" s="12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3.5" customHeight="1">
      <c r="A608" s="12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3.5" customHeight="1">
      <c r="A609" s="12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3.5" customHeight="1">
      <c r="A610" s="12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3.5" customHeight="1">
      <c r="A611" s="12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3.5" customHeight="1">
      <c r="A612" s="12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3.5" customHeight="1">
      <c r="A613" s="12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3.5" customHeight="1">
      <c r="A614" s="12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3.5" customHeight="1">
      <c r="A615" s="12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3.5" customHeight="1">
      <c r="A616" s="12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3.5" customHeight="1">
      <c r="A617" s="12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3.5" customHeight="1">
      <c r="A618" s="12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3.5" customHeight="1">
      <c r="A619" s="12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3.5" customHeight="1">
      <c r="A620" s="12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3.5" customHeight="1">
      <c r="A621" s="12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3.5" customHeight="1">
      <c r="A622" s="12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3.5" customHeight="1">
      <c r="A623" s="12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3.5" customHeight="1">
      <c r="A624" s="12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3.5" customHeight="1">
      <c r="A625" s="12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3.5" customHeight="1">
      <c r="A626" s="12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3.5" customHeight="1">
      <c r="A627" s="12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3.5" customHeight="1">
      <c r="A628" s="12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3.5" customHeight="1">
      <c r="A629" s="12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3.5" customHeight="1">
      <c r="A630" s="12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3.5" customHeight="1">
      <c r="A631" s="12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3.5" customHeight="1">
      <c r="A632" s="12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3.5" customHeight="1">
      <c r="A633" s="12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3.5" customHeight="1">
      <c r="A634" s="12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3.5" customHeight="1">
      <c r="A635" s="12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3.5" customHeight="1">
      <c r="A636" s="12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3.5" customHeight="1">
      <c r="A637" s="12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3.5" customHeight="1">
      <c r="A638" s="12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3.5" customHeight="1">
      <c r="A639" s="12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3.5" customHeight="1">
      <c r="A640" s="12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3.5" customHeight="1">
      <c r="A641" s="12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3.5" customHeight="1">
      <c r="A642" s="12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3.5" customHeight="1">
      <c r="A643" s="12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3.5" customHeight="1">
      <c r="A644" s="12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3.5" customHeight="1">
      <c r="A645" s="12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3.5" customHeight="1">
      <c r="A646" s="12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3.5" customHeight="1">
      <c r="A647" s="12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3.5" customHeight="1">
      <c r="A648" s="12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3.5" customHeight="1">
      <c r="A649" s="12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3.5" customHeight="1">
      <c r="A650" s="12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3.5" customHeight="1">
      <c r="A651" s="12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3.5" customHeight="1">
      <c r="A652" s="12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3.5" customHeight="1">
      <c r="A653" s="12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3.5" customHeight="1">
      <c r="A654" s="12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3.5" customHeight="1">
      <c r="A655" s="12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3.5" customHeight="1">
      <c r="A656" s="12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3.5" customHeight="1">
      <c r="A657" s="12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3.5" customHeight="1">
      <c r="A658" s="12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3.5" customHeight="1">
      <c r="A659" s="12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3.5" customHeight="1">
      <c r="A660" s="12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3.5" customHeight="1">
      <c r="A661" s="12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3.5" customHeight="1">
      <c r="A662" s="12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3.5" customHeight="1">
      <c r="A663" s="12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3.5" customHeight="1">
      <c r="A664" s="12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3.5" customHeight="1">
      <c r="A665" s="12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3.5" customHeight="1">
      <c r="A666" s="12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3.5" customHeight="1">
      <c r="A667" s="12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3.5" customHeight="1">
      <c r="A668" s="12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3.5" customHeight="1">
      <c r="A669" s="12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3.5" customHeight="1">
      <c r="A670" s="12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3.5" customHeight="1">
      <c r="A671" s="12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3.5" customHeight="1">
      <c r="A672" s="12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3.5" customHeight="1">
      <c r="A673" s="12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3.5" customHeight="1">
      <c r="A674" s="12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3.5" customHeight="1">
      <c r="A675" s="12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3.5" customHeight="1">
      <c r="A676" s="12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3.5" customHeight="1">
      <c r="A677" s="12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3.5" customHeight="1">
      <c r="A678" s="12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3.5" customHeight="1">
      <c r="A679" s="12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3.5" customHeight="1">
      <c r="A680" s="12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3.5" customHeight="1">
      <c r="A681" s="12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3.5" customHeight="1">
      <c r="A682" s="12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3.5" customHeight="1">
      <c r="A683" s="12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3.5" customHeight="1">
      <c r="A684" s="12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3.5" customHeight="1">
      <c r="A685" s="12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3.5" customHeight="1">
      <c r="A686" s="12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3.5" customHeight="1">
      <c r="A687" s="12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3.5" customHeight="1">
      <c r="A688" s="12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3.5" customHeight="1">
      <c r="A689" s="12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3.5" customHeight="1">
      <c r="A690" s="12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3.5" customHeight="1">
      <c r="A691" s="12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3.5" customHeight="1">
      <c r="A692" s="12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3.5" customHeight="1">
      <c r="A693" s="12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3.5" customHeight="1">
      <c r="A694" s="12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3.5" customHeight="1">
      <c r="A695" s="12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3.5" customHeight="1">
      <c r="A696" s="12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3.5" customHeight="1">
      <c r="A697" s="12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3.5" customHeight="1">
      <c r="A698" s="12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3.5" customHeight="1">
      <c r="A699" s="12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3.5" customHeight="1">
      <c r="A700" s="12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3.5" customHeight="1">
      <c r="A701" s="12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3.5" customHeight="1">
      <c r="A702" s="12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3.5" customHeight="1">
      <c r="A703" s="12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3.5" customHeight="1">
      <c r="A704" s="12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3.5" customHeight="1">
      <c r="A705" s="12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3.5" customHeight="1">
      <c r="A706" s="12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3.5" customHeight="1">
      <c r="A707" s="12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3.5" customHeight="1">
      <c r="A708" s="12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3.5" customHeight="1">
      <c r="A709" s="12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3.5" customHeight="1">
      <c r="A710" s="12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3.5" customHeight="1">
      <c r="A711" s="12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3.5" customHeight="1">
      <c r="A712" s="12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3.5" customHeight="1">
      <c r="A713" s="12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3.5" customHeight="1">
      <c r="A714" s="12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3.5" customHeight="1">
      <c r="A715" s="12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3.5" customHeight="1">
      <c r="A716" s="12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3.5" customHeight="1">
      <c r="A717" s="12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3.5" customHeight="1">
      <c r="A718" s="12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3.5" customHeight="1">
      <c r="A719" s="12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3.5" customHeight="1">
      <c r="A720" s="12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3.5" customHeight="1">
      <c r="A721" s="12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3.5" customHeight="1">
      <c r="A722" s="12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3.5" customHeight="1">
      <c r="A723" s="12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3.5" customHeight="1">
      <c r="A724" s="12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3.5" customHeight="1">
      <c r="A725" s="12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3.5" customHeight="1">
      <c r="A726" s="12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3.5" customHeight="1">
      <c r="A727" s="12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3.5" customHeight="1">
      <c r="A728" s="12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3.5" customHeight="1">
      <c r="A729" s="12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3.5" customHeight="1">
      <c r="A730" s="12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3.5" customHeight="1">
      <c r="A731" s="12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3.5" customHeight="1">
      <c r="A732" s="12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3.5" customHeight="1">
      <c r="A733" s="12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3.5" customHeight="1">
      <c r="A734" s="12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3.5" customHeight="1">
      <c r="A735" s="12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3.5" customHeight="1">
      <c r="A736" s="12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3.5" customHeight="1">
      <c r="A737" s="12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3.5" customHeight="1">
      <c r="A738" s="12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3.5" customHeight="1">
      <c r="A739" s="12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3.5" customHeight="1">
      <c r="A740" s="12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3.5" customHeight="1">
      <c r="A741" s="12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3.5" customHeight="1">
      <c r="A742" s="12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3.5" customHeight="1">
      <c r="A743" s="12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3.5" customHeight="1">
      <c r="A744" s="12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3.5" customHeight="1">
      <c r="A745" s="12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3.5" customHeight="1">
      <c r="A746" s="12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3.5" customHeight="1">
      <c r="A747" s="12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3.5" customHeight="1">
      <c r="A748" s="12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3.5" customHeight="1">
      <c r="A749" s="12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3.5" customHeight="1">
      <c r="A750" s="12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3.5" customHeight="1">
      <c r="A751" s="12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3.5" customHeight="1">
      <c r="A752" s="12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3.5" customHeight="1">
      <c r="A753" s="12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3.5" customHeight="1">
      <c r="A754" s="12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3.5" customHeight="1">
      <c r="A755" s="12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3.5" customHeight="1">
      <c r="A756" s="12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3.5" customHeight="1">
      <c r="A757" s="12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3.5" customHeight="1">
      <c r="A758" s="12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3.5" customHeight="1">
      <c r="A759" s="12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3.5" customHeight="1">
      <c r="A760" s="12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3.5" customHeight="1">
      <c r="A761" s="12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3.5" customHeight="1">
      <c r="A762" s="12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3.5" customHeight="1">
      <c r="A763" s="12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3.5" customHeight="1">
      <c r="A764" s="12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3.5" customHeight="1">
      <c r="A765" s="12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3.5" customHeight="1">
      <c r="A766" s="12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3.5" customHeight="1">
      <c r="A767" s="12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3.5" customHeight="1">
      <c r="A768" s="12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3.5" customHeight="1">
      <c r="A769" s="12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3.5" customHeight="1">
      <c r="A770" s="12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3.5" customHeight="1">
      <c r="A771" s="12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3.5" customHeight="1">
      <c r="A772" s="12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3.5" customHeight="1">
      <c r="A773" s="12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3.5" customHeight="1">
      <c r="A774" s="12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3.5" customHeight="1">
      <c r="A775" s="12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3.5" customHeight="1">
      <c r="A776" s="12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3.5" customHeight="1">
      <c r="A777" s="12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3.5" customHeight="1">
      <c r="A778" s="12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3.5" customHeight="1">
      <c r="A779" s="12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3.5" customHeight="1">
      <c r="A780" s="12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3.5" customHeight="1">
      <c r="A781" s="12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3.5" customHeight="1">
      <c r="A782" s="12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3.5" customHeight="1">
      <c r="A783" s="12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3.5" customHeight="1">
      <c r="A784" s="12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3.5" customHeight="1">
      <c r="A785" s="12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3.5" customHeight="1">
      <c r="A786" s="12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3.5" customHeight="1">
      <c r="A787" s="12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3.5" customHeight="1">
      <c r="A788" s="12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3.5" customHeight="1">
      <c r="A789" s="12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3.5" customHeight="1">
      <c r="A790" s="12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3.5" customHeight="1">
      <c r="A791" s="12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3.5" customHeight="1">
      <c r="A792" s="12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3.5" customHeight="1">
      <c r="A793" s="12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3.5" customHeight="1">
      <c r="A794" s="12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3.5" customHeight="1">
      <c r="A795" s="12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3.5" customHeight="1">
      <c r="A796" s="12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3.5" customHeight="1">
      <c r="A797" s="12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3.5" customHeight="1">
      <c r="A798" s="12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3.5" customHeight="1">
      <c r="A799" s="12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3.5" customHeight="1">
      <c r="A800" s="12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3.5" customHeight="1">
      <c r="A801" s="12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3.5" customHeight="1">
      <c r="A802" s="12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3.5" customHeight="1">
      <c r="A803" s="12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3.5" customHeight="1">
      <c r="A804" s="12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3.5" customHeight="1">
      <c r="A805" s="12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3.5" customHeight="1">
      <c r="A806" s="12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3.5" customHeight="1">
      <c r="A807" s="12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3.5" customHeight="1">
      <c r="A808" s="12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3.5" customHeight="1">
      <c r="A809" s="12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3.5" customHeight="1">
      <c r="A810" s="12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3.5" customHeight="1">
      <c r="A811" s="12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3.5" customHeight="1">
      <c r="A812" s="12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3.5" customHeight="1">
      <c r="A813" s="12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3.5" customHeight="1">
      <c r="A814" s="12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3.5" customHeight="1">
      <c r="A815" s="12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3.5" customHeight="1">
      <c r="A816" s="12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3.5" customHeight="1">
      <c r="A817" s="12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3.5" customHeight="1">
      <c r="A818" s="12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3.5" customHeight="1">
      <c r="A819" s="12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3.5" customHeight="1">
      <c r="A820" s="12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3.5" customHeight="1">
      <c r="A821" s="12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3.5" customHeight="1">
      <c r="A822" s="12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3.5" customHeight="1">
      <c r="A823" s="12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3.5" customHeight="1">
      <c r="A824" s="12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3.5" customHeight="1">
      <c r="A825" s="12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3.5" customHeight="1">
      <c r="A826" s="12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3.5" customHeight="1">
      <c r="A827" s="12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3.5" customHeight="1">
      <c r="A828" s="12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3.5" customHeight="1">
      <c r="A829" s="12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3.5" customHeight="1">
      <c r="A830" s="12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3.5" customHeight="1">
      <c r="A831" s="12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3.5" customHeight="1">
      <c r="A832" s="12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3.5" customHeight="1">
      <c r="A833" s="12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3.5" customHeight="1">
      <c r="A834" s="12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3.5" customHeight="1">
      <c r="A835" s="12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3.5" customHeight="1">
      <c r="A836" s="12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3.5" customHeight="1">
      <c r="A837" s="12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3.5" customHeight="1">
      <c r="A838" s="12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3.5" customHeight="1">
      <c r="A839" s="12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3.5" customHeight="1">
      <c r="A840" s="12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3.5" customHeight="1">
      <c r="A841" s="12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3.5" customHeight="1">
      <c r="A842" s="12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3.5" customHeight="1">
      <c r="A843" s="12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3.5" customHeight="1">
      <c r="A844" s="12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3.5" customHeight="1">
      <c r="A845" s="12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3.5" customHeight="1">
      <c r="A846" s="12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3.5" customHeight="1">
      <c r="A847" s="12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3.5" customHeight="1">
      <c r="A848" s="12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3.5" customHeight="1">
      <c r="A849" s="12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3.5" customHeight="1">
      <c r="A850" s="12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3.5" customHeight="1">
      <c r="A851" s="12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3.5" customHeight="1">
      <c r="A852" s="12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3.5" customHeight="1">
      <c r="A853" s="12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3.5" customHeight="1">
      <c r="A854" s="12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3.5" customHeight="1">
      <c r="A855" s="12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3.5" customHeight="1">
      <c r="A856" s="12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3.5" customHeight="1">
      <c r="A857" s="12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3.5" customHeight="1">
      <c r="A858" s="12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3.5" customHeight="1">
      <c r="A859" s="12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3.5" customHeight="1">
      <c r="A860" s="12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3.5" customHeight="1">
      <c r="A861" s="12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3.5" customHeight="1">
      <c r="A862" s="12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3.5" customHeight="1">
      <c r="A863" s="12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3.5" customHeight="1">
      <c r="A864" s="12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3.5" customHeight="1">
      <c r="A865" s="12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3.5" customHeight="1">
      <c r="A866" s="12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3.5" customHeight="1">
      <c r="A867" s="12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3.5" customHeight="1">
      <c r="A868" s="12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3.5" customHeight="1">
      <c r="A869" s="12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3.5" customHeight="1">
      <c r="A870" s="12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3.5" customHeight="1">
      <c r="A871" s="12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3.5" customHeight="1">
      <c r="A872" s="12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3.5" customHeight="1">
      <c r="A873" s="12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3.5" customHeight="1">
      <c r="A874" s="12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3.5" customHeight="1">
      <c r="A875" s="12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3.5" customHeight="1">
      <c r="A876" s="12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3.5" customHeight="1">
      <c r="A877" s="12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3.5" customHeight="1">
      <c r="A878" s="12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3.5" customHeight="1">
      <c r="A879" s="12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3.5" customHeight="1">
      <c r="A880" s="12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3.5" customHeight="1">
      <c r="A881" s="12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3.5" customHeight="1">
      <c r="A882" s="12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3.5" customHeight="1">
      <c r="A883" s="12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3.5" customHeight="1">
      <c r="A884" s="12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3.5" customHeight="1">
      <c r="A885" s="12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3.5" customHeight="1">
      <c r="A886" s="12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3.5" customHeight="1">
      <c r="A887" s="12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3.5" customHeight="1">
      <c r="A888" s="12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3.5" customHeight="1">
      <c r="A889" s="12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3.5" customHeight="1">
      <c r="A890" s="12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3.5" customHeight="1">
      <c r="A891" s="12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3.5" customHeight="1">
      <c r="A892" s="12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3.5" customHeight="1">
      <c r="A893" s="12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3.5" customHeight="1">
      <c r="A894" s="12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3.5" customHeight="1">
      <c r="A895" s="12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3.5" customHeight="1">
      <c r="A896" s="12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3.5" customHeight="1">
      <c r="A897" s="12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3.5" customHeight="1">
      <c r="A898" s="12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3.5" customHeight="1">
      <c r="A899" s="12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3.5" customHeight="1">
      <c r="A900" s="12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3.5" customHeight="1">
      <c r="A901" s="12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3.5" customHeight="1">
      <c r="A902" s="12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3.5" customHeight="1">
      <c r="A903" s="12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3.5" customHeight="1">
      <c r="A904" s="12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3.5" customHeight="1">
      <c r="A905" s="12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3.5" customHeight="1">
      <c r="A906" s="12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3.5" customHeight="1">
      <c r="A907" s="12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3.5" customHeight="1">
      <c r="A908" s="12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3.5" customHeight="1">
      <c r="A909" s="12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3.5" customHeight="1">
      <c r="A910" s="12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3.5" customHeight="1">
      <c r="A911" s="12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3.5" customHeight="1">
      <c r="A912" s="12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3.5" customHeight="1">
      <c r="A913" s="12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3.5" customHeight="1">
      <c r="A914" s="12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3.5" customHeight="1">
      <c r="A915" s="12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3.5" customHeight="1">
      <c r="A916" s="12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3.5" customHeight="1">
      <c r="A917" s="12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3.5" customHeight="1">
      <c r="A918" s="12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3.5" customHeight="1">
      <c r="A919" s="12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3.5" customHeight="1">
      <c r="A920" s="12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3.5" customHeight="1">
      <c r="A921" s="12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3.5" customHeight="1">
      <c r="A922" s="12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3.5" customHeight="1">
      <c r="A923" s="12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3.5" customHeight="1">
      <c r="A924" s="12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3.5" customHeight="1">
      <c r="A925" s="12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3.5" customHeight="1">
      <c r="A926" s="12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3.5" customHeight="1">
      <c r="A927" s="12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3.5" customHeight="1">
      <c r="A928" s="12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3.5" customHeight="1">
      <c r="A929" s="12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3.5" customHeight="1">
      <c r="A930" s="12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3.5" customHeight="1">
      <c r="A931" s="12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3.5" customHeight="1">
      <c r="A932" s="12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3.5" customHeight="1">
      <c r="A933" s="12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3.5" customHeight="1">
      <c r="A934" s="12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3.5" customHeight="1">
      <c r="A935" s="12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3.5" customHeight="1">
      <c r="A936" s="12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3.5" customHeight="1">
      <c r="A937" s="12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3.5" customHeight="1">
      <c r="A938" s="12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3.5" customHeight="1">
      <c r="A939" s="12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3.5" customHeight="1">
      <c r="A940" s="12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3.5" customHeight="1">
      <c r="A941" s="12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3.5" customHeight="1">
      <c r="A942" s="12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3.5" customHeight="1">
      <c r="A943" s="12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3.5" customHeight="1">
      <c r="A944" s="12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3.5" customHeight="1">
      <c r="A945" s="12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3.5" customHeight="1">
      <c r="A946" s="12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3.5" customHeight="1">
      <c r="A947" s="12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3.5" customHeight="1">
      <c r="A948" s="12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3.5" customHeight="1">
      <c r="A949" s="12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3.5" customHeight="1">
      <c r="A950" s="12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3.5" customHeight="1">
      <c r="A951" s="12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3.5" customHeight="1">
      <c r="A952" s="12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3.5" customHeight="1">
      <c r="A953" s="12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3.5" customHeight="1">
      <c r="A954" s="12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3.5" customHeight="1">
      <c r="A955" s="12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3.5" customHeight="1">
      <c r="A956" s="12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3.5" customHeight="1">
      <c r="A957" s="12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3.5" customHeight="1">
      <c r="A958" s="12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3.5" customHeight="1">
      <c r="A959" s="12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3.5" customHeight="1">
      <c r="A960" s="12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3.5" customHeight="1">
      <c r="A961" s="12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3.5" customHeight="1">
      <c r="A962" s="12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3.5" customHeight="1">
      <c r="A963" s="12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3.5" customHeight="1">
      <c r="A964" s="12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3.5" customHeight="1">
      <c r="A965" s="12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3.5" customHeight="1">
      <c r="A966" s="12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3.5" customHeight="1">
      <c r="A967" s="12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3.5" customHeight="1">
      <c r="A968" s="12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3.5" customHeight="1">
      <c r="A969" s="12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3.5" customHeight="1">
      <c r="A970" s="12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3.5" customHeight="1">
      <c r="A971" s="12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3.5" customHeight="1">
      <c r="A972" s="12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3.5" customHeight="1">
      <c r="A973" s="12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3.5" customHeight="1">
      <c r="A974" s="12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3.5" customHeight="1">
      <c r="A975" s="12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3.5" customHeight="1">
      <c r="A976" s="12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3.5" customHeight="1">
      <c r="A977" s="12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3.5" customHeight="1">
      <c r="A978" s="12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3.5" customHeight="1">
      <c r="A979" s="12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3.5" customHeight="1">
      <c r="A980" s="12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3.5" customHeight="1">
      <c r="A981" s="12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3.5" customHeight="1">
      <c r="A982" s="12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3.5" customHeight="1">
      <c r="A983" s="12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3.5" customHeight="1">
      <c r="A984" s="12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3.5" customHeight="1">
      <c r="A985" s="12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3.5" customHeight="1">
      <c r="A986" s="12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3.5" customHeight="1">
      <c r="A987" s="12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3.5" customHeight="1">
      <c r="A988" s="12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3.5" customHeight="1">
      <c r="A989" s="12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3.5" customHeight="1">
      <c r="A990" s="12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3.5" customHeight="1">
      <c r="A991" s="12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3.5" customHeight="1">
      <c r="A992" s="12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3.5" customHeight="1">
      <c r="A993" s="12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3.5" customHeight="1">
      <c r="A994" s="12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3.5" customHeight="1">
      <c r="A995" s="12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3.5" customHeight="1">
      <c r="A996" s="120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3.5" customHeight="1">
      <c r="A997" s="120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3.5" customHeight="1">
      <c r="A998" s="120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3.5" customHeight="1">
      <c r="A999" s="120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3.5" customHeight="1">
      <c r="A1000" s="120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16">
    <mergeCell ref="F8:G10"/>
    <mergeCell ref="H8:I10"/>
    <mergeCell ref="A104:D104"/>
    <mergeCell ref="A106:S106"/>
    <mergeCell ref="J8:K10"/>
    <mergeCell ref="L8:M10"/>
    <mergeCell ref="N8:O10"/>
    <mergeCell ref="P8:Q10"/>
    <mergeCell ref="R8:S10"/>
    <mergeCell ref="B8:C10"/>
    <mergeCell ref="D8:E10"/>
    <mergeCell ref="B2:Q2"/>
    <mergeCell ref="B3:Q3"/>
    <mergeCell ref="B4:O4"/>
    <mergeCell ref="B5:Q5"/>
    <mergeCell ref="B6:Q6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workbookViewId="0">
      <pane ySplit="11" topLeftCell="A12" activePane="bottomLeft" state="frozen"/>
      <selection pane="bottomLeft" activeCell="B13" sqref="B13"/>
    </sheetView>
  </sheetViews>
  <sheetFormatPr defaultColWidth="14.42578125" defaultRowHeight="15.75" customHeight="1"/>
  <cols>
    <col min="1" max="1" width="12.140625" customWidth="1"/>
    <col min="2" max="2" width="5.42578125" customWidth="1"/>
    <col min="3" max="3" width="9" customWidth="1"/>
    <col min="4" max="4" width="5.28515625" customWidth="1"/>
    <col min="5" max="5" width="7.5703125" customWidth="1"/>
    <col min="6" max="6" width="4.85546875" customWidth="1"/>
    <col min="7" max="7" width="8.140625" customWidth="1"/>
    <col min="8" max="8" width="3.85546875" customWidth="1"/>
    <col min="9" max="9" width="8.140625" customWidth="1"/>
    <col min="10" max="10" width="4.5703125" customWidth="1"/>
    <col min="11" max="11" width="8.140625" customWidth="1"/>
    <col min="12" max="12" width="3.42578125" customWidth="1"/>
    <col min="13" max="13" width="6.140625" customWidth="1"/>
    <col min="14" max="14" width="3.5703125" customWidth="1"/>
    <col min="15" max="15" width="6.85546875" customWidth="1"/>
    <col min="16" max="16" width="3.85546875" customWidth="1"/>
    <col min="17" max="17" width="6.5703125" customWidth="1"/>
    <col min="18" max="18" width="3.42578125" customWidth="1"/>
    <col min="19" max="19" width="6" customWidth="1"/>
    <col min="20" max="20" width="4.85546875" customWidth="1"/>
    <col min="21" max="21" width="8.140625" customWidth="1"/>
    <col min="22" max="22" width="5.42578125" customWidth="1"/>
    <col min="23" max="23" width="7.28515625" customWidth="1"/>
    <col min="24" max="40" width="9.140625" customWidth="1"/>
  </cols>
  <sheetData>
    <row r="1" spans="1:40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53"/>
    </row>
    <row r="2" spans="1:40" ht="13.5" customHeight="1">
      <c r="A2" s="3"/>
      <c r="B2" s="291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3.5" customHeight="1">
      <c r="A3" s="3"/>
      <c r="B3" s="291" t="s">
        <v>1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3.5" customHeight="1">
      <c r="A4" s="1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3.5" customHeight="1">
      <c r="A5" s="3"/>
      <c r="B5" s="291" t="s">
        <v>116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3.5" customHeight="1">
      <c r="A6" s="9"/>
      <c r="B6" s="292" t="s">
        <v>117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3.5" customHeight="1">
      <c r="A7" s="1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3.5" customHeight="1">
      <c r="A8" s="1"/>
      <c r="B8" s="312" t="s">
        <v>4</v>
      </c>
      <c r="C8" s="282"/>
      <c r="D8" s="311" t="s">
        <v>5</v>
      </c>
      <c r="E8" s="282"/>
      <c r="F8" s="312" t="s">
        <v>6</v>
      </c>
      <c r="G8" s="282"/>
      <c r="H8" s="311" t="s">
        <v>7</v>
      </c>
      <c r="I8" s="282"/>
      <c r="J8" s="312" t="s">
        <v>8</v>
      </c>
      <c r="K8" s="282"/>
      <c r="L8" s="311" t="s">
        <v>9</v>
      </c>
      <c r="M8" s="282"/>
      <c r="N8" s="312" t="s">
        <v>10</v>
      </c>
      <c r="O8" s="282"/>
      <c r="P8" s="311" t="s">
        <v>118</v>
      </c>
      <c r="Q8" s="282"/>
      <c r="R8" s="312" t="s">
        <v>119</v>
      </c>
      <c r="S8" s="282"/>
      <c r="T8" s="311" t="s">
        <v>13</v>
      </c>
      <c r="U8" s="282"/>
      <c r="V8" s="312" t="s">
        <v>14</v>
      </c>
      <c r="W8" s="28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3.5" customHeight="1">
      <c r="A9" s="1"/>
      <c r="B9" s="283"/>
      <c r="C9" s="284"/>
      <c r="D9" s="283"/>
      <c r="E9" s="284"/>
      <c r="F9" s="283"/>
      <c r="G9" s="284"/>
      <c r="H9" s="283"/>
      <c r="I9" s="284"/>
      <c r="J9" s="283"/>
      <c r="K9" s="284"/>
      <c r="L9" s="283"/>
      <c r="M9" s="284"/>
      <c r="N9" s="283"/>
      <c r="O9" s="284"/>
      <c r="P9" s="283"/>
      <c r="Q9" s="284"/>
      <c r="R9" s="283"/>
      <c r="S9" s="284"/>
      <c r="T9" s="283"/>
      <c r="U9" s="284"/>
      <c r="V9" s="283"/>
      <c r="W9" s="28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3.5" customHeight="1">
      <c r="A10" s="1"/>
      <c r="B10" s="285"/>
      <c r="C10" s="286"/>
      <c r="D10" s="285"/>
      <c r="E10" s="286"/>
      <c r="F10" s="285"/>
      <c r="G10" s="286"/>
      <c r="H10" s="285"/>
      <c r="I10" s="286"/>
      <c r="J10" s="285"/>
      <c r="K10" s="286"/>
      <c r="L10" s="285"/>
      <c r="M10" s="286"/>
      <c r="N10" s="285"/>
      <c r="O10" s="286"/>
      <c r="P10" s="285"/>
      <c r="Q10" s="286"/>
      <c r="R10" s="285"/>
      <c r="S10" s="286"/>
      <c r="T10" s="285"/>
      <c r="U10" s="286"/>
      <c r="V10" s="285"/>
      <c r="W10" s="28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8" customHeight="1">
      <c r="A11" s="1"/>
      <c r="B11" s="55" t="s">
        <v>15</v>
      </c>
      <c r="C11" s="55" t="s">
        <v>16</v>
      </c>
      <c r="D11" s="56" t="s">
        <v>15</v>
      </c>
      <c r="E11" s="56" t="s">
        <v>16</v>
      </c>
      <c r="F11" s="55" t="s">
        <v>15</v>
      </c>
      <c r="G11" s="55" t="s">
        <v>16</v>
      </c>
      <c r="H11" s="56" t="s">
        <v>15</v>
      </c>
      <c r="I11" s="56" t="s">
        <v>16</v>
      </c>
      <c r="J11" s="55" t="s">
        <v>15</v>
      </c>
      <c r="K11" s="57" t="s">
        <v>16</v>
      </c>
      <c r="L11" s="56" t="s">
        <v>15</v>
      </c>
      <c r="M11" s="56" t="s">
        <v>16</v>
      </c>
      <c r="N11" s="55" t="s">
        <v>15</v>
      </c>
      <c r="O11" s="55" t="s">
        <v>16</v>
      </c>
      <c r="P11" s="56" t="s">
        <v>15</v>
      </c>
      <c r="Q11" s="56" t="s">
        <v>16</v>
      </c>
      <c r="R11" s="55" t="s">
        <v>15</v>
      </c>
      <c r="S11" s="55" t="s">
        <v>16</v>
      </c>
      <c r="T11" s="56" t="s">
        <v>15</v>
      </c>
      <c r="U11" s="56" t="s">
        <v>16</v>
      </c>
      <c r="V11" s="55" t="s">
        <v>15</v>
      </c>
      <c r="W11" s="55" t="s">
        <v>16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3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58"/>
      <c r="W12" s="58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8" customHeight="1">
      <c r="A13" s="59" t="s">
        <v>17</v>
      </c>
      <c r="B13" s="60"/>
      <c r="C13" s="60"/>
      <c r="D13" s="61"/>
      <c r="E13" s="61"/>
      <c r="F13" s="60"/>
      <c r="G13" s="60"/>
      <c r="H13" s="61"/>
      <c r="I13" s="61"/>
      <c r="J13" s="62"/>
      <c r="K13" s="63"/>
      <c r="L13" s="61"/>
      <c r="M13" s="61"/>
      <c r="N13" s="64"/>
      <c r="O13" s="64"/>
      <c r="P13" s="103"/>
      <c r="Q13" s="103"/>
      <c r="R13" s="60"/>
      <c r="S13" s="60"/>
      <c r="T13" s="61"/>
      <c r="U13" s="61"/>
      <c r="V13" s="65"/>
      <c r="W13" s="65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8" customHeight="1">
      <c r="A14" s="61" t="s">
        <v>18</v>
      </c>
      <c r="B14" s="63">
        <v>0</v>
      </c>
      <c r="C14" s="63">
        <v>0</v>
      </c>
      <c r="D14" s="66">
        <v>0</v>
      </c>
      <c r="E14" s="66">
        <v>0</v>
      </c>
      <c r="F14" s="63">
        <v>0</v>
      </c>
      <c r="G14" s="63">
        <v>0</v>
      </c>
      <c r="H14" s="66">
        <v>144</v>
      </c>
      <c r="I14" s="66">
        <v>638540</v>
      </c>
      <c r="J14" s="63">
        <v>253</v>
      </c>
      <c r="K14" s="63">
        <v>1500991</v>
      </c>
      <c r="L14" s="66">
        <v>3</v>
      </c>
      <c r="M14" s="66">
        <v>5000</v>
      </c>
      <c r="N14" s="63">
        <v>10</v>
      </c>
      <c r="O14" s="63">
        <v>42136</v>
      </c>
      <c r="P14" s="66">
        <v>10</v>
      </c>
      <c r="Q14" s="66">
        <v>32320</v>
      </c>
      <c r="R14" s="63">
        <v>0</v>
      </c>
      <c r="S14" s="63">
        <v>0</v>
      </c>
      <c r="T14" s="66">
        <v>314</v>
      </c>
      <c r="U14" s="66">
        <v>818564</v>
      </c>
      <c r="V14" s="64">
        <f t="shared" ref="V14:W14" si="0">B14+D14+F14+H14+J14+L14+N14+P14+R14+T14</f>
        <v>734</v>
      </c>
      <c r="W14" s="64">
        <f t="shared" si="0"/>
        <v>3037551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3.5" customHeight="1">
      <c r="A15" s="61" t="s">
        <v>19</v>
      </c>
      <c r="B15" s="63">
        <v>0</v>
      </c>
      <c r="C15" s="63">
        <v>0</v>
      </c>
      <c r="D15" s="66">
        <v>0</v>
      </c>
      <c r="E15" s="66">
        <v>0</v>
      </c>
      <c r="F15" s="63">
        <v>0</v>
      </c>
      <c r="G15" s="63">
        <v>0</v>
      </c>
      <c r="H15" s="66">
        <v>116</v>
      </c>
      <c r="I15" s="66">
        <v>541136</v>
      </c>
      <c r="J15" s="63">
        <v>111</v>
      </c>
      <c r="K15" s="63">
        <v>590654</v>
      </c>
      <c r="L15" s="66">
        <v>0</v>
      </c>
      <c r="M15" s="66">
        <v>0</v>
      </c>
      <c r="N15" s="63">
        <v>5</v>
      </c>
      <c r="O15" s="63">
        <v>22500</v>
      </c>
      <c r="P15" s="66">
        <v>5</v>
      </c>
      <c r="Q15" s="66">
        <v>16848</v>
      </c>
      <c r="R15" s="63">
        <v>0</v>
      </c>
      <c r="S15" s="63">
        <v>0</v>
      </c>
      <c r="T15" s="66">
        <v>184</v>
      </c>
      <c r="U15" s="66">
        <v>491410</v>
      </c>
      <c r="V15" s="64">
        <f t="shared" ref="V15:W15" si="1">B15+D15+F15+H15+J15+L15+N15+P15+R15+T15</f>
        <v>421</v>
      </c>
      <c r="W15" s="64">
        <f t="shared" si="1"/>
        <v>1662548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8" customHeight="1">
      <c r="A16" s="67" t="s">
        <v>20</v>
      </c>
      <c r="B16" s="68">
        <v>0</v>
      </c>
      <c r="C16" s="68">
        <v>0</v>
      </c>
      <c r="D16" s="69">
        <v>0</v>
      </c>
      <c r="E16" s="69">
        <v>0</v>
      </c>
      <c r="F16" s="68">
        <v>0</v>
      </c>
      <c r="G16" s="68">
        <v>0</v>
      </c>
      <c r="H16" s="69">
        <v>69</v>
      </c>
      <c r="I16" s="69">
        <v>367673</v>
      </c>
      <c r="J16" s="68">
        <v>88</v>
      </c>
      <c r="K16" s="68">
        <v>504077</v>
      </c>
      <c r="L16" s="66">
        <v>0</v>
      </c>
      <c r="M16" s="66">
        <v>0</v>
      </c>
      <c r="N16" s="68">
        <v>5</v>
      </c>
      <c r="O16" s="68">
        <v>22500</v>
      </c>
      <c r="P16" s="69">
        <v>6</v>
      </c>
      <c r="Q16" s="69">
        <v>20592</v>
      </c>
      <c r="R16" s="68">
        <v>0</v>
      </c>
      <c r="S16" s="68">
        <v>0</v>
      </c>
      <c r="T16" s="69">
        <v>121</v>
      </c>
      <c r="U16" s="69">
        <v>311002</v>
      </c>
      <c r="V16" s="64">
        <f t="shared" ref="V16:W16" si="2">B16+D16+F16+H16+J16+L16+N16+P16+R16+T16</f>
        <v>289</v>
      </c>
      <c r="W16" s="64">
        <f t="shared" si="2"/>
        <v>1225844</v>
      </c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</row>
    <row r="17" spans="1:40" ht="13.5" customHeight="1">
      <c r="A17" s="61"/>
      <c r="B17" s="68"/>
      <c r="C17" s="68"/>
      <c r="D17" s="69"/>
      <c r="E17" s="69"/>
      <c r="F17" s="68"/>
      <c r="G17" s="68"/>
      <c r="H17" s="69"/>
      <c r="I17" s="69"/>
      <c r="J17" s="68"/>
      <c r="K17" s="68"/>
      <c r="L17" s="71"/>
      <c r="M17" s="61"/>
      <c r="N17" s="64"/>
      <c r="O17" s="64"/>
      <c r="P17" s="71"/>
      <c r="Q17" s="122"/>
      <c r="R17" s="60"/>
      <c r="S17" s="60"/>
      <c r="T17" s="61"/>
      <c r="U17" s="61"/>
      <c r="V17" s="65"/>
      <c r="W17" s="65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4.25" customHeight="1">
      <c r="A18" s="72" t="s">
        <v>120</v>
      </c>
      <c r="B18" s="73">
        <v>0</v>
      </c>
      <c r="C18" s="73">
        <v>0</v>
      </c>
      <c r="D18" s="74">
        <v>0</v>
      </c>
      <c r="E18" s="74">
        <v>0</v>
      </c>
      <c r="F18" s="73">
        <v>0</v>
      </c>
      <c r="G18" s="73">
        <v>0</v>
      </c>
      <c r="H18" s="74">
        <f t="shared" ref="H18:I18" si="3">SUM(H14:H17)</f>
        <v>329</v>
      </c>
      <c r="I18" s="74">
        <f t="shared" si="3"/>
        <v>1547349</v>
      </c>
      <c r="J18" s="73">
        <f t="shared" ref="J18:Q18" si="4">SUM(J14:J16)</f>
        <v>452</v>
      </c>
      <c r="K18" s="73">
        <f t="shared" si="4"/>
        <v>2595722</v>
      </c>
      <c r="L18" s="74">
        <f t="shared" si="4"/>
        <v>3</v>
      </c>
      <c r="M18" s="74">
        <f t="shared" si="4"/>
        <v>5000</v>
      </c>
      <c r="N18" s="73">
        <f t="shared" si="4"/>
        <v>20</v>
      </c>
      <c r="O18" s="73">
        <f t="shared" si="4"/>
        <v>87136</v>
      </c>
      <c r="P18" s="74">
        <f t="shared" si="4"/>
        <v>21</v>
      </c>
      <c r="Q18" s="74">
        <f t="shared" si="4"/>
        <v>69760</v>
      </c>
      <c r="R18" s="73">
        <v>0</v>
      </c>
      <c r="S18" s="73">
        <v>0</v>
      </c>
      <c r="T18" s="74">
        <f t="shared" ref="T18:U18" si="5">SUM(T14:T16)</f>
        <v>619</v>
      </c>
      <c r="U18" s="74">
        <f t="shared" si="5"/>
        <v>1620976</v>
      </c>
      <c r="V18" s="64">
        <f t="shared" ref="V18:W18" si="6">B18+D18+F18+H18+J18+L18+N18+P18+R18+T18</f>
        <v>1444</v>
      </c>
      <c r="W18" s="64">
        <f t="shared" si="6"/>
        <v>5925943</v>
      </c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</row>
    <row r="19" spans="1:40" ht="13.5" customHeight="1">
      <c r="A19" s="2"/>
      <c r="B19" s="76"/>
      <c r="C19" s="76"/>
      <c r="D19" s="77"/>
      <c r="E19" s="77"/>
      <c r="F19" s="78"/>
      <c r="G19" s="78"/>
      <c r="H19" s="79"/>
      <c r="I19" s="79"/>
      <c r="J19" s="76"/>
      <c r="K19" s="80"/>
      <c r="L19" s="77"/>
      <c r="M19" s="2"/>
      <c r="N19" s="81"/>
      <c r="O19" s="81"/>
      <c r="P19" s="77"/>
      <c r="Q19" s="111"/>
      <c r="R19" s="88"/>
      <c r="S19" s="88"/>
      <c r="T19" s="2"/>
      <c r="U19" s="2"/>
      <c r="V19" s="58"/>
      <c r="W19" s="58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27" customHeight="1">
      <c r="A20" s="59" t="s">
        <v>22</v>
      </c>
      <c r="B20" s="62"/>
      <c r="C20" s="62"/>
      <c r="D20" s="71"/>
      <c r="E20" s="71"/>
      <c r="F20" s="82"/>
      <c r="G20" s="82"/>
      <c r="H20" s="83"/>
      <c r="I20" s="83"/>
      <c r="J20" s="62"/>
      <c r="K20" s="63"/>
      <c r="L20" s="71"/>
      <c r="M20" s="61"/>
      <c r="N20" s="64"/>
      <c r="O20" s="64"/>
      <c r="P20" s="71"/>
      <c r="Q20" s="122"/>
      <c r="R20" s="60"/>
      <c r="S20" s="60"/>
      <c r="T20" s="61"/>
      <c r="U20" s="61"/>
      <c r="V20" s="65"/>
      <c r="W20" s="65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3.5" customHeight="1">
      <c r="A21" s="61" t="s">
        <v>23</v>
      </c>
      <c r="B21" s="63">
        <v>213</v>
      </c>
      <c r="C21" s="63">
        <v>1025098</v>
      </c>
      <c r="D21" s="66">
        <v>0</v>
      </c>
      <c r="E21" s="66">
        <v>0</v>
      </c>
      <c r="F21" s="63">
        <v>0</v>
      </c>
      <c r="G21" s="63">
        <v>0</v>
      </c>
      <c r="H21" s="66">
        <v>1</v>
      </c>
      <c r="I21" s="66">
        <v>4184</v>
      </c>
      <c r="J21" s="63">
        <v>2</v>
      </c>
      <c r="K21" s="63">
        <v>8885</v>
      </c>
      <c r="L21" s="66">
        <v>0</v>
      </c>
      <c r="M21" s="66">
        <v>0</v>
      </c>
      <c r="N21" s="63">
        <v>0</v>
      </c>
      <c r="O21" s="63">
        <v>0</v>
      </c>
      <c r="P21" s="66">
        <v>0</v>
      </c>
      <c r="Q21" s="66">
        <v>0</v>
      </c>
      <c r="R21" s="63">
        <v>0</v>
      </c>
      <c r="S21" s="63">
        <v>0</v>
      </c>
      <c r="T21" s="66">
        <v>1</v>
      </c>
      <c r="U21" s="66">
        <v>1300</v>
      </c>
      <c r="V21" s="64">
        <f t="shared" ref="V21:W21" si="7">B21+D21+F21+H21+J21+L21+N21+P21+R21+T21</f>
        <v>217</v>
      </c>
      <c r="W21" s="64">
        <f t="shared" si="7"/>
        <v>1039467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8" customHeight="1">
      <c r="A22" s="61" t="s">
        <v>24</v>
      </c>
      <c r="B22" s="63">
        <v>365</v>
      </c>
      <c r="C22" s="63">
        <v>1542087</v>
      </c>
      <c r="D22" s="66">
        <v>0</v>
      </c>
      <c r="E22" s="66">
        <v>0</v>
      </c>
      <c r="F22" s="63">
        <v>0</v>
      </c>
      <c r="G22" s="63">
        <v>0</v>
      </c>
      <c r="H22" s="66">
        <v>21</v>
      </c>
      <c r="I22" s="66">
        <v>117152</v>
      </c>
      <c r="J22" s="63">
        <v>6</v>
      </c>
      <c r="K22" s="63">
        <v>23991</v>
      </c>
      <c r="L22" s="66">
        <v>0</v>
      </c>
      <c r="M22" s="66">
        <v>0</v>
      </c>
      <c r="N22" s="63">
        <v>0</v>
      </c>
      <c r="O22" s="63">
        <v>0</v>
      </c>
      <c r="P22" s="66">
        <v>0</v>
      </c>
      <c r="Q22" s="66">
        <v>0</v>
      </c>
      <c r="R22" s="63">
        <v>0</v>
      </c>
      <c r="S22" s="63">
        <v>0</v>
      </c>
      <c r="T22" s="66">
        <v>15</v>
      </c>
      <c r="U22" s="66">
        <v>40300</v>
      </c>
      <c r="V22" s="64">
        <f t="shared" ref="V22:W22" si="8">B22+D22+F22+H22+J22+L22+N22+P22+R22+T22</f>
        <v>407</v>
      </c>
      <c r="W22" s="64">
        <f t="shared" si="8"/>
        <v>1723530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8" customHeight="1">
      <c r="A23" s="61" t="s">
        <v>25</v>
      </c>
      <c r="B23" s="63">
        <v>1157</v>
      </c>
      <c r="C23" s="63">
        <v>4168972</v>
      </c>
      <c r="D23" s="66">
        <v>0</v>
      </c>
      <c r="E23" s="66">
        <v>0</v>
      </c>
      <c r="F23" s="63">
        <v>0</v>
      </c>
      <c r="G23" s="63">
        <v>0</v>
      </c>
      <c r="H23" s="66">
        <v>8</v>
      </c>
      <c r="I23" s="66">
        <v>34623</v>
      </c>
      <c r="J23" s="63">
        <v>7</v>
      </c>
      <c r="K23" s="63">
        <v>38502</v>
      </c>
      <c r="L23" s="66">
        <v>0</v>
      </c>
      <c r="M23" s="66">
        <v>0</v>
      </c>
      <c r="N23" s="63">
        <v>6</v>
      </c>
      <c r="O23" s="63">
        <v>18094</v>
      </c>
      <c r="P23" s="66">
        <v>6</v>
      </c>
      <c r="Q23" s="66">
        <v>45050</v>
      </c>
      <c r="R23" s="63">
        <v>0</v>
      </c>
      <c r="S23" s="63">
        <v>0</v>
      </c>
      <c r="T23" s="66">
        <v>21</v>
      </c>
      <c r="U23" s="66">
        <v>53300</v>
      </c>
      <c r="V23" s="64">
        <f t="shared" ref="V23:W23" si="9">B23+D23+F23+H23+J23+L23+N23+P23+R23+T23</f>
        <v>1205</v>
      </c>
      <c r="W23" s="64">
        <f t="shared" si="9"/>
        <v>4358541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3.5" customHeight="1">
      <c r="A24" s="61" t="s">
        <v>26</v>
      </c>
      <c r="B24" s="63">
        <v>442</v>
      </c>
      <c r="C24" s="63">
        <v>2321656</v>
      </c>
      <c r="D24" s="66">
        <v>0</v>
      </c>
      <c r="E24" s="66">
        <v>0</v>
      </c>
      <c r="F24" s="63">
        <v>0</v>
      </c>
      <c r="G24" s="63">
        <v>0</v>
      </c>
      <c r="H24" s="66">
        <v>7</v>
      </c>
      <c r="I24" s="66">
        <v>31380</v>
      </c>
      <c r="J24" s="63">
        <v>0</v>
      </c>
      <c r="K24" s="63">
        <v>0</v>
      </c>
      <c r="L24" s="66">
        <v>0</v>
      </c>
      <c r="M24" s="66">
        <v>0</v>
      </c>
      <c r="N24" s="63">
        <v>0</v>
      </c>
      <c r="O24" s="63">
        <v>0</v>
      </c>
      <c r="P24" s="66">
        <v>0</v>
      </c>
      <c r="Q24" s="66">
        <v>0</v>
      </c>
      <c r="R24" s="63">
        <v>0</v>
      </c>
      <c r="S24" s="63">
        <v>0</v>
      </c>
      <c r="T24" s="66">
        <v>12</v>
      </c>
      <c r="U24" s="66">
        <v>29900</v>
      </c>
      <c r="V24" s="64">
        <f t="shared" ref="V24:W24" si="10">B24+D24+F24+H24+J24+L24+N24+P24+R24+T24</f>
        <v>461</v>
      </c>
      <c r="W24" s="64">
        <f t="shared" si="10"/>
        <v>2382936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3.5" customHeight="1">
      <c r="A25" s="61" t="s">
        <v>27</v>
      </c>
      <c r="B25" s="63">
        <v>243</v>
      </c>
      <c r="C25" s="63">
        <v>1195573</v>
      </c>
      <c r="D25" s="66">
        <v>0</v>
      </c>
      <c r="E25" s="66">
        <v>0</v>
      </c>
      <c r="F25" s="63">
        <v>0</v>
      </c>
      <c r="G25" s="63">
        <v>0</v>
      </c>
      <c r="H25" s="66">
        <v>0</v>
      </c>
      <c r="I25" s="66">
        <v>0</v>
      </c>
      <c r="J25" s="63">
        <v>0</v>
      </c>
      <c r="K25" s="63">
        <v>0</v>
      </c>
      <c r="L25" s="66">
        <v>0</v>
      </c>
      <c r="M25" s="66">
        <v>0</v>
      </c>
      <c r="N25" s="63">
        <v>0</v>
      </c>
      <c r="O25" s="63">
        <v>0</v>
      </c>
      <c r="P25" s="66">
        <v>0</v>
      </c>
      <c r="Q25" s="66">
        <v>0</v>
      </c>
      <c r="R25" s="63">
        <v>0</v>
      </c>
      <c r="S25" s="63">
        <v>0</v>
      </c>
      <c r="T25" s="66">
        <v>1</v>
      </c>
      <c r="U25" s="66">
        <v>2600</v>
      </c>
      <c r="V25" s="64">
        <f t="shared" ref="V25:W25" si="11">B25+D25+F25+H25+J25+L25+N25+P25+R25+T25</f>
        <v>244</v>
      </c>
      <c r="W25" s="64">
        <f t="shared" si="11"/>
        <v>1198173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3.5" customHeight="1">
      <c r="A26" s="61" t="s">
        <v>28</v>
      </c>
      <c r="B26" s="63">
        <v>335</v>
      </c>
      <c r="C26" s="63">
        <v>1748511</v>
      </c>
      <c r="D26" s="66">
        <v>0</v>
      </c>
      <c r="E26" s="66">
        <v>0</v>
      </c>
      <c r="F26" s="63">
        <v>0</v>
      </c>
      <c r="G26" s="63">
        <v>0</v>
      </c>
      <c r="H26" s="66">
        <v>3</v>
      </c>
      <c r="I26" s="66">
        <v>10460</v>
      </c>
      <c r="J26" s="63">
        <v>6</v>
      </c>
      <c r="K26" s="63">
        <v>37910</v>
      </c>
      <c r="L26" s="66">
        <v>0</v>
      </c>
      <c r="M26" s="66">
        <v>0</v>
      </c>
      <c r="N26" s="63">
        <v>0</v>
      </c>
      <c r="O26" s="63">
        <v>0</v>
      </c>
      <c r="P26" s="66">
        <v>0</v>
      </c>
      <c r="Q26" s="66">
        <v>0</v>
      </c>
      <c r="R26" s="63">
        <v>0</v>
      </c>
      <c r="S26" s="63">
        <v>0</v>
      </c>
      <c r="T26" s="66">
        <v>5</v>
      </c>
      <c r="U26" s="66">
        <v>11700</v>
      </c>
      <c r="V26" s="64">
        <f t="shared" ref="V26:W26" si="12">B26+D26+F26+H26+J26+L26+N26+P26+R26+T26</f>
        <v>349</v>
      </c>
      <c r="W26" s="64">
        <f t="shared" si="12"/>
        <v>1808581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3.5" customHeight="1">
      <c r="A27" s="61" t="s">
        <v>29</v>
      </c>
      <c r="B27" s="63">
        <v>87</v>
      </c>
      <c r="C27" s="63">
        <v>462877</v>
      </c>
      <c r="D27" s="66">
        <v>0</v>
      </c>
      <c r="E27" s="66">
        <v>0</v>
      </c>
      <c r="F27" s="63">
        <v>0</v>
      </c>
      <c r="G27" s="63">
        <v>0</v>
      </c>
      <c r="H27" s="66">
        <v>1</v>
      </c>
      <c r="I27" s="66">
        <v>8368</v>
      </c>
      <c r="J27" s="63">
        <v>0</v>
      </c>
      <c r="K27" s="63">
        <v>0</v>
      </c>
      <c r="L27" s="66">
        <v>0</v>
      </c>
      <c r="M27" s="66">
        <v>0</v>
      </c>
      <c r="N27" s="63">
        <v>0</v>
      </c>
      <c r="O27" s="63">
        <v>0</v>
      </c>
      <c r="P27" s="66">
        <v>0</v>
      </c>
      <c r="Q27" s="66">
        <v>0</v>
      </c>
      <c r="R27" s="63">
        <v>0</v>
      </c>
      <c r="S27" s="63">
        <v>0</v>
      </c>
      <c r="T27" s="66">
        <v>2</v>
      </c>
      <c r="U27" s="66">
        <v>5200</v>
      </c>
      <c r="V27" s="64">
        <f t="shared" ref="V27:W27" si="13">B27+D27+F27+H27+J27+L27+N27+P27+R27+T27</f>
        <v>90</v>
      </c>
      <c r="W27" s="64">
        <f t="shared" si="13"/>
        <v>476445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8" customHeight="1">
      <c r="A28" s="61" t="s">
        <v>30</v>
      </c>
      <c r="B28" s="63">
        <v>0</v>
      </c>
      <c r="C28" s="63">
        <v>0</v>
      </c>
      <c r="D28" s="66">
        <v>0</v>
      </c>
      <c r="E28" s="66">
        <v>0</v>
      </c>
      <c r="F28" s="63">
        <v>0</v>
      </c>
      <c r="G28" s="63">
        <v>0</v>
      </c>
      <c r="H28" s="66">
        <v>0</v>
      </c>
      <c r="I28" s="66">
        <v>0</v>
      </c>
      <c r="J28" s="63">
        <v>0</v>
      </c>
      <c r="K28" s="63">
        <v>0</v>
      </c>
      <c r="L28" s="66">
        <v>0</v>
      </c>
      <c r="M28" s="66">
        <v>0</v>
      </c>
      <c r="N28" s="63">
        <v>0</v>
      </c>
      <c r="O28" s="63">
        <v>0</v>
      </c>
      <c r="P28" s="66">
        <v>0</v>
      </c>
      <c r="Q28" s="66">
        <v>0</v>
      </c>
      <c r="R28" s="63">
        <v>0</v>
      </c>
      <c r="S28" s="63">
        <v>0</v>
      </c>
      <c r="T28" s="66">
        <v>0</v>
      </c>
      <c r="U28" s="66">
        <v>0</v>
      </c>
      <c r="V28" s="64">
        <f t="shared" ref="V28:W28" si="14">B28+D28+F28+H28+J28+L28+N28+P28+R28+T28</f>
        <v>0</v>
      </c>
      <c r="W28" s="64">
        <f t="shared" si="14"/>
        <v>0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3.5" customHeight="1">
      <c r="A29" s="61" t="s">
        <v>31</v>
      </c>
      <c r="B29" s="63">
        <v>258</v>
      </c>
      <c r="C29" s="63">
        <v>1387004</v>
      </c>
      <c r="D29" s="66">
        <v>0</v>
      </c>
      <c r="E29" s="66">
        <v>0</v>
      </c>
      <c r="F29" s="63">
        <v>0</v>
      </c>
      <c r="G29" s="63">
        <v>0</v>
      </c>
      <c r="H29" s="66">
        <v>2</v>
      </c>
      <c r="I29" s="66">
        <v>12177</v>
      </c>
      <c r="J29" s="63">
        <v>5</v>
      </c>
      <c r="K29" s="63">
        <v>35540</v>
      </c>
      <c r="L29" s="66">
        <v>0</v>
      </c>
      <c r="M29" s="66">
        <v>0</v>
      </c>
      <c r="N29" s="63">
        <v>0</v>
      </c>
      <c r="O29" s="63">
        <v>0</v>
      </c>
      <c r="P29" s="66">
        <v>0</v>
      </c>
      <c r="Q29" s="66">
        <v>0</v>
      </c>
      <c r="R29" s="63">
        <v>0</v>
      </c>
      <c r="S29" s="63">
        <v>0</v>
      </c>
      <c r="T29" s="66">
        <v>1</v>
      </c>
      <c r="U29" s="66">
        <v>2600</v>
      </c>
      <c r="V29" s="64">
        <f t="shared" ref="V29:W29" si="15">B29+D29+F29+H29+J29+L29+N29+P29+R29+T29</f>
        <v>266</v>
      </c>
      <c r="W29" s="64">
        <f t="shared" si="15"/>
        <v>1437321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3.5" customHeight="1">
      <c r="A30" s="61" t="s">
        <v>32</v>
      </c>
      <c r="B30" s="63">
        <v>364</v>
      </c>
      <c r="C30" s="63">
        <v>1871852</v>
      </c>
      <c r="D30" s="66">
        <v>0</v>
      </c>
      <c r="E30" s="66">
        <v>0</v>
      </c>
      <c r="F30" s="63">
        <v>0</v>
      </c>
      <c r="G30" s="63">
        <v>0</v>
      </c>
      <c r="H30" s="66">
        <v>5</v>
      </c>
      <c r="I30" s="66">
        <v>24479</v>
      </c>
      <c r="J30" s="63">
        <v>5</v>
      </c>
      <c r="K30" s="63">
        <v>31986</v>
      </c>
      <c r="L30" s="66">
        <v>0</v>
      </c>
      <c r="M30" s="66">
        <v>0</v>
      </c>
      <c r="N30" s="63">
        <v>0</v>
      </c>
      <c r="O30" s="63">
        <v>0</v>
      </c>
      <c r="P30" s="66">
        <v>0</v>
      </c>
      <c r="Q30" s="66">
        <v>0</v>
      </c>
      <c r="R30" s="63">
        <v>0</v>
      </c>
      <c r="S30" s="63">
        <v>0</v>
      </c>
      <c r="T30" s="66">
        <v>19</v>
      </c>
      <c r="U30" s="66">
        <v>48719</v>
      </c>
      <c r="V30" s="64">
        <f t="shared" ref="V30:W30" si="16">B30+D30+F30+H30+J30+L30+N30+P30+R30+T30</f>
        <v>393</v>
      </c>
      <c r="W30" s="64">
        <f t="shared" si="16"/>
        <v>1977036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8" customHeight="1">
      <c r="A31" s="61" t="s">
        <v>33</v>
      </c>
      <c r="B31" s="63">
        <v>49</v>
      </c>
      <c r="C31" s="63">
        <v>257792</v>
      </c>
      <c r="D31" s="66">
        <v>0</v>
      </c>
      <c r="E31" s="66">
        <v>0</v>
      </c>
      <c r="F31" s="63">
        <v>0</v>
      </c>
      <c r="G31" s="63">
        <v>0</v>
      </c>
      <c r="H31" s="66">
        <v>1</v>
      </c>
      <c r="I31" s="66">
        <v>4184</v>
      </c>
      <c r="J31" s="63">
        <v>2</v>
      </c>
      <c r="K31" s="63">
        <v>10662</v>
      </c>
      <c r="L31" s="66">
        <v>0</v>
      </c>
      <c r="M31" s="66">
        <v>0</v>
      </c>
      <c r="N31" s="63">
        <v>0</v>
      </c>
      <c r="O31" s="63">
        <v>0</v>
      </c>
      <c r="P31" s="66">
        <v>0</v>
      </c>
      <c r="Q31" s="66">
        <v>0</v>
      </c>
      <c r="R31" s="63">
        <v>0</v>
      </c>
      <c r="S31" s="63">
        <v>0</v>
      </c>
      <c r="T31" s="66">
        <v>0</v>
      </c>
      <c r="U31" s="66">
        <v>0</v>
      </c>
      <c r="V31" s="64">
        <f t="shared" ref="V31:W31" si="17">B31+D31+F31+H31+J31+L31+N31+P31+R31+T31</f>
        <v>52</v>
      </c>
      <c r="W31" s="64">
        <f t="shared" si="17"/>
        <v>272638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8" customHeight="1">
      <c r="A32" s="61" t="s">
        <v>34</v>
      </c>
      <c r="B32" s="63">
        <v>71</v>
      </c>
      <c r="C32" s="63">
        <v>370158</v>
      </c>
      <c r="D32" s="66">
        <v>0</v>
      </c>
      <c r="E32" s="66">
        <v>0</v>
      </c>
      <c r="F32" s="63">
        <v>0</v>
      </c>
      <c r="G32" s="63">
        <v>0</v>
      </c>
      <c r="H32" s="66">
        <v>0</v>
      </c>
      <c r="I32" s="66">
        <v>0</v>
      </c>
      <c r="J32" s="63">
        <v>0</v>
      </c>
      <c r="K32" s="63">
        <v>0</v>
      </c>
      <c r="L32" s="66">
        <v>0</v>
      </c>
      <c r="M32" s="66">
        <v>0</v>
      </c>
      <c r="N32" s="63">
        <v>0</v>
      </c>
      <c r="O32" s="63">
        <v>0</v>
      </c>
      <c r="P32" s="66">
        <v>0</v>
      </c>
      <c r="Q32" s="66">
        <v>0</v>
      </c>
      <c r="R32" s="63">
        <v>0</v>
      </c>
      <c r="S32" s="63">
        <v>0</v>
      </c>
      <c r="T32" s="66">
        <v>0</v>
      </c>
      <c r="U32" s="66">
        <v>0</v>
      </c>
      <c r="V32" s="64">
        <f t="shared" ref="V32:W32" si="18">B32+D32+F32+H32+J32+L32+N32+P32+R32+T32</f>
        <v>71</v>
      </c>
      <c r="W32" s="64">
        <f t="shared" si="18"/>
        <v>370158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8" customHeight="1">
      <c r="A33" s="61" t="s">
        <v>35</v>
      </c>
      <c r="B33" s="63">
        <v>160</v>
      </c>
      <c r="C33" s="63">
        <v>777889</v>
      </c>
      <c r="D33" s="66">
        <v>0</v>
      </c>
      <c r="E33" s="66">
        <v>0</v>
      </c>
      <c r="F33" s="63">
        <v>0</v>
      </c>
      <c r="G33" s="63">
        <v>0</v>
      </c>
      <c r="H33" s="66">
        <v>6</v>
      </c>
      <c r="I33" s="66">
        <v>32474</v>
      </c>
      <c r="J33" s="63">
        <v>1</v>
      </c>
      <c r="K33" s="63">
        <v>7104</v>
      </c>
      <c r="L33" s="66">
        <v>0</v>
      </c>
      <c r="M33" s="66">
        <v>0</v>
      </c>
      <c r="N33" s="63">
        <v>1</v>
      </c>
      <c r="O33" s="63">
        <v>5000</v>
      </c>
      <c r="P33" s="66">
        <v>1</v>
      </c>
      <c r="Q33" s="66">
        <v>9010</v>
      </c>
      <c r="R33" s="63">
        <v>0</v>
      </c>
      <c r="S33" s="63">
        <v>0</v>
      </c>
      <c r="T33" s="66">
        <v>7</v>
      </c>
      <c r="U33" s="66">
        <v>16900</v>
      </c>
      <c r="V33" s="64">
        <f t="shared" ref="V33:W33" si="19">B33+D33+F33+H33+J33+L33+N33+P33+R33+T33</f>
        <v>176</v>
      </c>
      <c r="W33" s="64">
        <f t="shared" si="19"/>
        <v>848377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8" customHeight="1">
      <c r="A34" s="61" t="s">
        <v>36</v>
      </c>
      <c r="B34" s="63">
        <v>921</v>
      </c>
      <c r="C34" s="63">
        <v>4160327</v>
      </c>
      <c r="D34" s="66">
        <v>0</v>
      </c>
      <c r="E34" s="66">
        <v>0</v>
      </c>
      <c r="F34" s="63">
        <v>0</v>
      </c>
      <c r="G34" s="63">
        <v>0</v>
      </c>
      <c r="H34" s="66">
        <v>7</v>
      </c>
      <c r="I34" s="66">
        <v>33472</v>
      </c>
      <c r="J34" s="63">
        <v>20</v>
      </c>
      <c r="K34" s="63">
        <v>88282</v>
      </c>
      <c r="L34" s="66">
        <v>0</v>
      </c>
      <c r="M34" s="66">
        <v>0</v>
      </c>
      <c r="N34" s="63">
        <v>1</v>
      </c>
      <c r="O34" s="63">
        <v>2054</v>
      </c>
      <c r="P34" s="66">
        <v>1</v>
      </c>
      <c r="Q34" s="66">
        <v>3770</v>
      </c>
      <c r="R34" s="63">
        <v>0</v>
      </c>
      <c r="S34" s="63">
        <v>0</v>
      </c>
      <c r="T34" s="66">
        <v>41</v>
      </c>
      <c r="U34" s="66">
        <v>105950</v>
      </c>
      <c r="V34" s="64">
        <f t="shared" ref="V34:W34" si="20">B34+D34+F34+H34+J34+L34+N34+P34+R34+T34</f>
        <v>991</v>
      </c>
      <c r="W34" s="64">
        <f t="shared" si="20"/>
        <v>4393855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3.5" customHeight="1">
      <c r="A35" s="61" t="s">
        <v>37</v>
      </c>
      <c r="B35" s="63">
        <v>59</v>
      </c>
      <c r="C35" s="63">
        <v>319126</v>
      </c>
      <c r="D35" s="66">
        <v>0</v>
      </c>
      <c r="E35" s="66">
        <v>0</v>
      </c>
      <c r="F35" s="63">
        <v>0</v>
      </c>
      <c r="G35" s="63">
        <v>0</v>
      </c>
      <c r="H35" s="66">
        <v>2</v>
      </c>
      <c r="I35" s="66">
        <v>8368</v>
      </c>
      <c r="J35" s="63">
        <v>0</v>
      </c>
      <c r="K35" s="63">
        <v>0</v>
      </c>
      <c r="L35" s="66">
        <v>0</v>
      </c>
      <c r="M35" s="66">
        <v>0</v>
      </c>
      <c r="N35" s="63">
        <v>0</v>
      </c>
      <c r="O35" s="63">
        <v>0</v>
      </c>
      <c r="P35" s="66">
        <v>0</v>
      </c>
      <c r="Q35" s="66">
        <v>0</v>
      </c>
      <c r="R35" s="63">
        <v>0</v>
      </c>
      <c r="S35" s="63">
        <v>0</v>
      </c>
      <c r="T35" s="66">
        <v>1</v>
      </c>
      <c r="U35" s="66">
        <v>2600</v>
      </c>
      <c r="V35" s="64">
        <f t="shared" ref="V35:W35" si="21">B35+D35+F35+H35+J35+L35+N35+P35+R35+T35</f>
        <v>62</v>
      </c>
      <c r="W35" s="64">
        <f t="shared" si="21"/>
        <v>330094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8" customHeight="1">
      <c r="A36" s="61" t="s">
        <v>38</v>
      </c>
      <c r="B36" s="63">
        <v>124</v>
      </c>
      <c r="C36" s="63">
        <v>579181</v>
      </c>
      <c r="D36" s="66">
        <v>0</v>
      </c>
      <c r="E36" s="66">
        <v>0</v>
      </c>
      <c r="F36" s="63">
        <v>0</v>
      </c>
      <c r="G36" s="63">
        <v>0</v>
      </c>
      <c r="H36" s="66">
        <v>0</v>
      </c>
      <c r="I36" s="66">
        <v>0</v>
      </c>
      <c r="J36" s="63">
        <v>0</v>
      </c>
      <c r="K36" s="63">
        <v>0</v>
      </c>
      <c r="L36" s="66">
        <v>0</v>
      </c>
      <c r="M36" s="66">
        <v>0</v>
      </c>
      <c r="N36" s="63">
        <v>0</v>
      </c>
      <c r="O36" s="63">
        <v>0</v>
      </c>
      <c r="P36" s="66">
        <v>0</v>
      </c>
      <c r="Q36" s="66">
        <v>0</v>
      </c>
      <c r="R36" s="63">
        <v>0</v>
      </c>
      <c r="S36" s="63">
        <v>0</v>
      </c>
      <c r="T36" s="66">
        <v>1</v>
      </c>
      <c r="U36" s="66">
        <v>2600</v>
      </c>
      <c r="V36" s="64">
        <f t="shared" ref="V36:W36" si="22">B36+D36+F36+H36+J36+L36+N36+P36+R36+T36</f>
        <v>125</v>
      </c>
      <c r="W36" s="64">
        <f t="shared" si="22"/>
        <v>581781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3.5" customHeight="1">
      <c r="A37" s="61" t="s">
        <v>39</v>
      </c>
      <c r="B37" s="63">
        <v>272</v>
      </c>
      <c r="C37" s="63">
        <v>1405587</v>
      </c>
      <c r="D37" s="66">
        <v>0</v>
      </c>
      <c r="E37" s="66">
        <v>0</v>
      </c>
      <c r="F37" s="63">
        <v>0</v>
      </c>
      <c r="G37" s="63">
        <v>0</v>
      </c>
      <c r="H37" s="66">
        <v>2</v>
      </c>
      <c r="I37" s="66">
        <v>16736</v>
      </c>
      <c r="J37" s="63">
        <v>4</v>
      </c>
      <c r="K37" s="63">
        <v>22289</v>
      </c>
      <c r="L37" s="66">
        <v>0</v>
      </c>
      <c r="M37" s="66">
        <v>0</v>
      </c>
      <c r="N37" s="63">
        <v>0</v>
      </c>
      <c r="O37" s="63">
        <v>0</v>
      </c>
      <c r="P37" s="66">
        <v>0</v>
      </c>
      <c r="Q37" s="66">
        <v>0</v>
      </c>
      <c r="R37" s="63">
        <v>0</v>
      </c>
      <c r="S37" s="63">
        <v>0</v>
      </c>
      <c r="T37" s="66">
        <v>0</v>
      </c>
      <c r="U37" s="66">
        <v>0</v>
      </c>
      <c r="V37" s="64">
        <f t="shared" ref="V37:W37" si="23">B37+D37+F37+H37+J37+L37+N37+P37+R37+T37</f>
        <v>278</v>
      </c>
      <c r="W37" s="64">
        <f t="shared" si="23"/>
        <v>1444612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3.5" customHeight="1">
      <c r="A38" s="61" t="s">
        <v>40</v>
      </c>
      <c r="B38" s="63">
        <v>251</v>
      </c>
      <c r="C38" s="63">
        <v>1322574</v>
      </c>
      <c r="D38" s="66">
        <v>0</v>
      </c>
      <c r="E38" s="66">
        <v>0</v>
      </c>
      <c r="F38" s="63">
        <v>0</v>
      </c>
      <c r="G38" s="63">
        <v>0</v>
      </c>
      <c r="H38" s="66">
        <v>2</v>
      </c>
      <c r="I38" s="66">
        <v>12552</v>
      </c>
      <c r="J38" s="63">
        <v>0</v>
      </c>
      <c r="K38" s="63">
        <v>0</v>
      </c>
      <c r="L38" s="66">
        <v>0</v>
      </c>
      <c r="M38" s="66">
        <v>0</v>
      </c>
      <c r="N38" s="63">
        <v>0</v>
      </c>
      <c r="O38" s="63">
        <v>0</v>
      </c>
      <c r="P38" s="66">
        <v>0</v>
      </c>
      <c r="Q38" s="66">
        <v>0</v>
      </c>
      <c r="R38" s="63">
        <v>0</v>
      </c>
      <c r="S38" s="63">
        <v>0</v>
      </c>
      <c r="T38" s="66">
        <v>4</v>
      </c>
      <c r="U38" s="66">
        <v>10400</v>
      </c>
      <c r="V38" s="64">
        <f t="shared" ref="V38:W38" si="24">B38+D38+F38+H38+J38+L38+N38+P38+R38+T38</f>
        <v>257</v>
      </c>
      <c r="W38" s="64">
        <f t="shared" si="24"/>
        <v>1345526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8" customHeight="1">
      <c r="A39" s="61" t="s">
        <v>41</v>
      </c>
      <c r="B39" s="63">
        <v>24</v>
      </c>
      <c r="C39" s="63">
        <v>107645</v>
      </c>
      <c r="D39" s="66">
        <v>0</v>
      </c>
      <c r="E39" s="66">
        <v>0</v>
      </c>
      <c r="F39" s="63">
        <v>0</v>
      </c>
      <c r="G39" s="63">
        <v>0</v>
      </c>
      <c r="H39" s="66">
        <v>0</v>
      </c>
      <c r="I39" s="66">
        <v>0</v>
      </c>
      <c r="J39" s="63">
        <v>0</v>
      </c>
      <c r="K39" s="63">
        <v>0</v>
      </c>
      <c r="L39" s="66">
        <v>0</v>
      </c>
      <c r="M39" s="66">
        <v>0</v>
      </c>
      <c r="N39" s="63">
        <v>0</v>
      </c>
      <c r="O39" s="63">
        <v>0</v>
      </c>
      <c r="P39" s="66">
        <v>0</v>
      </c>
      <c r="Q39" s="66">
        <v>0</v>
      </c>
      <c r="R39" s="63">
        <v>0</v>
      </c>
      <c r="S39" s="63">
        <v>0</v>
      </c>
      <c r="T39" s="66">
        <v>0</v>
      </c>
      <c r="U39" s="66">
        <v>0</v>
      </c>
      <c r="V39" s="64">
        <f t="shared" ref="V39:W39" si="25">B39+D39+F39+H39+J39+L39+N39+P39+R39+T39</f>
        <v>24</v>
      </c>
      <c r="W39" s="64">
        <f t="shared" si="25"/>
        <v>107645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3.5" customHeight="1">
      <c r="A40" s="61" t="s">
        <v>42</v>
      </c>
      <c r="B40" s="63">
        <v>491</v>
      </c>
      <c r="C40" s="63">
        <v>2127402</v>
      </c>
      <c r="D40" s="66">
        <v>0</v>
      </c>
      <c r="E40" s="66">
        <v>0</v>
      </c>
      <c r="F40" s="63">
        <v>0</v>
      </c>
      <c r="G40" s="63">
        <v>0</v>
      </c>
      <c r="H40" s="66">
        <v>1</v>
      </c>
      <c r="I40" s="66">
        <v>8368</v>
      </c>
      <c r="J40" s="63">
        <v>2</v>
      </c>
      <c r="K40" s="63">
        <v>10662</v>
      </c>
      <c r="L40" s="66">
        <v>0</v>
      </c>
      <c r="M40" s="66">
        <v>0</v>
      </c>
      <c r="N40" s="63">
        <v>0</v>
      </c>
      <c r="O40" s="63">
        <v>0</v>
      </c>
      <c r="P40" s="66">
        <v>0</v>
      </c>
      <c r="Q40" s="66">
        <v>0</v>
      </c>
      <c r="R40" s="63">
        <v>0</v>
      </c>
      <c r="S40" s="63">
        <v>0</v>
      </c>
      <c r="T40" s="66">
        <v>9</v>
      </c>
      <c r="U40" s="66">
        <v>29900</v>
      </c>
      <c r="V40" s="64">
        <f t="shared" ref="V40:W40" si="26">B40+D40+F40+H40+J40+L40+N40+P40+R40+T40</f>
        <v>503</v>
      </c>
      <c r="W40" s="64">
        <f t="shared" si="26"/>
        <v>2176332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8" customHeight="1">
      <c r="A41" s="61" t="s">
        <v>43</v>
      </c>
      <c r="B41" s="63">
        <v>436</v>
      </c>
      <c r="C41" s="63">
        <v>2224070</v>
      </c>
      <c r="D41" s="66">
        <v>0</v>
      </c>
      <c r="E41" s="66">
        <v>0</v>
      </c>
      <c r="F41" s="63">
        <v>0</v>
      </c>
      <c r="G41" s="63">
        <v>0</v>
      </c>
      <c r="H41" s="66">
        <v>10</v>
      </c>
      <c r="I41" s="66">
        <v>47591</v>
      </c>
      <c r="J41" s="63">
        <v>11</v>
      </c>
      <c r="K41" s="63">
        <v>61170</v>
      </c>
      <c r="L41" s="66">
        <v>0</v>
      </c>
      <c r="M41" s="66">
        <v>0</v>
      </c>
      <c r="N41" s="63">
        <v>2</v>
      </c>
      <c r="O41" s="63">
        <v>8190</v>
      </c>
      <c r="P41" s="66">
        <v>2</v>
      </c>
      <c r="Q41" s="66">
        <v>14758</v>
      </c>
      <c r="R41" s="63">
        <v>0</v>
      </c>
      <c r="S41" s="63">
        <v>0</v>
      </c>
      <c r="T41" s="66">
        <v>24</v>
      </c>
      <c r="U41" s="66">
        <v>61100</v>
      </c>
      <c r="V41" s="64">
        <f t="shared" ref="V41:W41" si="27">B41+D41+F41+H41+J41+L41+N41+P41+R41+T41</f>
        <v>485</v>
      </c>
      <c r="W41" s="64">
        <f t="shared" si="27"/>
        <v>2416879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8" customHeight="1">
      <c r="A42" s="61" t="s">
        <v>44</v>
      </c>
      <c r="B42" s="63">
        <v>716</v>
      </c>
      <c r="C42" s="63">
        <v>3181709</v>
      </c>
      <c r="D42" s="66">
        <v>0</v>
      </c>
      <c r="E42" s="66">
        <v>0</v>
      </c>
      <c r="F42" s="63">
        <v>0</v>
      </c>
      <c r="G42" s="63">
        <v>0</v>
      </c>
      <c r="H42" s="66">
        <v>4</v>
      </c>
      <c r="I42" s="66">
        <v>14644</v>
      </c>
      <c r="J42" s="63">
        <v>9</v>
      </c>
      <c r="K42" s="63">
        <v>45460</v>
      </c>
      <c r="L42" s="66">
        <v>0</v>
      </c>
      <c r="M42" s="66">
        <v>0</v>
      </c>
      <c r="N42" s="63">
        <v>0</v>
      </c>
      <c r="O42" s="63">
        <v>0</v>
      </c>
      <c r="P42" s="66">
        <v>1</v>
      </c>
      <c r="Q42" s="66">
        <v>4505</v>
      </c>
      <c r="R42" s="63">
        <v>0</v>
      </c>
      <c r="S42" s="63">
        <v>0</v>
      </c>
      <c r="T42" s="66">
        <v>8</v>
      </c>
      <c r="U42" s="66">
        <v>20475</v>
      </c>
      <c r="V42" s="64">
        <f t="shared" ref="V42:W42" si="28">B42+D42+F42+H42+J42+L42+N42+P42+R42+T42</f>
        <v>738</v>
      </c>
      <c r="W42" s="64">
        <f t="shared" si="28"/>
        <v>3266793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8" customHeight="1">
      <c r="A43" s="61" t="s">
        <v>45</v>
      </c>
      <c r="B43" s="63">
        <v>296</v>
      </c>
      <c r="C43" s="63">
        <v>1526269</v>
      </c>
      <c r="D43" s="66">
        <v>0</v>
      </c>
      <c r="E43" s="66">
        <v>0</v>
      </c>
      <c r="F43" s="63">
        <v>0</v>
      </c>
      <c r="G43" s="63">
        <v>0</v>
      </c>
      <c r="H43" s="66">
        <v>0</v>
      </c>
      <c r="I43" s="66">
        <v>0</v>
      </c>
      <c r="J43" s="63">
        <v>2</v>
      </c>
      <c r="K43" s="63">
        <v>10662</v>
      </c>
      <c r="L43" s="66">
        <v>0</v>
      </c>
      <c r="M43" s="66">
        <v>0</v>
      </c>
      <c r="N43" s="63">
        <v>0</v>
      </c>
      <c r="O43" s="63">
        <v>0</v>
      </c>
      <c r="P43" s="66">
        <v>0</v>
      </c>
      <c r="Q43" s="66">
        <v>0</v>
      </c>
      <c r="R43" s="63">
        <v>0</v>
      </c>
      <c r="S43" s="63">
        <v>0</v>
      </c>
      <c r="T43" s="66">
        <v>3</v>
      </c>
      <c r="U43" s="66">
        <v>7800</v>
      </c>
      <c r="V43" s="64">
        <f t="shared" ref="V43:W43" si="29">B43+D43+F43+H43+J43+L43+N43+P43+R43+T43</f>
        <v>301</v>
      </c>
      <c r="W43" s="64">
        <f t="shared" si="29"/>
        <v>1544731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3.5" customHeight="1">
      <c r="A44" s="61" t="s">
        <v>46</v>
      </c>
      <c r="B44" s="63">
        <v>610</v>
      </c>
      <c r="C44" s="63">
        <v>2979839</v>
      </c>
      <c r="D44" s="66">
        <v>0</v>
      </c>
      <c r="E44" s="66">
        <v>0</v>
      </c>
      <c r="F44" s="63">
        <v>0</v>
      </c>
      <c r="G44" s="63">
        <v>0</v>
      </c>
      <c r="H44" s="66">
        <v>14</v>
      </c>
      <c r="I44" s="66">
        <v>79496</v>
      </c>
      <c r="J44" s="63">
        <v>7</v>
      </c>
      <c r="K44" s="63">
        <v>29617</v>
      </c>
      <c r="L44" s="66">
        <v>0</v>
      </c>
      <c r="M44" s="66">
        <v>0</v>
      </c>
      <c r="N44" s="63">
        <v>2</v>
      </c>
      <c r="O44" s="63">
        <v>10000</v>
      </c>
      <c r="P44" s="66">
        <v>2</v>
      </c>
      <c r="Q44" s="66">
        <v>18020</v>
      </c>
      <c r="R44" s="63">
        <v>0</v>
      </c>
      <c r="S44" s="63">
        <v>0</v>
      </c>
      <c r="T44" s="66">
        <v>20</v>
      </c>
      <c r="U44" s="66">
        <v>49400</v>
      </c>
      <c r="V44" s="64">
        <f t="shared" ref="V44:W44" si="30">B44+D44+F44+H44+J44+L44+N44+P44+R44+T44</f>
        <v>655</v>
      </c>
      <c r="W44" s="64">
        <f t="shared" si="30"/>
        <v>3166372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8" customHeight="1">
      <c r="A45" s="61" t="s">
        <v>47</v>
      </c>
      <c r="B45" s="63">
        <v>396</v>
      </c>
      <c r="C45" s="63">
        <v>1932851</v>
      </c>
      <c r="D45" s="66">
        <v>0</v>
      </c>
      <c r="E45" s="66">
        <v>0</v>
      </c>
      <c r="F45" s="63">
        <v>0</v>
      </c>
      <c r="G45" s="63">
        <v>0</v>
      </c>
      <c r="H45" s="66">
        <v>5</v>
      </c>
      <c r="I45" s="66">
        <v>28413</v>
      </c>
      <c r="J45" s="63">
        <v>1</v>
      </c>
      <c r="K45" s="63">
        <v>3554</v>
      </c>
      <c r="L45" s="66">
        <v>0</v>
      </c>
      <c r="M45" s="66">
        <v>0</v>
      </c>
      <c r="N45" s="63">
        <v>0</v>
      </c>
      <c r="O45" s="63">
        <v>0</v>
      </c>
      <c r="P45" s="66">
        <v>0</v>
      </c>
      <c r="Q45" s="66">
        <v>0</v>
      </c>
      <c r="R45" s="63">
        <v>0</v>
      </c>
      <c r="S45" s="63">
        <v>0</v>
      </c>
      <c r="T45" s="66">
        <v>23</v>
      </c>
      <c r="U45" s="66">
        <v>53625</v>
      </c>
      <c r="V45" s="64">
        <f t="shared" ref="V45:W45" si="31">B45+D45+F45+H45+J45+L45+N45+P45+R45+T45</f>
        <v>425</v>
      </c>
      <c r="W45" s="64">
        <f t="shared" si="31"/>
        <v>2018443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3.5" customHeight="1">
      <c r="A46" s="61" t="s">
        <v>48</v>
      </c>
      <c r="B46" s="63">
        <v>74</v>
      </c>
      <c r="C46" s="63">
        <v>294534</v>
      </c>
      <c r="D46" s="66">
        <v>0</v>
      </c>
      <c r="E46" s="66">
        <v>0</v>
      </c>
      <c r="F46" s="63">
        <v>0</v>
      </c>
      <c r="G46" s="63">
        <v>0</v>
      </c>
      <c r="H46" s="66">
        <v>0</v>
      </c>
      <c r="I46" s="66">
        <v>0</v>
      </c>
      <c r="J46" s="63">
        <v>3</v>
      </c>
      <c r="K46" s="63">
        <v>17474</v>
      </c>
      <c r="L46" s="66">
        <v>0</v>
      </c>
      <c r="M46" s="66">
        <v>0</v>
      </c>
      <c r="N46" s="63">
        <v>0</v>
      </c>
      <c r="O46" s="63">
        <v>0</v>
      </c>
      <c r="P46" s="66">
        <v>0</v>
      </c>
      <c r="Q46" s="66">
        <v>0</v>
      </c>
      <c r="R46" s="63">
        <v>0</v>
      </c>
      <c r="S46" s="63">
        <v>0</v>
      </c>
      <c r="T46" s="66">
        <v>2</v>
      </c>
      <c r="U46" s="66">
        <v>4550</v>
      </c>
      <c r="V46" s="64">
        <f t="shared" ref="V46:W46" si="32">B46+D46+F46+H46+J46+L46+N46+P46+R46+T46</f>
        <v>79</v>
      </c>
      <c r="W46" s="64">
        <f t="shared" si="32"/>
        <v>316558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8" customHeight="1">
      <c r="A47" s="61" t="s">
        <v>49</v>
      </c>
      <c r="B47" s="63">
        <v>472</v>
      </c>
      <c r="C47" s="63">
        <v>2071605</v>
      </c>
      <c r="D47" s="66">
        <v>0</v>
      </c>
      <c r="E47" s="66">
        <v>0</v>
      </c>
      <c r="F47" s="63">
        <v>0</v>
      </c>
      <c r="G47" s="63">
        <v>0</v>
      </c>
      <c r="H47" s="66">
        <v>1</v>
      </c>
      <c r="I47" s="66">
        <v>1723</v>
      </c>
      <c r="J47" s="63">
        <v>20</v>
      </c>
      <c r="K47" s="63">
        <v>112840</v>
      </c>
      <c r="L47" s="66">
        <v>0</v>
      </c>
      <c r="M47" s="66">
        <v>0</v>
      </c>
      <c r="N47" s="63">
        <v>0</v>
      </c>
      <c r="O47" s="63">
        <v>0</v>
      </c>
      <c r="P47" s="66">
        <v>0</v>
      </c>
      <c r="Q47" s="66">
        <v>0</v>
      </c>
      <c r="R47" s="63">
        <v>0</v>
      </c>
      <c r="S47" s="63">
        <v>0</v>
      </c>
      <c r="T47" s="66">
        <v>6</v>
      </c>
      <c r="U47" s="66">
        <v>14300</v>
      </c>
      <c r="V47" s="64">
        <f t="shared" ref="V47:W47" si="33">B47+D47+F47+H47+J47+L47+N47+P47+R47+T47</f>
        <v>499</v>
      </c>
      <c r="W47" s="64">
        <f t="shared" si="33"/>
        <v>2200468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8" customHeight="1">
      <c r="A48" s="61" t="s">
        <v>50</v>
      </c>
      <c r="B48" s="63">
        <v>875</v>
      </c>
      <c r="C48" s="63">
        <v>3160065</v>
      </c>
      <c r="D48" s="66">
        <v>0</v>
      </c>
      <c r="E48" s="66">
        <v>0</v>
      </c>
      <c r="F48" s="63">
        <v>0</v>
      </c>
      <c r="G48" s="63">
        <v>0</v>
      </c>
      <c r="H48" s="66">
        <v>1</v>
      </c>
      <c r="I48" s="66">
        <v>8368</v>
      </c>
      <c r="J48" s="63">
        <v>37</v>
      </c>
      <c r="K48" s="63">
        <v>112852</v>
      </c>
      <c r="L48" s="66">
        <v>0</v>
      </c>
      <c r="M48" s="66">
        <v>0</v>
      </c>
      <c r="N48" s="63">
        <v>1</v>
      </c>
      <c r="O48" s="63">
        <v>2500</v>
      </c>
      <c r="P48" s="66">
        <v>1</v>
      </c>
      <c r="Q48" s="66">
        <v>4505</v>
      </c>
      <c r="R48" s="63">
        <v>0</v>
      </c>
      <c r="S48" s="63">
        <v>0</v>
      </c>
      <c r="T48" s="66">
        <v>5</v>
      </c>
      <c r="U48" s="66">
        <v>13000</v>
      </c>
      <c r="V48" s="64">
        <f t="shared" ref="V48:W48" si="34">B48+D48+F48+H48+J48+L48+N48+P48+R48+T48</f>
        <v>920</v>
      </c>
      <c r="W48" s="64">
        <f t="shared" si="34"/>
        <v>3301290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3.5" customHeight="1">
      <c r="A49" s="61" t="s">
        <v>51</v>
      </c>
      <c r="B49" s="63">
        <v>442</v>
      </c>
      <c r="C49" s="63">
        <v>2353715</v>
      </c>
      <c r="D49" s="66">
        <v>0</v>
      </c>
      <c r="E49" s="66">
        <v>0</v>
      </c>
      <c r="F49" s="63">
        <v>0</v>
      </c>
      <c r="G49" s="63">
        <v>0</v>
      </c>
      <c r="H49" s="66">
        <v>3</v>
      </c>
      <c r="I49" s="66">
        <v>12177</v>
      </c>
      <c r="J49" s="63">
        <v>3</v>
      </c>
      <c r="K49" s="63">
        <v>14216</v>
      </c>
      <c r="L49" s="66">
        <v>1</v>
      </c>
      <c r="M49" s="66">
        <v>5000</v>
      </c>
      <c r="N49" s="63">
        <v>1</v>
      </c>
      <c r="O49" s="63">
        <v>5000</v>
      </c>
      <c r="P49" s="66">
        <v>1</v>
      </c>
      <c r="Q49" s="66">
        <v>9010</v>
      </c>
      <c r="R49" s="63">
        <v>0</v>
      </c>
      <c r="S49" s="63">
        <v>0</v>
      </c>
      <c r="T49" s="66">
        <v>9</v>
      </c>
      <c r="U49" s="66">
        <v>23400</v>
      </c>
      <c r="V49" s="64">
        <f t="shared" ref="V49:W49" si="35">B49+D49+F49+H49+J49+L49+N49+P49+R49+T49</f>
        <v>460</v>
      </c>
      <c r="W49" s="64">
        <f t="shared" si="35"/>
        <v>2422518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8" customHeight="1">
      <c r="A50" s="67" t="s">
        <v>52</v>
      </c>
      <c r="B50" s="68">
        <v>416</v>
      </c>
      <c r="C50" s="68">
        <v>1751653</v>
      </c>
      <c r="D50" s="69">
        <v>0</v>
      </c>
      <c r="E50" s="66">
        <v>0</v>
      </c>
      <c r="F50" s="63">
        <v>0</v>
      </c>
      <c r="G50" s="63">
        <v>0</v>
      </c>
      <c r="H50" s="69">
        <v>7</v>
      </c>
      <c r="I50" s="69">
        <v>32472</v>
      </c>
      <c r="J50" s="68">
        <v>4</v>
      </c>
      <c r="K50" s="68">
        <v>19248</v>
      </c>
      <c r="L50" s="66">
        <v>0</v>
      </c>
      <c r="M50" s="66">
        <v>0</v>
      </c>
      <c r="N50" s="68">
        <v>0</v>
      </c>
      <c r="O50" s="68">
        <v>0</v>
      </c>
      <c r="P50" s="69">
        <v>0</v>
      </c>
      <c r="Q50" s="69">
        <v>0</v>
      </c>
      <c r="R50" s="63">
        <v>0</v>
      </c>
      <c r="S50" s="63">
        <v>0</v>
      </c>
      <c r="T50" s="69">
        <v>10</v>
      </c>
      <c r="U50" s="69">
        <v>25025</v>
      </c>
      <c r="V50" s="64">
        <f t="shared" ref="V50:W50" si="36">B50+D50+F50+H50+J50+L50+N50+P50+R50+T50</f>
        <v>437</v>
      </c>
      <c r="W50" s="64">
        <f t="shared" si="36"/>
        <v>1828398</v>
      </c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</row>
    <row r="51" spans="1:40" ht="18" customHeight="1">
      <c r="A51" s="71" t="s">
        <v>53</v>
      </c>
      <c r="B51" s="63">
        <f t="shared" ref="B51:U51" si="37">SUM(B21:B50)</f>
        <v>10619</v>
      </c>
      <c r="C51" s="63">
        <f t="shared" si="37"/>
        <v>48627621</v>
      </c>
      <c r="D51" s="66">
        <f t="shared" si="37"/>
        <v>0</v>
      </c>
      <c r="E51" s="66">
        <f t="shared" si="37"/>
        <v>0</v>
      </c>
      <c r="F51" s="63">
        <f t="shared" si="37"/>
        <v>0</v>
      </c>
      <c r="G51" s="63">
        <f t="shared" si="37"/>
        <v>0</v>
      </c>
      <c r="H51" s="66">
        <f t="shared" si="37"/>
        <v>114</v>
      </c>
      <c r="I51" s="66">
        <f t="shared" si="37"/>
        <v>583861</v>
      </c>
      <c r="J51" s="63">
        <f t="shared" si="37"/>
        <v>157</v>
      </c>
      <c r="K51" s="63">
        <f t="shared" si="37"/>
        <v>742906</v>
      </c>
      <c r="L51" s="66">
        <f t="shared" si="37"/>
        <v>1</v>
      </c>
      <c r="M51" s="66">
        <f t="shared" si="37"/>
        <v>5000</v>
      </c>
      <c r="N51" s="63">
        <f t="shared" si="37"/>
        <v>14</v>
      </c>
      <c r="O51" s="63">
        <f t="shared" si="37"/>
        <v>50838</v>
      </c>
      <c r="P51" s="66">
        <f t="shared" si="37"/>
        <v>15</v>
      </c>
      <c r="Q51" s="66">
        <f t="shared" si="37"/>
        <v>108628</v>
      </c>
      <c r="R51" s="63">
        <f t="shared" si="37"/>
        <v>0</v>
      </c>
      <c r="S51" s="63">
        <f t="shared" si="37"/>
        <v>0</v>
      </c>
      <c r="T51" s="66">
        <f t="shared" si="37"/>
        <v>250</v>
      </c>
      <c r="U51" s="66">
        <f t="shared" si="37"/>
        <v>636644</v>
      </c>
      <c r="V51" s="64">
        <f t="shared" ref="V51:W51" si="38">B51+D51+F51+H51+J51+L51+N51+P51+R51+T51</f>
        <v>11170</v>
      </c>
      <c r="W51" s="64">
        <f t="shared" si="38"/>
        <v>50755498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3.5" customHeight="1">
      <c r="A52" s="2"/>
      <c r="B52" s="84"/>
      <c r="C52" s="84"/>
      <c r="D52" s="85"/>
      <c r="E52" s="85"/>
      <c r="F52" s="84"/>
      <c r="G52" s="84"/>
      <c r="H52" s="85"/>
      <c r="I52" s="85"/>
      <c r="J52" s="84"/>
      <c r="K52" s="84"/>
      <c r="L52" s="85"/>
      <c r="M52" s="85"/>
      <c r="N52" s="86"/>
      <c r="O52" s="86"/>
      <c r="P52" s="123"/>
      <c r="Q52" s="124"/>
      <c r="R52" s="88"/>
      <c r="S52" s="88"/>
      <c r="T52" s="2"/>
      <c r="U52" s="2"/>
      <c r="V52" s="58"/>
      <c r="W52" s="58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36" customHeight="1">
      <c r="A53" s="59" t="s">
        <v>54</v>
      </c>
      <c r="B53" s="68"/>
      <c r="C53" s="68"/>
      <c r="D53" s="69"/>
      <c r="E53" s="69"/>
      <c r="F53" s="68"/>
      <c r="G53" s="68"/>
      <c r="H53" s="69"/>
      <c r="I53" s="69"/>
      <c r="J53" s="68"/>
      <c r="K53" s="68"/>
      <c r="L53" s="69"/>
      <c r="M53" s="69"/>
      <c r="N53" s="87"/>
      <c r="O53" s="87"/>
      <c r="P53" s="125"/>
      <c r="Q53" s="126"/>
      <c r="R53" s="60"/>
      <c r="S53" s="60"/>
      <c r="T53" s="61"/>
      <c r="U53" s="61"/>
      <c r="V53" s="65"/>
      <c r="W53" s="65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8" customHeight="1">
      <c r="A54" s="61" t="s">
        <v>104</v>
      </c>
      <c r="B54" s="63">
        <v>125</v>
      </c>
      <c r="C54" s="63">
        <v>247549</v>
      </c>
      <c r="D54" s="66">
        <v>0</v>
      </c>
      <c r="E54" s="66">
        <v>0</v>
      </c>
      <c r="F54" s="63">
        <v>0</v>
      </c>
      <c r="G54" s="63">
        <v>0</v>
      </c>
      <c r="H54" s="66">
        <v>0</v>
      </c>
      <c r="I54" s="66">
        <v>0</v>
      </c>
      <c r="J54" s="63">
        <v>4</v>
      </c>
      <c r="K54" s="63">
        <v>7525</v>
      </c>
      <c r="L54" s="66">
        <v>0</v>
      </c>
      <c r="M54" s="66">
        <v>0</v>
      </c>
      <c r="N54" s="63">
        <v>0</v>
      </c>
      <c r="O54" s="63">
        <v>0</v>
      </c>
      <c r="P54" s="66">
        <v>1</v>
      </c>
      <c r="Q54" s="66">
        <v>2253</v>
      </c>
      <c r="R54" s="63">
        <v>0</v>
      </c>
      <c r="S54" s="63">
        <v>0</v>
      </c>
      <c r="T54" s="66">
        <v>4</v>
      </c>
      <c r="U54" s="66">
        <v>4250</v>
      </c>
      <c r="V54" s="64">
        <f t="shared" ref="V54:W54" si="39">B54+D54+F54+H54+J54+L54+N54+P54+R54+T54</f>
        <v>134</v>
      </c>
      <c r="W54" s="64">
        <f t="shared" si="39"/>
        <v>261577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8" customHeight="1">
      <c r="A55" s="61" t="s">
        <v>105</v>
      </c>
      <c r="B55" s="63">
        <v>232</v>
      </c>
      <c r="C55" s="63">
        <v>443202</v>
      </c>
      <c r="D55" s="66">
        <v>0</v>
      </c>
      <c r="E55" s="66">
        <v>0</v>
      </c>
      <c r="F55" s="63">
        <v>0</v>
      </c>
      <c r="G55" s="63">
        <v>0</v>
      </c>
      <c r="H55" s="66">
        <v>0</v>
      </c>
      <c r="I55" s="66">
        <v>0</v>
      </c>
      <c r="J55" s="63">
        <v>6</v>
      </c>
      <c r="K55" s="63">
        <v>25061</v>
      </c>
      <c r="L55" s="66">
        <v>0</v>
      </c>
      <c r="M55" s="66">
        <v>0</v>
      </c>
      <c r="N55" s="63">
        <v>1</v>
      </c>
      <c r="O55" s="63">
        <v>1894</v>
      </c>
      <c r="P55" s="66">
        <v>1</v>
      </c>
      <c r="Q55" s="66">
        <v>3413</v>
      </c>
      <c r="R55" s="63">
        <v>0</v>
      </c>
      <c r="S55" s="63">
        <v>0</v>
      </c>
      <c r="T55" s="66">
        <v>5</v>
      </c>
      <c r="U55" s="66">
        <v>10510</v>
      </c>
      <c r="V55" s="64">
        <f t="shared" ref="V55:W55" si="40">B55+D55+F55+H55+J55+L55+N55+P55+R55+T55</f>
        <v>245</v>
      </c>
      <c r="W55" s="64">
        <f t="shared" si="40"/>
        <v>484080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8" customHeight="1">
      <c r="A56" s="61" t="s">
        <v>106</v>
      </c>
      <c r="B56" s="63">
        <v>338</v>
      </c>
      <c r="C56" s="63">
        <v>659657</v>
      </c>
      <c r="D56" s="66">
        <v>0</v>
      </c>
      <c r="E56" s="66">
        <v>0</v>
      </c>
      <c r="F56" s="63">
        <v>0</v>
      </c>
      <c r="G56" s="63">
        <v>0</v>
      </c>
      <c r="H56" s="66">
        <v>0</v>
      </c>
      <c r="I56" s="66">
        <v>0</v>
      </c>
      <c r="J56" s="63">
        <v>51</v>
      </c>
      <c r="K56" s="63">
        <v>152645</v>
      </c>
      <c r="L56" s="66">
        <v>0</v>
      </c>
      <c r="M56" s="66">
        <v>0</v>
      </c>
      <c r="N56" s="63">
        <v>0</v>
      </c>
      <c r="O56" s="63">
        <v>0</v>
      </c>
      <c r="P56" s="66">
        <v>0</v>
      </c>
      <c r="Q56" s="66">
        <v>0</v>
      </c>
      <c r="R56" s="63">
        <v>0</v>
      </c>
      <c r="S56" s="63">
        <v>0</v>
      </c>
      <c r="T56" s="66">
        <v>1</v>
      </c>
      <c r="U56" s="66">
        <v>3900</v>
      </c>
      <c r="V56" s="64">
        <f t="shared" ref="V56:W56" si="41">B56+D56+F56+H56+J56+L56+N56+P56+R56+T56</f>
        <v>390</v>
      </c>
      <c r="W56" s="64">
        <f t="shared" si="41"/>
        <v>816202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8" customHeight="1">
      <c r="A57" s="61" t="s">
        <v>107</v>
      </c>
      <c r="B57" s="63">
        <v>47</v>
      </c>
      <c r="C57" s="63">
        <v>71848</v>
      </c>
      <c r="D57" s="66">
        <v>0</v>
      </c>
      <c r="E57" s="66">
        <v>0</v>
      </c>
      <c r="F57" s="63">
        <v>0</v>
      </c>
      <c r="G57" s="63">
        <v>0</v>
      </c>
      <c r="H57" s="66">
        <v>0</v>
      </c>
      <c r="I57" s="66">
        <v>0</v>
      </c>
      <c r="J57" s="63">
        <v>1</v>
      </c>
      <c r="K57" s="63">
        <v>1815</v>
      </c>
      <c r="L57" s="66">
        <v>0</v>
      </c>
      <c r="M57" s="66">
        <v>0</v>
      </c>
      <c r="N57" s="63">
        <v>2</v>
      </c>
      <c r="O57" s="63">
        <v>5016</v>
      </c>
      <c r="P57" s="66">
        <v>2</v>
      </c>
      <c r="Q57" s="66">
        <v>8260</v>
      </c>
      <c r="R57" s="63">
        <v>0</v>
      </c>
      <c r="S57" s="63">
        <v>0</v>
      </c>
      <c r="T57" s="66">
        <v>0</v>
      </c>
      <c r="U57" s="66">
        <v>0</v>
      </c>
      <c r="V57" s="64">
        <f t="shared" ref="V57:W57" si="42">B57+D57+F57+H57+J57+L57+N57+P57+R57+T57</f>
        <v>52</v>
      </c>
      <c r="W57" s="64">
        <f t="shared" si="42"/>
        <v>86939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8" customHeight="1">
      <c r="A58" s="121" t="s">
        <v>108</v>
      </c>
      <c r="B58" s="63">
        <v>123</v>
      </c>
      <c r="C58" s="63">
        <v>218565</v>
      </c>
      <c r="D58" s="66">
        <v>0</v>
      </c>
      <c r="E58" s="66">
        <v>0</v>
      </c>
      <c r="F58" s="63">
        <v>0</v>
      </c>
      <c r="G58" s="63">
        <v>0</v>
      </c>
      <c r="H58" s="66">
        <v>0</v>
      </c>
      <c r="I58" s="66">
        <v>0</v>
      </c>
      <c r="J58" s="63">
        <v>2</v>
      </c>
      <c r="K58" s="63">
        <v>4700</v>
      </c>
      <c r="L58" s="66">
        <v>0</v>
      </c>
      <c r="M58" s="66">
        <v>0</v>
      </c>
      <c r="N58" s="63">
        <v>0</v>
      </c>
      <c r="O58" s="63">
        <v>0</v>
      </c>
      <c r="P58" s="66">
        <v>0</v>
      </c>
      <c r="Q58" s="66">
        <v>0</v>
      </c>
      <c r="R58" s="63">
        <v>0</v>
      </c>
      <c r="S58" s="63">
        <v>0</v>
      </c>
      <c r="T58" s="66">
        <v>1</v>
      </c>
      <c r="U58" s="66">
        <v>650</v>
      </c>
      <c r="V58" s="64">
        <f t="shared" ref="V58:W58" si="43">B58+D58+F58+H58+J58+L58+N58+P58+R58+T58</f>
        <v>126</v>
      </c>
      <c r="W58" s="64">
        <f t="shared" si="43"/>
        <v>223915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3.5" customHeight="1">
      <c r="A59" s="67" t="s">
        <v>55</v>
      </c>
      <c r="B59" s="68">
        <v>121</v>
      </c>
      <c r="C59" s="68">
        <v>321502</v>
      </c>
      <c r="D59" s="69">
        <v>0</v>
      </c>
      <c r="E59" s="69">
        <v>0</v>
      </c>
      <c r="F59" s="63">
        <v>0</v>
      </c>
      <c r="G59" s="63">
        <v>0</v>
      </c>
      <c r="H59" s="69">
        <v>2</v>
      </c>
      <c r="I59" s="69">
        <v>8368</v>
      </c>
      <c r="J59" s="68">
        <v>23</v>
      </c>
      <c r="K59" s="68">
        <v>88767</v>
      </c>
      <c r="L59" s="66">
        <v>0</v>
      </c>
      <c r="M59" s="66">
        <v>0</v>
      </c>
      <c r="N59" s="68">
        <v>1</v>
      </c>
      <c r="O59" s="68">
        <v>5000</v>
      </c>
      <c r="P59" s="69">
        <v>1</v>
      </c>
      <c r="Q59" s="69">
        <v>9010</v>
      </c>
      <c r="R59" s="63">
        <v>0</v>
      </c>
      <c r="S59" s="63">
        <v>0</v>
      </c>
      <c r="T59" s="69">
        <v>1</v>
      </c>
      <c r="U59" s="69">
        <v>2600</v>
      </c>
      <c r="V59" s="64">
        <f t="shared" ref="V59:W59" si="44">B59+D59+F59+H59+J59+L59+N59+P59+R59+T59</f>
        <v>149</v>
      </c>
      <c r="W59" s="64">
        <f t="shared" si="44"/>
        <v>435247</v>
      </c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1:40" ht="18" customHeight="1">
      <c r="A60" s="71" t="s">
        <v>56</v>
      </c>
      <c r="B60" s="63">
        <f t="shared" ref="B60:U60" si="45">SUM(B54:B59)</f>
        <v>986</v>
      </c>
      <c r="C60" s="63">
        <f t="shared" si="45"/>
        <v>1962323</v>
      </c>
      <c r="D60" s="66">
        <f t="shared" si="45"/>
        <v>0</v>
      </c>
      <c r="E60" s="66">
        <f t="shared" si="45"/>
        <v>0</v>
      </c>
      <c r="F60" s="63">
        <f t="shared" si="45"/>
        <v>0</v>
      </c>
      <c r="G60" s="63">
        <f t="shared" si="45"/>
        <v>0</v>
      </c>
      <c r="H60" s="66">
        <f t="shared" si="45"/>
        <v>2</v>
      </c>
      <c r="I60" s="66">
        <f t="shared" si="45"/>
        <v>8368</v>
      </c>
      <c r="J60" s="63">
        <f t="shared" si="45"/>
        <v>87</v>
      </c>
      <c r="K60" s="63">
        <f t="shared" si="45"/>
        <v>280513</v>
      </c>
      <c r="L60" s="66">
        <f t="shared" si="45"/>
        <v>0</v>
      </c>
      <c r="M60" s="66">
        <f t="shared" si="45"/>
        <v>0</v>
      </c>
      <c r="N60" s="63">
        <f t="shared" si="45"/>
        <v>4</v>
      </c>
      <c r="O60" s="63">
        <f t="shared" si="45"/>
        <v>11910</v>
      </c>
      <c r="P60" s="66">
        <f t="shared" si="45"/>
        <v>5</v>
      </c>
      <c r="Q60" s="66">
        <f t="shared" si="45"/>
        <v>22936</v>
      </c>
      <c r="R60" s="63">
        <f t="shared" si="45"/>
        <v>0</v>
      </c>
      <c r="S60" s="63">
        <f t="shared" si="45"/>
        <v>0</v>
      </c>
      <c r="T60" s="66">
        <f t="shared" si="45"/>
        <v>12</v>
      </c>
      <c r="U60" s="66">
        <f t="shared" si="45"/>
        <v>21910</v>
      </c>
      <c r="V60" s="64">
        <f t="shared" ref="V60:W60" si="46">B60+D60+F60+H60+J60+L60+N60+P60+R60+T60</f>
        <v>1096</v>
      </c>
      <c r="W60" s="64">
        <f t="shared" si="46"/>
        <v>2307960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3.5" customHeight="1">
      <c r="A61" s="2"/>
      <c r="B61" s="84"/>
      <c r="C61" s="84"/>
      <c r="D61" s="85"/>
      <c r="E61" s="85"/>
      <c r="F61" s="84"/>
      <c r="G61" s="84"/>
      <c r="H61" s="85"/>
      <c r="I61" s="85"/>
      <c r="J61" s="84"/>
      <c r="K61" s="84"/>
      <c r="L61" s="85"/>
      <c r="M61" s="85"/>
      <c r="N61" s="88"/>
      <c r="O61" s="88"/>
      <c r="P61" s="77"/>
      <c r="Q61" s="111"/>
      <c r="R61" s="88"/>
      <c r="S61" s="88"/>
      <c r="T61" s="2"/>
      <c r="U61" s="2"/>
      <c r="V61" s="58"/>
      <c r="W61" s="58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27" customHeight="1">
      <c r="A62" s="72" t="s">
        <v>121</v>
      </c>
      <c r="B62" s="89">
        <f t="shared" ref="B62:U62" si="47">SUM(B51+B60)</f>
        <v>11605</v>
      </c>
      <c r="C62" s="89">
        <f t="shared" si="47"/>
        <v>50589944</v>
      </c>
      <c r="D62" s="74">
        <f t="shared" si="47"/>
        <v>0</v>
      </c>
      <c r="E62" s="74">
        <f t="shared" si="47"/>
        <v>0</v>
      </c>
      <c r="F62" s="89">
        <f t="shared" si="47"/>
        <v>0</v>
      </c>
      <c r="G62" s="89">
        <f t="shared" si="47"/>
        <v>0</v>
      </c>
      <c r="H62" s="74">
        <f t="shared" si="47"/>
        <v>116</v>
      </c>
      <c r="I62" s="74">
        <f t="shared" si="47"/>
        <v>592229</v>
      </c>
      <c r="J62" s="89">
        <f t="shared" si="47"/>
        <v>244</v>
      </c>
      <c r="K62" s="89">
        <f t="shared" si="47"/>
        <v>1023419</v>
      </c>
      <c r="L62" s="74">
        <f t="shared" si="47"/>
        <v>1</v>
      </c>
      <c r="M62" s="74">
        <f t="shared" si="47"/>
        <v>5000</v>
      </c>
      <c r="N62" s="89">
        <f t="shared" si="47"/>
        <v>18</v>
      </c>
      <c r="O62" s="89">
        <f t="shared" si="47"/>
        <v>62748</v>
      </c>
      <c r="P62" s="74">
        <f t="shared" si="47"/>
        <v>20</v>
      </c>
      <c r="Q62" s="74">
        <f t="shared" si="47"/>
        <v>131564</v>
      </c>
      <c r="R62" s="89">
        <f t="shared" si="47"/>
        <v>0</v>
      </c>
      <c r="S62" s="89">
        <f t="shared" si="47"/>
        <v>0</v>
      </c>
      <c r="T62" s="74">
        <f t="shared" si="47"/>
        <v>262</v>
      </c>
      <c r="U62" s="74">
        <f t="shared" si="47"/>
        <v>658554</v>
      </c>
      <c r="V62" s="64">
        <f t="shared" ref="V62:W62" si="48">B62+D62+F62+H62+J62+L62+N62+P62+R62+T62</f>
        <v>12266</v>
      </c>
      <c r="W62" s="64">
        <f t="shared" si="48"/>
        <v>53063458</v>
      </c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</row>
    <row r="63" spans="1:40" ht="13.5" customHeight="1">
      <c r="A63" s="90"/>
      <c r="B63" s="91"/>
      <c r="C63" s="76"/>
      <c r="D63" s="77"/>
      <c r="E63" s="77"/>
      <c r="F63" s="78"/>
      <c r="G63" s="78" t="s">
        <v>58</v>
      </c>
      <c r="H63" s="79"/>
      <c r="I63" s="79" t="s">
        <v>58</v>
      </c>
      <c r="J63" s="76"/>
      <c r="K63" s="80"/>
      <c r="L63" s="77"/>
      <c r="M63" s="77"/>
      <c r="N63" s="88"/>
      <c r="O63" s="88"/>
      <c r="P63" s="77"/>
      <c r="Q63" s="111"/>
      <c r="R63" s="88"/>
      <c r="S63" s="88"/>
      <c r="T63" s="2"/>
      <c r="U63" s="2"/>
      <c r="V63" s="58"/>
      <c r="W63" s="58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8" customHeight="1">
      <c r="A64" s="59" t="s">
        <v>59</v>
      </c>
      <c r="B64" s="92"/>
      <c r="C64" s="92"/>
      <c r="D64" s="93"/>
      <c r="E64" s="93"/>
      <c r="F64" s="92"/>
      <c r="G64" s="92"/>
      <c r="H64" s="94"/>
      <c r="I64" s="94"/>
      <c r="J64" s="95"/>
      <c r="K64" s="96"/>
      <c r="L64" s="93"/>
      <c r="M64" s="93"/>
      <c r="N64" s="60"/>
      <c r="O64" s="60"/>
      <c r="P64" s="71"/>
      <c r="Q64" s="122"/>
      <c r="R64" s="60"/>
      <c r="S64" s="60"/>
      <c r="T64" s="61"/>
      <c r="U64" s="61"/>
      <c r="V64" s="65"/>
      <c r="W64" s="65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27" customHeight="1">
      <c r="A65" s="61" t="s">
        <v>60</v>
      </c>
      <c r="B65" s="63">
        <v>0</v>
      </c>
      <c r="C65" s="63">
        <v>0</v>
      </c>
      <c r="D65" s="66">
        <v>619</v>
      </c>
      <c r="E65" s="66">
        <v>503680</v>
      </c>
      <c r="F65" s="63">
        <v>777</v>
      </c>
      <c r="G65" s="63">
        <v>854219</v>
      </c>
      <c r="H65" s="66">
        <v>35</v>
      </c>
      <c r="I65" s="66">
        <v>139514</v>
      </c>
      <c r="J65" s="63">
        <v>118</v>
      </c>
      <c r="K65" s="63">
        <v>305613</v>
      </c>
      <c r="L65" s="66">
        <v>0</v>
      </c>
      <c r="M65" s="66">
        <v>0</v>
      </c>
      <c r="N65" s="63">
        <v>33</v>
      </c>
      <c r="O65" s="63">
        <v>93126</v>
      </c>
      <c r="P65" s="66">
        <v>37</v>
      </c>
      <c r="Q65" s="66">
        <v>46858</v>
      </c>
      <c r="R65" s="63">
        <v>0</v>
      </c>
      <c r="S65" s="63">
        <v>0</v>
      </c>
      <c r="T65" s="66">
        <v>174</v>
      </c>
      <c r="U65" s="66">
        <v>298348</v>
      </c>
      <c r="V65" s="64">
        <f t="shared" ref="V65:W65" si="49">B65+D65+F65+H65+J65+L65+N65+P65+R65+T65</f>
        <v>1793</v>
      </c>
      <c r="W65" s="64">
        <f t="shared" si="49"/>
        <v>2241358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27" customHeight="1">
      <c r="A66" s="61" t="s">
        <v>61</v>
      </c>
      <c r="B66" s="63">
        <v>0</v>
      </c>
      <c r="C66" s="63">
        <v>0</v>
      </c>
      <c r="D66" s="66">
        <v>13</v>
      </c>
      <c r="E66" s="66">
        <v>11725</v>
      </c>
      <c r="F66" s="63">
        <v>55</v>
      </c>
      <c r="G66" s="63">
        <v>47225</v>
      </c>
      <c r="H66" s="66">
        <v>1</v>
      </c>
      <c r="I66" s="66">
        <v>1046</v>
      </c>
      <c r="J66" s="63">
        <v>6</v>
      </c>
      <c r="K66" s="63">
        <v>14613</v>
      </c>
      <c r="L66" s="66">
        <v>0</v>
      </c>
      <c r="M66" s="66">
        <v>0</v>
      </c>
      <c r="N66" s="63">
        <v>0</v>
      </c>
      <c r="O66" s="63">
        <v>0</v>
      </c>
      <c r="P66" s="66">
        <v>0</v>
      </c>
      <c r="Q66" s="66">
        <v>0</v>
      </c>
      <c r="R66" s="63">
        <v>0</v>
      </c>
      <c r="S66" s="63">
        <v>0</v>
      </c>
      <c r="T66" s="66">
        <v>17</v>
      </c>
      <c r="U66" s="66">
        <v>29250</v>
      </c>
      <c r="V66" s="64">
        <f t="shared" ref="V66:W66" si="50">B66+D66+F66+H66+J66+L66+N66+P66+R66+T66</f>
        <v>92</v>
      </c>
      <c r="W66" s="64">
        <f t="shared" si="50"/>
        <v>103859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36" customHeight="1">
      <c r="A67" s="61" t="s">
        <v>62</v>
      </c>
      <c r="B67" s="63">
        <v>0</v>
      </c>
      <c r="C67" s="63">
        <v>0</v>
      </c>
      <c r="D67" s="66">
        <v>31</v>
      </c>
      <c r="E67" s="66">
        <v>26214</v>
      </c>
      <c r="F67" s="63">
        <v>44</v>
      </c>
      <c r="G67" s="63">
        <v>35123</v>
      </c>
      <c r="H67" s="66">
        <v>3</v>
      </c>
      <c r="I67" s="66">
        <v>7167</v>
      </c>
      <c r="J67" s="63">
        <v>1</v>
      </c>
      <c r="K67" s="63">
        <v>3427</v>
      </c>
      <c r="L67" s="66">
        <v>0</v>
      </c>
      <c r="M67" s="66">
        <v>0</v>
      </c>
      <c r="N67" s="63">
        <v>3</v>
      </c>
      <c r="O67" s="63">
        <v>9375</v>
      </c>
      <c r="P67" s="66">
        <v>3</v>
      </c>
      <c r="Q67" s="66">
        <v>4635</v>
      </c>
      <c r="R67" s="63">
        <v>0</v>
      </c>
      <c r="S67" s="63">
        <v>0</v>
      </c>
      <c r="T67" s="66">
        <v>6</v>
      </c>
      <c r="U67" s="66">
        <v>12025</v>
      </c>
      <c r="V67" s="64">
        <f t="shared" ref="V67:W67" si="51">B67+D67+F67+H67+J67+L67+N67+P67+R67+T67</f>
        <v>91</v>
      </c>
      <c r="W67" s="64">
        <f t="shared" si="51"/>
        <v>97966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27" customHeight="1">
      <c r="A68" s="61" t="s">
        <v>63</v>
      </c>
      <c r="B68" s="63">
        <v>0</v>
      </c>
      <c r="C68" s="63">
        <v>0</v>
      </c>
      <c r="D68" s="66">
        <v>86</v>
      </c>
      <c r="E68" s="66">
        <v>67328</v>
      </c>
      <c r="F68" s="63">
        <v>261</v>
      </c>
      <c r="G68" s="63">
        <v>244854</v>
      </c>
      <c r="H68" s="66">
        <v>1</v>
      </c>
      <c r="I68" s="66">
        <v>4184</v>
      </c>
      <c r="J68" s="63">
        <v>7</v>
      </c>
      <c r="K68" s="63">
        <v>11973</v>
      </c>
      <c r="L68" s="66">
        <v>0</v>
      </c>
      <c r="M68" s="66">
        <v>0</v>
      </c>
      <c r="N68" s="63">
        <v>1</v>
      </c>
      <c r="O68" s="63">
        <v>5000</v>
      </c>
      <c r="P68" s="66">
        <v>2</v>
      </c>
      <c r="Q68" s="66">
        <v>3399</v>
      </c>
      <c r="R68" s="63">
        <v>0</v>
      </c>
      <c r="S68" s="63">
        <v>0</v>
      </c>
      <c r="T68" s="66">
        <v>42</v>
      </c>
      <c r="U68" s="66">
        <v>72150</v>
      </c>
      <c r="V68" s="64">
        <f t="shared" ref="V68:W68" si="52">B68+D68+F68+H68+J68+L68+N68+P68+R68+T68</f>
        <v>400</v>
      </c>
      <c r="W68" s="64">
        <f t="shared" si="52"/>
        <v>408888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27" customHeight="1">
      <c r="A69" s="61" t="s">
        <v>64</v>
      </c>
      <c r="B69" s="63">
        <v>0</v>
      </c>
      <c r="C69" s="63">
        <v>0</v>
      </c>
      <c r="D69" s="66">
        <v>210</v>
      </c>
      <c r="E69" s="66">
        <v>195698</v>
      </c>
      <c r="F69" s="63">
        <v>324</v>
      </c>
      <c r="G69" s="63">
        <v>383657</v>
      </c>
      <c r="H69" s="66">
        <v>47</v>
      </c>
      <c r="I69" s="66">
        <v>189469</v>
      </c>
      <c r="J69" s="63">
        <v>28</v>
      </c>
      <c r="K69" s="63">
        <v>97083</v>
      </c>
      <c r="L69" s="66">
        <v>0</v>
      </c>
      <c r="M69" s="66">
        <v>0</v>
      </c>
      <c r="N69" s="63">
        <v>9</v>
      </c>
      <c r="O69" s="63">
        <v>25572</v>
      </c>
      <c r="P69" s="66">
        <v>10</v>
      </c>
      <c r="Q69" s="66">
        <v>16995</v>
      </c>
      <c r="R69" s="63">
        <v>0</v>
      </c>
      <c r="S69" s="63">
        <v>0</v>
      </c>
      <c r="T69" s="66">
        <v>54</v>
      </c>
      <c r="U69" s="66">
        <v>99775</v>
      </c>
      <c r="V69" s="64">
        <f t="shared" ref="V69:W69" si="53">B69+D69+F69+H69+J69+L69+N69+P69+R69+T69</f>
        <v>682</v>
      </c>
      <c r="W69" s="64">
        <f t="shared" si="53"/>
        <v>1008249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27" customHeight="1">
      <c r="A70" s="61" t="s">
        <v>65</v>
      </c>
      <c r="B70" s="63">
        <v>0</v>
      </c>
      <c r="C70" s="63">
        <v>0</v>
      </c>
      <c r="D70" s="66">
        <v>204</v>
      </c>
      <c r="E70" s="66">
        <v>179538</v>
      </c>
      <c r="F70" s="63">
        <v>445</v>
      </c>
      <c r="G70" s="63">
        <v>608439</v>
      </c>
      <c r="H70" s="66">
        <v>29</v>
      </c>
      <c r="I70" s="66">
        <v>113231</v>
      </c>
      <c r="J70" s="63">
        <v>12</v>
      </c>
      <c r="K70" s="63">
        <v>44031</v>
      </c>
      <c r="L70" s="66">
        <v>0</v>
      </c>
      <c r="M70" s="66">
        <v>0</v>
      </c>
      <c r="N70" s="63">
        <v>3</v>
      </c>
      <c r="O70" s="63">
        <v>5000</v>
      </c>
      <c r="P70" s="66">
        <v>4</v>
      </c>
      <c r="Q70" s="66">
        <v>5768</v>
      </c>
      <c r="R70" s="63">
        <v>0</v>
      </c>
      <c r="S70" s="63">
        <v>0</v>
      </c>
      <c r="T70" s="66">
        <v>38</v>
      </c>
      <c r="U70" s="66">
        <v>69876</v>
      </c>
      <c r="V70" s="64">
        <f t="shared" ref="V70:W70" si="54">B70+D70+F70+H70+J70+L70+N70+P70+R70+T70</f>
        <v>735</v>
      </c>
      <c r="W70" s="64">
        <f t="shared" si="54"/>
        <v>1025883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36" customHeight="1">
      <c r="A71" s="61" t="s">
        <v>66</v>
      </c>
      <c r="B71" s="63">
        <v>0</v>
      </c>
      <c r="C71" s="63">
        <v>0</v>
      </c>
      <c r="D71" s="66">
        <v>213</v>
      </c>
      <c r="E71" s="66">
        <v>198031</v>
      </c>
      <c r="F71" s="63">
        <v>344</v>
      </c>
      <c r="G71" s="63">
        <v>366946</v>
      </c>
      <c r="H71" s="66">
        <v>24</v>
      </c>
      <c r="I71" s="66">
        <v>83357</v>
      </c>
      <c r="J71" s="63">
        <v>27</v>
      </c>
      <c r="K71" s="63">
        <v>85279</v>
      </c>
      <c r="L71" s="66">
        <v>0</v>
      </c>
      <c r="M71" s="66">
        <v>0</v>
      </c>
      <c r="N71" s="63">
        <v>13</v>
      </c>
      <c r="O71" s="63">
        <v>42881</v>
      </c>
      <c r="P71" s="66">
        <v>13</v>
      </c>
      <c r="Q71" s="66">
        <v>22627</v>
      </c>
      <c r="R71" s="63">
        <v>0</v>
      </c>
      <c r="S71" s="63">
        <v>0</v>
      </c>
      <c r="T71" s="66">
        <v>35</v>
      </c>
      <c r="U71" s="66">
        <v>74191</v>
      </c>
      <c r="V71" s="64">
        <f t="shared" ref="V71:W71" si="55">B71+D71+F71+H71+J71+L71+N71+P71+R71+T71</f>
        <v>669</v>
      </c>
      <c r="W71" s="64">
        <f t="shared" si="55"/>
        <v>873312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36" customHeight="1">
      <c r="A72" s="61" t="s">
        <v>67</v>
      </c>
      <c r="B72" s="63">
        <v>0</v>
      </c>
      <c r="C72" s="63">
        <v>0</v>
      </c>
      <c r="D72" s="66">
        <v>86</v>
      </c>
      <c r="E72" s="66">
        <v>83722</v>
      </c>
      <c r="F72" s="63">
        <v>86</v>
      </c>
      <c r="G72" s="63">
        <v>125279</v>
      </c>
      <c r="H72" s="66">
        <v>5</v>
      </c>
      <c r="I72" s="66">
        <v>18828</v>
      </c>
      <c r="J72" s="63">
        <v>9</v>
      </c>
      <c r="K72" s="63">
        <v>31013</v>
      </c>
      <c r="L72" s="66">
        <v>0</v>
      </c>
      <c r="M72" s="66">
        <v>0</v>
      </c>
      <c r="N72" s="63">
        <v>3</v>
      </c>
      <c r="O72" s="63">
        <v>10000</v>
      </c>
      <c r="P72" s="66">
        <v>3</v>
      </c>
      <c r="Q72" s="66">
        <v>4944</v>
      </c>
      <c r="R72" s="63">
        <v>0</v>
      </c>
      <c r="S72" s="63">
        <v>0</v>
      </c>
      <c r="T72" s="66">
        <v>0</v>
      </c>
      <c r="U72" s="66">
        <v>0</v>
      </c>
      <c r="V72" s="64">
        <f t="shared" ref="V72:W72" si="56">B72+D72+F72+H72+J72+L72+N72+P72+R72+T72</f>
        <v>192</v>
      </c>
      <c r="W72" s="64">
        <f t="shared" si="56"/>
        <v>273786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27" customHeight="1">
      <c r="A73" s="61" t="s">
        <v>68</v>
      </c>
      <c r="B73" s="63">
        <v>0</v>
      </c>
      <c r="C73" s="63">
        <v>0</v>
      </c>
      <c r="D73" s="66">
        <v>27</v>
      </c>
      <c r="E73" s="66">
        <v>26063</v>
      </c>
      <c r="F73" s="63">
        <v>22</v>
      </c>
      <c r="G73" s="63">
        <v>31529</v>
      </c>
      <c r="H73" s="66">
        <v>11</v>
      </c>
      <c r="I73" s="66">
        <v>49462</v>
      </c>
      <c r="J73" s="63">
        <v>4</v>
      </c>
      <c r="K73" s="63">
        <v>16625</v>
      </c>
      <c r="L73" s="66">
        <v>0</v>
      </c>
      <c r="M73" s="66">
        <v>0</v>
      </c>
      <c r="N73" s="63">
        <v>0</v>
      </c>
      <c r="O73" s="63">
        <v>0</v>
      </c>
      <c r="P73" s="66">
        <v>0</v>
      </c>
      <c r="Q73" s="66">
        <v>0</v>
      </c>
      <c r="R73" s="63">
        <v>0</v>
      </c>
      <c r="S73" s="63">
        <v>0</v>
      </c>
      <c r="T73" s="66">
        <v>4</v>
      </c>
      <c r="U73" s="66">
        <v>6500</v>
      </c>
      <c r="V73" s="64">
        <f t="shared" ref="V73:W73" si="57">B73+D73+F73+H73+J73+L73+N73+P73+R73+T73</f>
        <v>68</v>
      </c>
      <c r="W73" s="64">
        <f t="shared" si="57"/>
        <v>130179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36" customHeight="1">
      <c r="A74" s="61" t="s">
        <v>69</v>
      </c>
      <c r="B74" s="63">
        <v>0</v>
      </c>
      <c r="C74" s="63">
        <v>0</v>
      </c>
      <c r="D74" s="66">
        <v>48</v>
      </c>
      <c r="E74" s="66">
        <v>36850</v>
      </c>
      <c r="F74" s="63">
        <v>108</v>
      </c>
      <c r="G74" s="63">
        <v>112678</v>
      </c>
      <c r="H74" s="66">
        <v>7</v>
      </c>
      <c r="I74" s="66">
        <v>26150</v>
      </c>
      <c r="J74" s="63">
        <v>3</v>
      </c>
      <c r="K74" s="63">
        <v>11839</v>
      </c>
      <c r="L74" s="66">
        <v>0</v>
      </c>
      <c r="M74" s="66">
        <v>0</v>
      </c>
      <c r="N74" s="63">
        <v>3</v>
      </c>
      <c r="O74" s="63">
        <v>9375</v>
      </c>
      <c r="P74" s="66">
        <v>4</v>
      </c>
      <c r="Q74" s="66">
        <v>7107</v>
      </c>
      <c r="R74" s="63">
        <v>0</v>
      </c>
      <c r="S74" s="63">
        <v>0</v>
      </c>
      <c r="T74" s="66">
        <v>36</v>
      </c>
      <c r="U74" s="66">
        <v>60125</v>
      </c>
      <c r="V74" s="64">
        <f t="shared" ref="V74:W74" si="58">B74+D74+F74+H74+J74+L74+N74+P74+R74+T74</f>
        <v>209</v>
      </c>
      <c r="W74" s="64">
        <f t="shared" si="58"/>
        <v>264124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36" customHeight="1">
      <c r="A75" s="61" t="s">
        <v>70</v>
      </c>
      <c r="B75" s="63">
        <v>0</v>
      </c>
      <c r="C75" s="63">
        <v>0</v>
      </c>
      <c r="D75" s="66">
        <v>102</v>
      </c>
      <c r="E75" s="66">
        <v>91376</v>
      </c>
      <c r="F75" s="63">
        <v>236</v>
      </c>
      <c r="G75" s="63">
        <v>254614</v>
      </c>
      <c r="H75" s="66">
        <v>10</v>
      </c>
      <c r="I75" s="66">
        <v>37656</v>
      </c>
      <c r="J75" s="63">
        <v>22</v>
      </c>
      <c r="K75" s="63">
        <v>75360</v>
      </c>
      <c r="L75" s="66">
        <v>0</v>
      </c>
      <c r="M75" s="66">
        <v>0</v>
      </c>
      <c r="N75" s="63">
        <v>5</v>
      </c>
      <c r="O75" s="63">
        <v>18333</v>
      </c>
      <c r="P75" s="66">
        <v>6</v>
      </c>
      <c r="Q75" s="66">
        <v>11124</v>
      </c>
      <c r="R75" s="63">
        <v>0</v>
      </c>
      <c r="S75" s="63">
        <v>0</v>
      </c>
      <c r="T75" s="66">
        <v>36</v>
      </c>
      <c r="U75" s="66">
        <v>56817</v>
      </c>
      <c r="V75" s="64">
        <f t="shared" ref="V75:W75" si="59">B75+D75+F75+H75+J75+L75+N75+P75+R75+T75</f>
        <v>417</v>
      </c>
      <c r="W75" s="64">
        <f t="shared" si="59"/>
        <v>545280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36" customHeight="1">
      <c r="A76" s="61" t="s">
        <v>71</v>
      </c>
      <c r="B76" s="63">
        <v>0</v>
      </c>
      <c r="C76" s="63">
        <v>0</v>
      </c>
      <c r="D76" s="66">
        <v>483</v>
      </c>
      <c r="E76" s="66">
        <v>415021</v>
      </c>
      <c r="F76" s="63">
        <v>716</v>
      </c>
      <c r="G76" s="63">
        <v>802327</v>
      </c>
      <c r="H76" s="66">
        <v>23</v>
      </c>
      <c r="I76" s="66">
        <v>100193</v>
      </c>
      <c r="J76" s="63">
        <v>84</v>
      </c>
      <c r="K76" s="63">
        <v>220155</v>
      </c>
      <c r="L76" s="66">
        <v>0</v>
      </c>
      <c r="M76" s="66">
        <v>0</v>
      </c>
      <c r="N76" s="63">
        <v>20</v>
      </c>
      <c r="O76" s="63">
        <v>72447</v>
      </c>
      <c r="P76" s="66">
        <v>20</v>
      </c>
      <c r="Q76" s="66">
        <v>31012</v>
      </c>
      <c r="R76" s="63">
        <v>0</v>
      </c>
      <c r="S76" s="63">
        <v>0</v>
      </c>
      <c r="T76" s="66">
        <v>61</v>
      </c>
      <c r="U76" s="66">
        <v>109442</v>
      </c>
      <c r="V76" s="64">
        <f t="shared" ref="V76:W76" si="60">B76+D76+F76+H76+J76+L76+N76+P76+R76+T76</f>
        <v>1407</v>
      </c>
      <c r="W76" s="64">
        <f t="shared" si="60"/>
        <v>1750597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36" customHeight="1">
      <c r="A77" s="61" t="s">
        <v>72</v>
      </c>
      <c r="B77" s="63">
        <v>0</v>
      </c>
      <c r="C77" s="63">
        <v>0</v>
      </c>
      <c r="D77" s="66">
        <v>74</v>
      </c>
      <c r="E77" s="66">
        <v>64836</v>
      </c>
      <c r="F77" s="63">
        <v>143</v>
      </c>
      <c r="G77" s="63">
        <v>158948</v>
      </c>
      <c r="H77" s="66">
        <v>4</v>
      </c>
      <c r="I77" s="66">
        <v>19117</v>
      </c>
      <c r="J77" s="63">
        <v>9</v>
      </c>
      <c r="K77" s="63">
        <v>23786</v>
      </c>
      <c r="L77" s="66">
        <v>0</v>
      </c>
      <c r="M77" s="66">
        <v>0</v>
      </c>
      <c r="N77" s="63">
        <v>5</v>
      </c>
      <c r="O77" s="63">
        <v>18750</v>
      </c>
      <c r="P77" s="66">
        <v>5</v>
      </c>
      <c r="Q77" s="66">
        <v>9270</v>
      </c>
      <c r="R77" s="63">
        <v>0</v>
      </c>
      <c r="S77" s="63">
        <v>0</v>
      </c>
      <c r="T77" s="66">
        <v>3</v>
      </c>
      <c r="U77" s="66">
        <v>6175</v>
      </c>
      <c r="V77" s="64">
        <f t="shared" ref="V77:W77" si="61">B77+D77+F77+H77+J77+L77+N77+P77+R77+T77</f>
        <v>243</v>
      </c>
      <c r="W77" s="64">
        <f t="shared" si="61"/>
        <v>300882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27" customHeight="1">
      <c r="A78" s="61" t="s">
        <v>73</v>
      </c>
      <c r="B78" s="63">
        <v>0</v>
      </c>
      <c r="C78" s="63">
        <v>0</v>
      </c>
      <c r="D78" s="66">
        <v>72</v>
      </c>
      <c r="E78" s="66">
        <v>58251</v>
      </c>
      <c r="F78" s="63">
        <v>92</v>
      </c>
      <c r="G78" s="63">
        <v>86052</v>
      </c>
      <c r="H78" s="66">
        <v>0</v>
      </c>
      <c r="I78" s="66">
        <v>0</v>
      </c>
      <c r="J78" s="63">
        <v>3</v>
      </c>
      <c r="K78" s="63">
        <v>6880</v>
      </c>
      <c r="L78" s="66">
        <v>0</v>
      </c>
      <c r="M78" s="66">
        <v>0</v>
      </c>
      <c r="N78" s="63">
        <v>0</v>
      </c>
      <c r="O78" s="63">
        <v>0</v>
      </c>
      <c r="P78" s="66">
        <v>1</v>
      </c>
      <c r="Q78" s="66">
        <v>1236</v>
      </c>
      <c r="R78" s="63">
        <v>0</v>
      </c>
      <c r="S78" s="63">
        <v>0</v>
      </c>
      <c r="T78" s="66">
        <v>3</v>
      </c>
      <c r="U78" s="66">
        <v>7475</v>
      </c>
      <c r="V78" s="64">
        <f t="shared" ref="V78:W78" si="62">B78+D78+F78+H78+J78+L78+N78+P78+R78+T78</f>
        <v>171</v>
      </c>
      <c r="W78" s="64">
        <f t="shared" si="62"/>
        <v>159894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27" customHeight="1">
      <c r="A79" s="61" t="s">
        <v>74</v>
      </c>
      <c r="B79" s="63">
        <v>0</v>
      </c>
      <c r="C79" s="63">
        <v>0</v>
      </c>
      <c r="D79" s="66">
        <v>65</v>
      </c>
      <c r="E79" s="66">
        <v>54447</v>
      </c>
      <c r="F79" s="63">
        <v>118</v>
      </c>
      <c r="G79" s="63">
        <v>131438</v>
      </c>
      <c r="H79" s="66">
        <v>0</v>
      </c>
      <c r="I79" s="66">
        <v>0</v>
      </c>
      <c r="J79" s="63">
        <v>6</v>
      </c>
      <c r="K79" s="63">
        <v>18680</v>
      </c>
      <c r="L79" s="66">
        <v>0</v>
      </c>
      <c r="M79" s="66">
        <v>0</v>
      </c>
      <c r="N79" s="63">
        <v>6</v>
      </c>
      <c r="O79" s="63">
        <v>13750</v>
      </c>
      <c r="P79" s="66">
        <v>8</v>
      </c>
      <c r="Q79" s="66">
        <v>8652</v>
      </c>
      <c r="R79" s="63">
        <v>0</v>
      </c>
      <c r="S79" s="63">
        <v>0</v>
      </c>
      <c r="T79" s="66">
        <v>1</v>
      </c>
      <c r="U79" s="66">
        <v>1950</v>
      </c>
      <c r="V79" s="64">
        <f t="shared" ref="V79:W79" si="63">B79+D79+F79+H79+J79+L79+N79+P79+R79+T79</f>
        <v>204</v>
      </c>
      <c r="W79" s="64">
        <f t="shared" si="63"/>
        <v>228917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27" customHeight="1">
      <c r="A80" s="61" t="s">
        <v>75</v>
      </c>
      <c r="B80" s="63">
        <v>0</v>
      </c>
      <c r="C80" s="63">
        <v>0</v>
      </c>
      <c r="D80" s="66">
        <v>71</v>
      </c>
      <c r="E80" s="66">
        <v>67738</v>
      </c>
      <c r="F80" s="63">
        <v>161</v>
      </c>
      <c r="G80" s="63">
        <v>233066</v>
      </c>
      <c r="H80" s="66">
        <v>2</v>
      </c>
      <c r="I80" s="66">
        <v>11506</v>
      </c>
      <c r="J80" s="63">
        <v>11</v>
      </c>
      <c r="K80" s="63">
        <v>42087</v>
      </c>
      <c r="L80" s="66">
        <v>0</v>
      </c>
      <c r="M80" s="66">
        <v>0</v>
      </c>
      <c r="N80" s="63">
        <v>1</v>
      </c>
      <c r="O80" s="63">
        <v>1875</v>
      </c>
      <c r="P80" s="66">
        <v>1</v>
      </c>
      <c r="Q80" s="66">
        <v>927</v>
      </c>
      <c r="R80" s="63">
        <v>0</v>
      </c>
      <c r="S80" s="63">
        <v>0</v>
      </c>
      <c r="T80" s="66">
        <v>0</v>
      </c>
      <c r="U80" s="66">
        <v>0</v>
      </c>
      <c r="V80" s="64">
        <f t="shared" ref="V80:W80" si="64">B80+D80+F80+H80+J80+L80+N80+P80+R80+T80</f>
        <v>247</v>
      </c>
      <c r="W80" s="64">
        <f t="shared" si="64"/>
        <v>357199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36" customHeight="1">
      <c r="A81" s="61" t="s">
        <v>76</v>
      </c>
      <c r="B81" s="63">
        <v>0</v>
      </c>
      <c r="C81" s="63">
        <v>0</v>
      </c>
      <c r="D81" s="66">
        <v>66</v>
      </c>
      <c r="E81" s="66">
        <v>60447</v>
      </c>
      <c r="F81" s="63">
        <v>157</v>
      </c>
      <c r="G81" s="63">
        <v>150364</v>
      </c>
      <c r="H81" s="66">
        <v>4</v>
      </c>
      <c r="I81" s="66">
        <v>16213</v>
      </c>
      <c r="J81" s="63">
        <v>13</v>
      </c>
      <c r="K81" s="63">
        <v>41975</v>
      </c>
      <c r="L81" s="66">
        <v>0</v>
      </c>
      <c r="M81" s="66">
        <v>0</v>
      </c>
      <c r="N81" s="63">
        <v>1</v>
      </c>
      <c r="O81" s="63">
        <v>1250</v>
      </c>
      <c r="P81" s="66">
        <v>2</v>
      </c>
      <c r="Q81" s="66">
        <v>1854</v>
      </c>
      <c r="R81" s="63">
        <v>0</v>
      </c>
      <c r="S81" s="63">
        <v>0</v>
      </c>
      <c r="T81" s="66">
        <v>17</v>
      </c>
      <c r="U81" s="66">
        <v>23725</v>
      </c>
      <c r="V81" s="64">
        <f t="shared" ref="V81:W81" si="65">B81+D81+F81+H81+J81+L81+N81+P81+R81+T81</f>
        <v>260</v>
      </c>
      <c r="W81" s="64">
        <f t="shared" si="65"/>
        <v>295828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27" customHeight="1">
      <c r="A82" s="61" t="s">
        <v>77</v>
      </c>
      <c r="B82" s="63">
        <v>0</v>
      </c>
      <c r="C82" s="63">
        <v>0</v>
      </c>
      <c r="D82" s="66">
        <v>66</v>
      </c>
      <c r="E82" s="66">
        <v>60050</v>
      </c>
      <c r="F82" s="63">
        <v>120</v>
      </c>
      <c r="G82" s="63">
        <v>149095</v>
      </c>
      <c r="H82" s="66">
        <v>34</v>
      </c>
      <c r="I82" s="66">
        <v>131899</v>
      </c>
      <c r="J82" s="63">
        <v>4</v>
      </c>
      <c r="K82" s="63">
        <v>13777</v>
      </c>
      <c r="L82" s="66">
        <v>0</v>
      </c>
      <c r="M82" s="66">
        <v>0</v>
      </c>
      <c r="N82" s="63">
        <v>2</v>
      </c>
      <c r="O82" s="63">
        <v>8611</v>
      </c>
      <c r="P82" s="66">
        <v>1</v>
      </c>
      <c r="Q82" s="66">
        <v>2472</v>
      </c>
      <c r="R82" s="63">
        <v>0</v>
      </c>
      <c r="S82" s="63">
        <v>0</v>
      </c>
      <c r="T82" s="66">
        <v>1</v>
      </c>
      <c r="U82" s="66">
        <v>2600</v>
      </c>
      <c r="V82" s="64">
        <f t="shared" ref="V82:W82" si="66">B82+D82+F82+H82+J82+L82+N82+P82+R82+T82</f>
        <v>228</v>
      </c>
      <c r="W82" s="64">
        <f t="shared" si="66"/>
        <v>368504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36" customHeight="1">
      <c r="A83" s="67" t="s">
        <v>78</v>
      </c>
      <c r="B83" s="68">
        <v>0</v>
      </c>
      <c r="C83" s="68">
        <v>0</v>
      </c>
      <c r="D83" s="69">
        <v>138</v>
      </c>
      <c r="E83" s="69">
        <v>119176</v>
      </c>
      <c r="F83" s="68">
        <v>206</v>
      </c>
      <c r="G83" s="68">
        <v>202533</v>
      </c>
      <c r="H83" s="69">
        <v>41</v>
      </c>
      <c r="I83" s="69">
        <v>161782</v>
      </c>
      <c r="J83" s="68">
        <v>64</v>
      </c>
      <c r="K83" s="68">
        <v>132197</v>
      </c>
      <c r="L83" s="66">
        <v>0</v>
      </c>
      <c r="M83" s="66">
        <v>0</v>
      </c>
      <c r="N83" s="68">
        <v>13</v>
      </c>
      <c r="O83" s="68">
        <v>43125</v>
      </c>
      <c r="P83" s="69">
        <v>13</v>
      </c>
      <c r="Q83" s="69">
        <v>20820</v>
      </c>
      <c r="R83" s="63">
        <v>0</v>
      </c>
      <c r="S83" s="63">
        <v>0</v>
      </c>
      <c r="T83" s="69">
        <v>64</v>
      </c>
      <c r="U83" s="69">
        <v>125775</v>
      </c>
      <c r="V83" s="64">
        <f t="shared" ref="V83:W83" si="67">B83+D83+F83+H83+J83+L83+N83+P83+R83+T83</f>
        <v>539</v>
      </c>
      <c r="W83" s="64">
        <f t="shared" si="67"/>
        <v>805408</v>
      </c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</row>
    <row r="84" spans="1:40" ht="13.5" customHeight="1">
      <c r="A84" s="61"/>
      <c r="B84" s="68"/>
      <c r="C84" s="68"/>
      <c r="D84" s="69"/>
      <c r="E84" s="69"/>
      <c r="F84" s="68"/>
      <c r="G84" s="68"/>
      <c r="H84" s="69"/>
      <c r="I84" s="69"/>
      <c r="J84" s="68"/>
      <c r="K84" s="68"/>
      <c r="L84" s="66"/>
      <c r="M84" s="61"/>
      <c r="N84" s="64"/>
      <c r="O84" s="64"/>
      <c r="P84" s="66"/>
      <c r="Q84" s="122"/>
      <c r="R84" s="60"/>
      <c r="S84" s="60"/>
      <c r="T84" s="61"/>
      <c r="U84" s="61"/>
      <c r="V84" s="65"/>
      <c r="W84" s="65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8" customHeight="1">
      <c r="A85" s="72" t="s">
        <v>122</v>
      </c>
      <c r="B85" s="73">
        <v>0</v>
      </c>
      <c r="C85" s="73">
        <v>0</v>
      </c>
      <c r="D85" s="74">
        <f t="shared" ref="D85:K85" si="68">SUM(D65:D83)</f>
        <v>2674</v>
      </c>
      <c r="E85" s="74">
        <f t="shared" si="68"/>
        <v>2320191</v>
      </c>
      <c r="F85" s="73">
        <f t="shared" si="68"/>
        <v>4415</v>
      </c>
      <c r="G85" s="73">
        <f t="shared" si="68"/>
        <v>4978386</v>
      </c>
      <c r="H85" s="74">
        <f t="shared" si="68"/>
        <v>281</v>
      </c>
      <c r="I85" s="74">
        <f t="shared" si="68"/>
        <v>1110774</v>
      </c>
      <c r="J85" s="73">
        <f t="shared" si="68"/>
        <v>431</v>
      </c>
      <c r="K85" s="73">
        <f t="shared" si="68"/>
        <v>1196393</v>
      </c>
      <c r="L85" s="74">
        <v>0</v>
      </c>
      <c r="M85" s="74">
        <v>0</v>
      </c>
      <c r="N85" s="73">
        <f t="shared" ref="N85:Q85" si="69">SUM(N65:N83)</f>
        <v>121</v>
      </c>
      <c r="O85" s="73">
        <f t="shared" si="69"/>
        <v>378470</v>
      </c>
      <c r="P85" s="74">
        <f t="shared" si="69"/>
        <v>133</v>
      </c>
      <c r="Q85" s="74">
        <f t="shared" si="69"/>
        <v>199700</v>
      </c>
      <c r="R85" s="73">
        <v>0</v>
      </c>
      <c r="S85" s="73">
        <v>0</v>
      </c>
      <c r="T85" s="74">
        <f t="shared" ref="T85:U85" si="70">SUM(T65:T83)</f>
        <v>592</v>
      </c>
      <c r="U85" s="74">
        <f t="shared" si="70"/>
        <v>1056199</v>
      </c>
      <c r="V85" s="64">
        <f t="shared" ref="V85:W85" si="71">B85+D85+F85+H85+J85+L85+N85+P85+R85+T85</f>
        <v>8647</v>
      </c>
      <c r="W85" s="64">
        <f t="shared" si="71"/>
        <v>11240113</v>
      </c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</row>
    <row r="86" spans="1:40" ht="14.25" customHeight="1">
      <c r="A86" s="54"/>
      <c r="B86" s="97"/>
      <c r="C86" s="97"/>
      <c r="D86" s="98"/>
      <c r="E86" s="98"/>
      <c r="F86" s="97"/>
      <c r="G86" s="97"/>
      <c r="H86" s="98"/>
      <c r="I86" s="98"/>
      <c r="J86" s="97"/>
      <c r="K86" s="97"/>
      <c r="L86" s="98"/>
      <c r="M86" s="98"/>
      <c r="N86" s="99"/>
      <c r="O86" s="97"/>
      <c r="P86" s="98"/>
      <c r="Q86" s="127"/>
      <c r="R86" s="97"/>
      <c r="S86" s="128"/>
      <c r="T86" s="98"/>
      <c r="U86" s="100"/>
      <c r="V86" s="129"/>
      <c r="W86" s="129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</row>
    <row r="87" spans="1:40" ht="18" customHeight="1">
      <c r="A87" s="59" t="s">
        <v>80</v>
      </c>
      <c r="B87" s="73"/>
      <c r="C87" s="73"/>
      <c r="D87" s="74"/>
      <c r="E87" s="74"/>
      <c r="F87" s="73"/>
      <c r="G87" s="73"/>
      <c r="H87" s="74"/>
      <c r="I87" s="74"/>
      <c r="J87" s="73"/>
      <c r="K87" s="73"/>
      <c r="L87" s="74"/>
      <c r="M87" s="74"/>
      <c r="N87" s="89"/>
      <c r="O87" s="73"/>
      <c r="P87" s="74"/>
      <c r="Q87" s="130"/>
      <c r="R87" s="73"/>
      <c r="S87" s="131"/>
      <c r="T87" s="74"/>
      <c r="U87" s="101"/>
      <c r="V87" s="65"/>
      <c r="W87" s="65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27" customHeight="1">
      <c r="A88" s="61" t="s">
        <v>81</v>
      </c>
      <c r="B88" s="63">
        <v>0</v>
      </c>
      <c r="C88" s="63">
        <v>0</v>
      </c>
      <c r="D88" s="66">
        <v>0</v>
      </c>
      <c r="E88" s="66">
        <v>0</v>
      </c>
      <c r="F88" s="63">
        <v>0</v>
      </c>
      <c r="G88" s="63">
        <v>0</v>
      </c>
      <c r="H88" s="66">
        <v>0</v>
      </c>
      <c r="I88" s="66">
        <v>0</v>
      </c>
      <c r="J88" s="63">
        <v>0</v>
      </c>
      <c r="K88" s="63">
        <v>0</v>
      </c>
      <c r="L88" s="66">
        <v>0</v>
      </c>
      <c r="M88" s="66">
        <v>0</v>
      </c>
      <c r="N88" s="63">
        <v>6</v>
      </c>
      <c r="O88" s="63">
        <v>21875</v>
      </c>
      <c r="P88" s="66">
        <v>0</v>
      </c>
      <c r="Q88" s="66">
        <v>0</v>
      </c>
      <c r="R88" s="63">
        <v>0</v>
      </c>
      <c r="S88" s="63">
        <v>0</v>
      </c>
      <c r="T88" s="66">
        <v>233</v>
      </c>
      <c r="U88" s="66">
        <v>527235</v>
      </c>
      <c r="V88" s="64">
        <f t="shared" ref="V88:W88" si="72">B88+D88+F88+H88+J88+L88+N88+P88+R88+T88</f>
        <v>239</v>
      </c>
      <c r="W88" s="64">
        <f t="shared" si="72"/>
        <v>549110</v>
      </c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</row>
    <row r="89" spans="1:40" ht="27" customHeight="1">
      <c r="A89" s="67" t="s">
        <v>82</v>
      </c>
      <c r="B89" s="68">
        <v>0</v>
      </c>
      <c r="C89" s="68">
        <v>0</v>
      </c>
      <c r="D89" s="69">
        <v>0</v>
      </c>
      <c r="E89" s="69">
        <v>0</v>
      </c>
      <c r="F89" s="68">
        <v>0</v>
      </c>
      <c r="G89" s="68">
        <v>0</v>
      </c>
      <c r="H89" s="69">
        <v>0</v>
      </c>
      <c r="I89" s="69">
        <v>0</v>
      </c>
      <c r="J89" s="68">
        <v>0</v>
      </c>
      <c r="K89" s="68">
        <v>0</v>
      </c>
      <c r="L89" s="69">
        <v>0</v>
      </c>
      <c r="M89" s="69">
        <v>0</v>
      </c>
      <c r="N89" s="68">
        <v>1</v>
      </c>
      <c r="O89" s="68">
        <v>5000</v>
      </c>
      <c r="P89" s="69">
        <v>0</v>
      </c>
      <c r="Q89" s="69">
        <v>0</v>
      </c>
      <c r="R89" s="68">
        <v>86</v>
      </c>
      <c r="S89" s="68">
        <v>36938</v>
      </c>
      <c r="T89" s="69">
        <v>14</v>
      </c>
      <c r="U89" s="69">
        <v>30913</v>
      </c>
      <c r="V89" s="64">
        <f t="shared" ref="V89:W89" si="73">B89+D89+F89+H89+J89+L89+N89+P89+R89+T89</f>
        <v>101</v>
      </c>
      <c r="W89" s="64">
        <f t="shared" si="73"/>
        <v>72851</v>
      </c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</row>
    <row r="90" spans="1:40" ht="14.25" customHeight="1">
      <c r="A90" s="61"/>
      <c r="B90" s="63"/>
      <c r="C90" s="63"/>
      <c r="D90" s="66"/>
      <c r="E90" s="66"/>
      <c r="F90" s="63"/>
      <c r="G90" s="63"/>
      <c r="H90" s="66"/>
      <c r="I90" s="66"/>
      <c r="J90" s="63"/>
      <c r="K90" s="63"/>
      <c r="L90" s="66"/>
      <c r="M90" s="66"/>
      <c r="N90" s="64"/>
      <c r="O90" s="64"/>
      <c r="P90" s="66"/>
      <c r="Q90" s="66"/>
      <c r="R90" s="60"/>
      <c r="S90" s="64"/>
      <c r="T90" s="61"/>
      <c r="U90" s="103"/>
      <c r="V90" s="132"/>
      <c r="W90" s="132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</row>
    <row r="91" spans="1:40" ht="14.25" customHeight="1">
      <c r="A91" s="72" t="s">
        <v>123</v>
      </c>
      <c r="B91" s="73">
        <f t="shared" ref="B91:R91" si="74">SUM(B88+B89)</f>
        <v>0</v>
      </c>
      <c r="C91" s="73">
        <f t="shared" si="74"/>
        <v>0</v>
      </c>
      <c r="D91" s="74">
        <f t="shared" si="74"/>
        <v>0</v>
      </c>
      <c r="E91" s="74">
        <f t="shared" si="74"/>
        <v>0</v>
      </c>
      <c r="F91" s="73">
        <f t="shared" si="74"/>
        <v>0</v>
      </c>
      <c r="G91" s="73">
        <f t="shared" si="74"/>
        <v>0</v>
      </c>
      <c r="H91" s="74">
        <f t="shared" si="74"/>
        <v>0</v>
      </c>
      <c r="I91" s="74">
        <f t="shared" si="74"/>
        <v>0</v>
      </c>
      <c r="J91" s="73">
        <f t="shared" si="74"/>
        <v>0</v>
      </c>
      <c r="K91" s="73">
        <f t="shared" si="74"/>
        <v>0</v>
      </c>
      <c r="L91" s="74">
        <f t="shared" si="74"/>
        <v>0</v>
      </c>
      <c r="M91" s="74">
        <f t="shared" si="74"/>
        <v>0</v>
      </c>
      <c r="N91" s="73">
        <f t="shared" si="74"/>
        <v>7</v>
      </c>
      <c r="O91" s="73">
        <f t="shared" si="74"/>
        <v>26875</v>
      </c>
      <c r="P91" s="74">
        <f t="shared" si="74"/>
        <v>0</v>
      </c>
      <c r="Q91" s="74">
        <f t="shared" si="74"/>
        <v>0</v>
      </c>
      <c r="R91" s="73">
        <f t="shared" si="74"/>
        <v>86</v>
      </c>
      <c r="S91" s="73">
        <v>36938</v>
      </c>
      <c r="T91" s="74">
        <f t="shared" ref="T91:U91" si="75">SUM(T88+T89)</f>
        <v>247</v>
      </c>
      <c r="U91" s="74">
        <f t="shared" si="75"/>
        <v>558148</v>
      </c>
      <c r="V91" s="64">
        <f t="shared" ref="V91:W91" si="76">B91+D91+F91+H91+J91+L91+N91+P91+R91+T91</f>
        <v>340</v>
      </c>
      <c r="W91" s="64">
        <f t="shared" si="76"/>
        <v>621961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</row>
    <row r="92" spans="1:40" ht="13.5" customHeight="1">
      <c r="A92" s="2"/>
      <c r="B92" s="81"/>
      <c r="C92" s="81"/>
      <c r="D92" s="104"/>
      <c r="E92" s="104"/>
      <c r="F92" s="81"/>
      <c r="G92" s="81"/>
      <c r="H92" s="104"/>
      <c r="I92" s="104"/>
      <c r="J92" s="81"/>
      <c r="K92" s="81"/>
      <c r="L92" s="104"/>
      <c r="M92" s="104"/>
      <c r="N92" s="81"/>
      <c r="O92" s="81"/>
      <c r="P92" s="104"/>
      <c r="Q92" s="111"/>
      <c r="R92" s="88"/>
      <c r="S92" s="88"/>
      <c r="T92" s="2"/>
      <c r="U92" s="2"/>
      <c r="V92" s="58"/>
      <c r="W92" s="58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8" customHeight="1">
      <c r="A93" s="72" t="s">
        <v>84</v>
      </c>
      <c r="B93" s="105">
        <f t="shared" ref="B93:U93" si="77">SUM(B18+B62+B85+B91)</f>
        <v>11605</v>
      </c>
      <c r="C93" s="105">
        <f t="shared" si="77"/>
        <v>50589944</v>
      </c>
      <c r="D93" s="106">
        <f t="shared" si="77"/>
        <v>2674</v>
      </c>
      <c r="E93" s="106">
        <f t="shared" si="77"/>
        <v>2320191</v>
      </c>
      <c r="F93" s="105">
        <f t="shared" si="77"/>
        <v>4415</v>
      </c>
      <c r="G93" s="105">
        <f t="shared" si="77"/>
        <v>4978386</v>
      </c>
      <c r="H93" s="106">
        <f t="shared" si="77"/>
        <v>726</v>
      </c>
      <c r="I93" s="106">
        <f t="shared" si="77"/>
        <v>3250352</v>
      </c>
      <c r="J93" s="105">
        <f t="shared" si="77"/>
        <v>1127</v>
      </c>
      <c r="K93" s="105">
        <f t="shared" si="77"/>
        <v>4815534</v>
      </c>
      <c r="L93" s="106">
        <f t="shared" si="77"/>
        <v>4</v>
      </c>
      <c r="M93" s="106">
        <f t="shared" si="77"/>
        <v>10000</v>
      </c>
      <c r="N93" s="105">
        <f t="shared" si="77"/>
        <v>166</v>
      </c>
      <c r="O93" s="105">
        <f t="shared" si="77"/>
        <v>555229</v>
      </c>
      <c r="P93" s="106">
        <f t="shared" si="77"/>
        <v>174</v>
      </c>
      <c r="Q93" s="106">
        <f t="shared" si="77"/>
        <v>401024</v>
      </c>
      <c r="R93" s="105">
        <f t="shared" si="77"/>
        <v>86</v>
      </c>
      <c r="S93" s="105">
        <f t="shared" si="77"/>
        <v>36938</v>
      </c>
      <c r="T93" s="106">
        <f t="shared" si="77"/>
        <v>1720</v>
      </c>
      <c r="U93" s="106">
        <f t="shared" si="77"/>
        <v>3893877</v>
      </c>
      <c r="V93" s="64">
        <f t="shared" ref="V93:W93" si="78">B93+D93+F93+H93+J93+L93+N93+P93+R93+T93</f>
        <v>22697</v>
      </c>
      <c r="W93" s="64">
        <f t="shared" si="78"/>
        <v>70851475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3.5" customHeight="1">
      <c r="A94" s="72" t="s">
        <v>85</v>
      </c>
      <c r="B94" s="64"/>
      <c r="C94" s="89">
        <f>SUM(C93/B93)</f>
        <v>4359.3230504093062</v>
      </c>
      <c r="D94" s="103"/>
      <c r="E94" s="107">
        <f>SUM(E93/D93)</f>
        <v>867.68548990276736</v>
      </c>
      <c r="F94" s="89"/>
      <c r="G94" s="89">
        <f>SUM(G93/F93)</f>
        <v>1127.6072480181201</v>
      </c>
      <c r="H94" s="107"/>
      <c r="I94" s="107">
        <f>SUM(I93/H93)</f>
        <v>4477.0688705234161</v>
      </c>
      <c r="J94" s="64"/>
      <c r="K94" s="89">
        <f>SUM(K93/J93)</f>
        <v>4272.8784383318543</v>
      </c>
      <c r="L94" s="103"/>
      <c r="M94" s="107">
        <f>SUM(M93/L93)</f>
        <v>2500</v>
      </c>
      <c r="N94" s="64"/>
      <c r="O94" s="89">
        <f>SUM(O93/N93)</f>
        <v>3344.7530120481929</v>
      </c>
      <c r="P94" s="103"/>
      <c r="Q94" s="101">
        <f>SUM(Q93/P93)</f>
        <v>2304.7356321839079</v>
      </c>
      <c r="R94" s="64"/>
      <c r="S94" s="89">
        <f>SUM(S93/R93)</f>
        <v>429.51162790697674</v>
      </c>
      <c r="T94" s="103"/>
      <c r="U94" s="107">
        <f>SUM(U93/T93)</f>
        <v>2263.881976744186</v>
      </c>
      <c r="V94" s="65"/>
      <c r="W94" s="65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3.5" customHeight="1">
      <c r="A95" s="108"/>
      <c r="B95" s="109"/>
      <c r="C95" s="110"/>
      <c r="D95" s="111"/>
      <c r="E95" s="112"/>
      <c r="F95" s="112"/>
      <c r="G95" s="112"/>
      <c r="H95" s="112"/>
      <c r="I95" s="112"/>
      <c r="J95" s="79"/>
      <c r="K95" s="98"/>
      <c r="L95" s="113"/>
      <c r="M95" s="113"/>
      <c r="N95" s="2"/>
      <c r="O95" s="111"/>
      <c r="P95" s="2"/>
      <c r="Q95" s="2"/>
      <c r="R95" s="2"/>
      <c r="S95" s="133"/>
      <c r="T95" s="2"/>
      <c r="U95" s="11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27" customHeight="1">
      <c r="A96" s="59" t="s">
        <v>86</v>
      </c>
      <c r="B96" s="56" t="s">
        <v>15</v>
      </c>
      <c r="C96" s="56" t="s">
        <v>16</v>
      </c>
      <c r="D96" s="56" t="s">
        <v>87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36" customHeight="1">
      <c r="A97" s="114" t="s">
        <v>88</v>
      </c>
      <c r="B97" s="66">
        <v>106</v>
      </c>
      <c r="C97" s="66">
        <v>519758</v>
      </c>
      <c r="D97" s="115">
        <v>4903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63" customHeight="1">
      <c r="A98" s="114" t="s">
        <v>112</v>
      </c>
      <c r="B98" s="66">
        <v>26</v>
      </c>
      <c r="C98" s="66">
        <v>77282</v>
      </c>
      <c r="D98" s="115">
        <v>2972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54" customHeight="1">
      <c r="A99" s="114" t="s">
        <v>90</v>
      </c>
      <c r="B99" s="66">
        <v>15</v>
      </c>
      <c r="C99" s="66">
        <v>556092</v>
      </c>
      <c r="D99" s="115">
        <v>37073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36" customHeight="1">
      <c r="A100" s="114" t="s">
        <v>113</v>
      </c>
      <c r="B100" s="66">
        <v>12</v>
      </c>
      <c r="C100" s="66">
        <v>31406</v>
      </c>
      <c r="D100" s="115">
        <v>2617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36" customHeight="1">
      <c r="A101" s="114" t="s">
        <v>91</v>
      </c>
      <c r="B101" s="66">
        <v>10</v>
      </c>
      <c r="C101" s="66">
        <v>1774641</v>
      </c>
      <c r="D101" s="115">
        <v>177464</v>
      </c>
      <c r="E101" s="116"/>
      <c r="F101" s="116"/>
      <c r="G101" s="1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36" customHeight="1">
      <c r="A102" s="114" t="s">
        <v>124</v>
      </c>
      <c r="B102" s="66">
        <v>9</v>
      </c>
      <c r="C102" s="66">
        <v>180000</v>
      </c>
      <c r="D102" s="115">
        <v>20000</v>
      </c>
      <c r="E102" s="116"/>
      <c r="F102" s="116"/>
      <c r="G102" s="1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8" customHeight="1">
      <c r="A103" s="114" t="s">
        <v>92</v>
      </c>
      <c r="B103" s="66">
        <v>160</v>
      </c>
      <c r="C103" s="66">
        <v>640000</v>
      </c>
      <c r="D103" s="115">
        <v>4000</v>
      </c>
      <c r="E103" s="116"/>
      <c r="F103" s="116"/>
      <c r="G103" s="1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3.5" customHeight="1">
      <c r="A104" s="54"/>
      <c r="B104" s="117"/>
      <c r="C104" s="117"/>
      <c r="D104" s="118"/>
      <c r="E104" s="116"/>
      <c r="F104" s="116"/>
      <c r="G104" s="1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3.5" customHeight="1">
      <c r="A105" s="313" t="s">
        <v>125</v>
      </c>
      <c r="B105" s="294"/>
      <c r="C105" s="294"/>
      <c r="D105" s="294"/>
      <c r="E105" s="116"/>
      <c r="F105" s="116"/>
      <c r="G105" s="1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3.5" customHeight="1">
      <c r="A106" s="119"/>
      <c r="B106" s="119"/>
      <c r="C106" s="119"/>
      <c r="D106" s="119"/>
      <c r="E106" s="116"/>
      <c r="F106" s="116"/>
      <c r="G106" s="1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3.5" customHeight="1">
      <c r="A107" s="310" t="s">
        <v>126</v>
      </c>
      <c r="B107" s="294"/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3.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3.5" customHeight="1">
      <c r="A110" s="1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3.5" customHeight="1">
      <c r="A111" s="1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3.5" customHeight="1">
      <c r="A112" s="1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3.5" customHeight="1">
      <c r="A113" s="1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3.5" customHeight="1">
      <c r="A114" s="1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3.5" customHeight="1">
      <c r="A115" s="1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3.5" customHeight="1">
      <c r="A116" s="1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3.5" customHeight="1">
      <c r="A117" s="1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3.5" customHeight="1">
      <c r="A118" s="1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3.5" customHeight="1">
      <c r="A119" s="1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3.5" customHeight="1">
      <c r="A120" s="1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3.5" customHeight="1">
      <c r="A121" s="1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3.5" customHeight="1">
      <c r="A122" s="1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3.5" customHeight="1">
      <c r="A123" s="1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3.5" customHeight="1">
      <c r="A124" s="1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3.5" customHeight="1">
      <c r="A125" s="1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3.5" customHeight="1">
      <c r="A126" s="1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3.5" customHeight="1">
      <c r="A127" s="1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3.5" customHeight="1">
      <c r="A128" s="1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3.5" customHeight="1">
      <c r="A129" s="1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3.5" customHeight="1">
      <c r="A130" s="1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3.5" customHeight="1">
      <c r="A131" s="1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3.5" customHeight="1">
      <c r="A132" s="1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3.5" customHeight="1">
      <c r="A133" s="1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3.5" customHeight="1">
      <c r="A134" s="1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3.5" customHeight="1">
      <c r="A135" s="1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3.5" customHeight="1">
      <c r="A136" s="1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3.5" customHeight="1">
      <c r="A137" s="1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3.5" customHeight="1">
      <c r="A138" s="1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3.5" customHeight="1">
      <c r="A139" s="1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3.5" customHeight="1">
      <c r="A140" s="1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3.5" customHeight="1">
      <c r="A141" s="1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3.5" customHeight="1">
      <c r="A142" s="1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3.5" customHeight="1">
      <c r="A143" s="1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3.5" customHeight="1">
      <c r="A144" s="1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3.5" customHeight="1">
      <c r="A145" s="1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3.5" customHeight="1">
      <c r="A146" s="1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3.5" customHeight="1">
      <c r="A147" s="1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3.5" customHeight="1">
      <c r="A148" s="1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3.5" customHeight="1">
      <c r="A149" s="1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3.5" customHeight="1">
      <c r="A150" s="1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3.5" customHeight="1">
      <c r="A151" s="1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3.5" customHeight="1">
      <c r="A152" s="1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3.5" customHeight="1">
      <c r="A153" s="1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3.5" customHeight="1">
      <c r="A154" s="1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3.5" customHeight="1">
      <c r="A155" s="1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3.5" customHeight="1">
      <c r="A156" s="1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3.5" customHeight="1">
      <c r="A157" s="1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3.5" customHeight="1">
      <c r="A158" s="1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3.5" customHeight="1">
      <c r="A159" s="1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3.5" customHeight="1">
      <c r="A160" s="1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3.5" customHeight="1">
      <c r="A161" s="1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3.5" customHeight="1">
      <c r="A162" s="1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3.5" customHeight="1">
      <c r="A163" s="1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3.5" customHeight="1">
      <c r="A164" s="1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3.5" customHeight="1">
      <c r="A165" s="1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3.5" customHeight="1">
      <c r="A166" s="1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3.5" customHeight="1">
      <c r="A167" s="1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3.5" customHeight="1">
      <c r="A168" s="1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3.5" customHeight="1">
      <c r="A169" s="1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3.5" customHeight="1">
      <c r="A170" s="1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3.5" customHeight="1">
      <c r="A171" s="1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3.5" customHeight="1">
      <c r="A172" s="1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3.5" customHeight="1">
      <c r="A173" s="1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3.5" customHeight="1">
      <c r="A174" s="1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3.5" customHeight="1">
      <c r="A175" s="1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3.5" customHeight="1">
      <c r="A176" s="1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3.5" customHeight="1">
      <c r="A177" s="1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3.5" customHeight="1">
      <c r="A178" s="1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3.5" customHeight="1">
      <c r="A179" s="1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3.5" customHeight="1">
      <c r="A180" s="1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3.5" customHeight="1">
      <c r="A181" s="1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3.5" customHeight="1">
      <c r="A182" s="1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3.5" customHeight="1">
      <c r="A183" s="1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3.5" customHeight="1">
      <c r="A184" s="1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3.5" customHeight="1">
      <c r="A185" s="1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3.5" customHeight="1">
      <c r="A186" s="1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3.5" customHeight="1">
      <c r="A187" s="1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3.5" customHeight="1">
      <c r="A188" s="1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3.5" customHeight="1">
      <c r="A189" s="1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3.5" customHeight="1">
      <c r="A190" s="1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3.5" customHeight="1">
      <c r="A191" s="1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3.5" customHeight="1">
      <c r="A192" s="1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3.5" customHeight="1">
      <c r="A193" s="1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3.5" customHeight="1">
      <c r="A194" s="1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3.5" customHeight="1">
      <c r="A195" s="1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3.5" customHeight="1">
      <c r="A196" s="1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3.5" customHeight="1">
      <c r="A197" s="1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3.5" customHeight="1">
      <c r="A198" s="1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3.5" customHeight="1">
      <c r="A199" s="1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3.5" customHeight="1">
      <c r="A200" s="1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3.5" customHeight="1">
      <c r="A201" s="1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3.5" customHeight="1">
      <c r="A202" s="1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3.5" customHeight="1">
      <c r="A203" s="1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3.5" customHeight="1">
      <c r="A204" s="1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3.5" customHeight="1">
      <c r="A205" s="1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3.5" customHeight="1">
      <c r="A206" s="1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3.5" customHeight="1">
      <c r="A207" s="1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3.5" customHeight="1">
      <c r="A208" s="1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3.5" customHeight="1">
      <c r="A209" s="1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3.5" customHeight="1">
      <c r="A210" s="1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3.5" customHeight="1">
      <c r="A211" s="1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3.5" customHeight="1">
      <c r="A212" s="1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3.5" customHeight="1">
      <c r="A213" s="1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3.5" customHeight="1">
      <c r="A214" s="1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3.5" customHeight="1">
      <c r="A215" s="1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3.5" customHeight="1">
      <c r="A216" s="1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3.5" customHeight="1">
      <c r="A217" s="1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3.5" customHeight="1">
      <c r="A218" s="1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3.5" customHeight="1">
      <c r="A219" s="1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3.5" customHeight="1">
      <c r="A220" s="1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3.5" customHeight="1">
      <c r="A221" s="1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3.5" customHeight="1">
      <c r="A222" s="1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3.5" customHeight="1">
      <c r="A223" s="1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3.5" customHeight="1">
      <c r="A224" s="1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3.5" customHeight="1">
      <c r="A225" s="1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3.5" customHeight="1">
      <c r="A226" s="1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3.5" customHeight="1">
      <c r="A227" s="1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3.5" customHeight="1">
      <c r="A228" s="1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3.5" customHeight="1">
      <c r="A229" s="1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3.5" customHeight="1">
      <c r="A230" s="120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3.5" customHeight="1">
      <c r="A231" s="120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3.5" customHeight="1">
      <c r="A232" s="120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3.5" customHeight="1">
      <c r="A233" s="120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3.5" customHeight="1">
      <c r="A234" s="120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3.5" customHeight="1">
      <c r="A235" s="120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3.5" customHeight="1">
      <c r="A236" s="120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3.5" customHeight="1">
      <c r="A237" s="120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3.5" customHeight="1">
      <c r="A238" s="120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3.5" customHeight="1">
      <c r="A239" s="120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3.5" customHeight="1">
      <c r="A240" s="120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3.5" customHeight="1">
      <c r="A241" s="120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3.5" customHeight="1">
      <c r="A242" s="120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3.5" customHeight="1">
      <c r="A243" s="120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3.5" customHeight="1">
      <c r="A244" s="120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3.5" customHeight="1">
      <c r="A245" s="120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3.5" customHeight="1">
      <c r="A246" s="120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3.5" customHeight="1">
      <c r="A247" s="120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3.5" customHeight="1">
      <c r="A248" s="120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3.5" customHeight="1">
      <c r="A249" s="120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3.5" customHeight="1">
      <c r="A250" s="120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3.5" customHeight="1">
      <c r="A251" s="120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3.5" customHeight="1">
      <c r="A252" s="120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3.5" customHeight="1">
      <c r="A253" s="120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3.5" customHeight="1">
      <c r="A254" s="120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3.5" customHeight="1">
      <c r="A255" s="120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3.5" customHeight="1">
      <c r="A256" s="120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3.5" customHeight="1">
      <c r="A257" s="120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3.5" customHeight="1">
      <c r="A258" s="120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3.5" customHeight="1">
      <c r="A259" s="120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3.5" customHeight="1">
      <c r="A260" s="120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3.5" customHeight="1">
      <c r="A261" s="120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3.5" customHeight="1">
      <c r="A262" s="120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3.5" customHeight="1">
      <c r="A263" s="120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3.5" customHeight="1">
      <c r="A264" s="120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3.5" customHeight="1">
      <c r="A265" s="120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3.5" customHeight="1">
      <c r="A266" s="120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3.5" customHeight="1">
      <c r="A267" s="120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3.5" customHeight="1">
      <c r="A268" s="120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3.5" customHeight="1">
      <c r="A269" s="120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3.5" customHeight="1">
      <c r="A270" s="120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3.5" customHeight="1">
      <c r="A271" s="120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3.5" customHeight="1">
      <c r="A272" s="120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3.5" customHeight="1">
      <c r="A273" s="120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3.5" customHeight="1">
      <c r="A274" s="120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3.5" customHeight="1">
      <c r="A275" s="120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3.5" customHeight="1">
      <c r="A276" s="120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3.5" customHeight="1">
      <c r="A277" s="120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3.5" customHeight="1">
      <c r="A278" s="120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3.5" customHeight="1">
      <c r="A279" s="120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3.5" customHeight="1">
      <c r="A280" s="120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3.5" customHeight="1">
      <c r="A281" s="120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3.5" customHeight="1">
      <c r="A282" s="120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3.5" customHeight="1">
      <c r="A283" s="120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3.5" customHeight="1">
      <c r="A284" s="120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3.5" customHeight="1">
      <c r="A285" s="120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3.5" customHeight="1">
      <c r="A286" s="120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3.5" customHeight="1">
      <c r="A287" s="120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3.5" customHeight="1">
      <c r="A288" s="120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3.5" customHeight="1">
      <c r="A289" s="120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3.5" customHeight="1">
      <c r="A290" s="120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3.5" customHeight="1">
      <c r="A291" s="120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3.5" customHeight="1">
      <c r="A292" s="120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3.5" customHeight="1">
      <c r="A293" s="120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3.5" customHeight="1">
      <c r="A294" s="120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3.5" customHeight="1">
      <c r="A295" s="120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3.5" customHeight="1">
      <c r="A296" s="120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3.5" customHeight="1">
      <c r="A297" s="120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3.5" customHeight="1">
      <c r="A298" s="120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3.5" customHeight="1">
      <c r="A299" s="120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3.5" customHeight="1">
      <c r="A300" s="120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3.5" customHeight="1">
      <c r="A301" s="120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3.5" customHeight="1">
      <c r="A302" s="120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3.5" customHeight="1">
      <c r="A303" s="120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3.5" customHeight="1">
      <c r="A304" s="120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3.5" customHeight="1">
      <c r="A305" s="120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3.5" customHeight="1">
      <c r="A306" s="120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3.5" customHeight="1">
      <c r="A307" s="120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3.5" customHeight="1">
      <c r="A308" s="120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3.5" customHeight="1">
      <c r="A309" s="120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3.5" customHeight="1">
      <c r="A310" s="120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3.5" customHeight="1">
      <c r="A311" s="120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3.5" customHeight="1">
      <c r="A312" s="120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3.5" customHeight="1">
      <c r="A313" s="120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3.5" customHeight="1">
      <c r="A314" s="120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3.5" customHeight="1">
      <c r="A315" s="120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3.5" customHeight="1">
      <c r="A316" s="120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3.5" customHeight="1">
      <c r="A317" s="120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3.5" customHeight="1">
      <c r="A318" s="120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3.5" customHeight="1">
      <c r="A319" s="120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3.5" customHeight="1">
      <c r="A320" s="120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3.5" customHeight="1">
      <c r="A321" s="120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3.5" customHeight="1">
      <c r="A322" s="120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3.5" customHeight="1">
      <c r="A323" s="120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3.5" customHeight="1">
      <c r="A324" s="120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3.5" customHeight="1">
      <c r="A325" s="120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3.5" customHeight="1">
      <c r="A326" s="120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3.5" customHeight="1">
      <c r="A327" s="120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3.5" customHeight="1">
      <c r="A328" s="120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3.5" customHeight="1">
      <c r="A329" s="120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3.5" customHeight="1">
      <c r="A330" s="120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3.5" customHeight="1">
      <c r="A331" s="120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3.5" customHeight="1">
      <c r="A332" s="120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3.5" customHeight="1">
      <c r="A333" s="120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3.5" customHeight="1">
      <c r="A334" s="120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3.5" customHeight="1">
      <c r="A335" s="120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3.5" customHeight="1">
      <c r="A336" s="120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3.5" customHeight="1">
      <c r="A337" s="120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3.5" customHeight="1">
      <c r="A338" s="120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3.5" customHeight="1">
      <c r="A339" s="120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3.5" customHeight="1">
      <c r="A340" s="120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3.5" customHeight="1">
      <c r="A341" s="120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3.5" customHeight="1">
      <c r="A342" s="120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3.5" customHeight="1">
      <c r="A343" s="120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3.5" customHeight="1">
      <c r="A344" s="120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3.5" customHeight="1">
      <c r="A345" s="120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3.5" customHeight="1">
      <c r="A346" s="120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3.5" customHeight="1">
      <c r="A347" s="120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3.5" customHeight="1">
      <c r="A348" s="120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3.5" customHeight="1">
      <c r="A349" s="120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3.5" customHeight="1">
      <c r="A350" s="120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3.5" customHeight="1">
      <c r="A351" s="120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3.5" customHeight="1">
      <c r="A352" s="120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3.5" customHeight="1">
      <c r="A353" s="120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3.5" customHeight="1">
      <c r="A354" s="120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3.5" customHeight="1">
      <c r="A355" s="120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3.5" customHeight="1">
      <c r="A356" s="120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3.5" customHeight="1">
      <c r="A357" s="120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3.5" customHeight="1">
      <c r="A358" s="120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3.5" customHeight="1">
      <c r="A359" s="120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3.5" customHeight="1">
      <c r="A360" s="120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3.5" customHeight="1">
      <c r="A361" s="120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3.5" customHeight="1">
      <c r="A362" s="120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3.5" customHeight="1">
      <c r="A363" s="120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3.5" customHeight="1">
      <c r="A364" s="120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3.5" customHeight="1">
      <c r="A365" s="120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3.5" customHeight="1">
      <c r="A366" s="120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3.5" customHeight="1">
      <c r="A367" s="120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3.5" customHeight="1">
      <c r="A368" s="120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3.5" customHeight="1">
      <c r="A369" s="120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3.5" customHeight="1">
      <c r="A370" s="120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3.5" customHeight="1">
      <c r="A371" s="120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3.5" customHeight="1">
      <c r="A372" s="120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3.5" customHeight="1">
      <c r="A373" s="120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3.5" customHeight="1">
      <c r="A374" s="120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3.5" customHeight="1">
      <c r="A375" s="120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3.5" customHeight="1">
      <c r="A376" s="120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3.5" customHeight="1">
      <c r="A377" s="120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3.5" customHeight="1">
      <c r="A378" s="120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3.5" customHeight="1">
      <c r="A379" s="120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3.5" customHeight="1">
      <c r="A380" s="120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3.5" customHeight="1">
      <c r="A381" s="120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3.5" customHeight="1">
      <c r="A382" s="120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3.5" customHeight="1">
      <c r="A383" s="120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3.5" customHeight="1">
      <c r="A384" s="120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3.5" customHeight="1">
      <c r="A385" s="120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3.5" customHeight="1">
      <c r="A386" s="120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3.5" customHeight="1">
      <c r="A387" s="120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3.5" customHeight="1">
      <c r="A388" s="120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3.5" customHeight="1">
      <c r="A389" s="120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3.5" customHeight="1">
      <c r="A390" s="120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3.5" customHeight="1">
      <c r="A391" s="120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3.5" customHeight="1">
      <c r="A392" s="120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3.5" customHeight="1">
      <c r="A393" s="120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3.5" customHeight="1">
      <c r="A394" s="120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3.5" customHeight="1">
      <c r="A395" s="120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3.5" customHeight="1">
      <c r="A396" s="120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3.5" customHeight="1">
      <c r="A397" s="120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3.5" customHeight="1">
      <c r="A398" s="120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3.5" customHeight="1">
      <c r="A399" s="120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3.5" customHeight="1">
      <c r="A400" s="120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3.5" customHeight="1">
      <c r="A401" s="120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3.5" customHeight="1">
      <c r="A402" s="120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3.5" customHeight="1">
      <c r="A403" s="120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3.5" customHeight="1">
      <c r="A404" s="120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3.5" customHeight="1">
      <c r="A405" s="120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3.5" customHeight="1">
      <c r="A406" s="120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3.5" customHeight="1">
      <c r="A407" s="120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3.5" customHeight="1">
      <c r="A408" s="120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3.5" customHeight="1">
      <c r="A409" s="120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3.5" customHeight="1">
      <c r="A410" s="120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3.5" customHeight="1">
      <c r="A411" s="120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3.5" customHeight="1">
      <c r="A412" s="120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3.5" customHeight="1">
      <c r="A413" s="120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3.5" customHeight="1">
      <c r="A414" s="120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3.5" customHeight="1">
      <c r="A415" s="120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3.5" customHeight="1">
      <c r="A416" s="120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3.5" customHeight="1">
      <c r="A417" s="120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3.5" customHeight="1">
      <c r="A418" s="120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3.5" customHeight="1">
      <c r="A419" s="120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3.5" customHeight="1">
      <c r="A420" s="120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3.5" customHeight="1">
      <c r="A421" s="120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3.5" customHeight="1">
      <c r="A422" s="120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3.5" customHeight="1">
      <c r="A423" s="120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3.5" customHeight="1">
      <c r="A424" s="120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3.5" customHeight="1">
      <c r="A425" s="120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3.5" customHeight="1">
      <c r="A426" s="120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3.5" customHeight="1">
      <c r="A427" s="120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3.5" customHeight="1">
      <c r="A428" s="120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3.5" customHeight="1">
      <c r="A429" s="120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3.5" customHeight="1">
      <c r="A430" s="120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3.5" customHeight="1">
      <c r="A431" s="120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3.5" customHeight="1">
      <c r="A432" s="120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3.5" customHeight="1">
      <c r="A433" s="120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3.5" customHeight="1">
      <c r="A434" s="120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3.5" customHeight="1">
      <c r="A435" s="120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3.5" customHeight="1">
      <c r="A436" s="120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3.5" customHeight="1">
      <c r="A437" s="120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3.5" customHeight="1">
      <c r="A438" s="120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3.5" customHeight="1">
      <c r="A439" s="120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3.5" customHeight="1">
      <c r="A440" s="120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3.5" customHeight="1">
      <c r="A441" s="120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3.5" customHeight="1">
      <c r="A442" s="120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3.5" customHeight="1">
      <c r="A443" s="120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3.5" customHeight="1">
      <c r="A444" s="120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3.5" customHeight="1">
      <c r="A445" s="120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3.5" customHeight="1">
      <c r="A446" s="120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3.5" customHeight="1">
      <c r="A447" s="120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3.5" customHeight="1">
      <c r="A448" s="120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3.5" customHeight="1">
      <c r="A449" s="120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3.5" customHeight="1">
      <c r="A450" s="120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3.5" customHeight="1">
      <c r="A451" s="120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3.5" customHeight="1">
      <c r="A452" s="120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3.5" customHeight="1">
      <c r="A453" s="120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3.5" customHeight="1">
      <c r="A454" s="120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3.5" customHeight="1">
      <c r="A455" s="120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3.5" customHeight="1">
      <c r="A456" s="120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3.5" customHeight="1">
      <c r="A457" s="120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3.5" customHeight="1">
      <c r="A458" s="120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3.5" customHeight="1">
      <c r="A459" s="120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3.5" customHeight="1">
      <c r="A460" s="120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3.5" customHeight="1">
      <c r="A461" s="120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3.5" customHeight="1">
      <c r="A462" s="120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3.5" customHeight="1">
      <c r="A463" s="120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3.5" customHeight="1">
      <c r="A464" s="120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3.5" customHeight="1">
      <c r="A465" s="120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3.5" customHeight="1">
      <c r="A466" s="120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3.5" customHeight="1">
      <c r="A467" s="120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3.5" customHeight="1">
      <c r="A468" s="120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3.5" customHeight="1">
      <c r="A469" s="120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3.5" customHeight="1">
      <c r="A470" s="120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3.5" customHeight="1">
      <c r="A471" s="120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3.5" customHeight="1">
      <c r="A472" s="120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3.5" customHeight="1">
      <c r="A473" s="120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3.5" customHeight="1">
      <c r="A474" s="120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3.5" customHeight="1">
      <c r="A475" s="120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3.5" customHeight="1">
      <c r="A476" s="12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3.5" customHeight="1">
      <c r="A477" s="12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3.5" customHeight="1">
      <c r="A478" s="12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3.5" customHeight="1">
      <c r="A479" s="12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3.5" customHeight="1">
      <c r="A480" s="12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3.5" customHeight="1">
      <c r="A481" s="12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3.5" customHeight="1">
      <c r="A482" s="120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3.5" customHeight="1">
      <c r="A483" s="120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3.5" customHeight="1">
      <c r="A484" s="120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3.5" customHeight="1">
      <c r="A485" s="120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3.5" customHeight="1">
      <c r="A486" s="120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3.5" customHeight="1">
      <c r="A487" s="120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3.5" customHeight="1">
      <c r="A488" s="120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3.5" customHeight="1">
      <c r="A489" s="120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3.5" customHeight="1">
      <c r="A490" s="120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3.5" customHeight="1">
      <c r="A491" s="120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3.5" customHeight="1">
      <c r="A492" s="120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3.5" customHeight="1">
      <c r="A493" s="120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3.5" customHeight="1">
      <c r="A494" s="120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3.5" customHeight="1">
      <c r="A495" s="120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3.5" customHeight="1">
      <c r="A496" s="120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3.5" customHeight="1">
      <c r="A497" s="120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3.5" customHeight="1">
      <c r="A498" s="120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3.5" customHeight="1">
      <c r="A499" s="120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3.5" customHeight="1">
      <c r="A500" s="120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3.5" customHeight="1">
      <c r="A501" s="120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3.5" customHeight="1">
      <c r="A502" s="120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3.5" customHeight="1">
      <c r="A503" s="120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3.5" customHeight="1">
      <c r="A504" s="120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3.5" customHeight="1">
      <c r="A505" s="120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3.5" customHeight="1">
      <c r="A506" s="120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3.5" customHeight="1">
      <c r="A507" s="120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3.5" customHeight="1">
      <c r="A508" s="120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3.5" customHeight="1">
      <c r="A509" s="120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3.5" customHeight="1">
      <c r="A510" s="120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3.5" customHeight="1">
      <c r="A511" s="120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3.5" customHeight="1">
      <c r="A512" s="120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3.5" customHeight="1">
      <c r="A513" s="120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3.5" customHeight="1">
      <c r="A514" s="120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3.5" customHeight="1">
      <c r="A515" s="120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3.5" customHeight="1">
      <c r="A516" s="120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3.5" customHeight="1">
      <c r="A517" s="120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3.5" customHeight="1">
      <c r="A518" s="120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3.5" customHeight="1">
      <c r="A519" s="120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3.5" customHeight="1">
      <c r="A520" s="120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3.5" customHeight="1">
      <c r="A521" s="120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3.5" customHeight="1">
      <c r="A522" s="120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3.5" customHeight="1">
      <c r="A523" s="120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3.5" customHeight="1">
      <c r="A524" s="120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3.5" customHeight="1">
      <c r="A525" s="120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3.5" customHeight="1">
      <c r="A526" s="120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3.5" customHeight="1">
      <c r="A527" s="120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3.5" customHeight="1">
      <c r="A528" s="120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3.5" customHeight="1">
      <c r="A529" s="120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3.5" customHeight="1">
      <c r="A530" s="120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3.5" customHeight="1">
      <c r="A531" s="120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3.5" customHeight="1">
      <c r="A532" s="120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3.5" customHeight="1">
      <c r="A533" s="120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3.5" customHeight="1">
      <c r="A534" s="120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3.5" customHeight="1">
      <c r="A535" s="120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3.5" customHeight="1">
      <c r="A536" s="120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3.5" customHeight="1">
      <c r="A537" s="120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3.5" customHeight="1">
      <c r="A538" s="120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3.5" customHeight="1">
      <c r="A539" s="120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3.5" customHeight="1">
      <c r="A540" s="120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3.5" customHeight="1">
      <c r="A541" s="120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3.5" customHeight="1">
      <c r="A542" s="120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3.5" customHeight="1">
      <c r="A543" s="120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3.5" customHeight="1">
      <c r="A544" s="120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3.5" customHeight="1">
      <c r="A545" s="120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3.5" customHeight="1">
      <c r="A546" s="120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3.5" customHeight="1">
      <c r="A547" s="120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3.5" customHeight="1">
      <c r="A548" s="120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3.5" customHeight="1">
      <c r="A549" s="120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3.5" customHeight="1">
      <c r="A550" s="120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3.5" customHeight="1">
      <c r="A551" s="120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3.5" customHeight="1">
      <c r="A552" s="120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3.5" customHeight="1">
      <c r="A553" s="120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3.5" customHeight="1">
      <c r="A554" s="120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3.5" customHeight="1">
      <c r="A555" s="120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3.5" customHeight="1">
      <c r="A556" s="120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3.5" customHeight="1">
      <c r="A557" s="120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3.5" customHeight="1">
      <c r="A558" s="120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3.5" customHeight="1">
      <c r="A559" s="120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3.5" customHeight="1">
      <c r="A560" s="120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3.5" customHeight="1">
      <c r="A561" s="120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3.5" customHeight="1">
      <c r="A562" s="120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3.5" customHeight="1">
      <c r="A563" s="120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3.5" customHeight="1">
      <c r="A564" s="120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3.5" customHeight="1">
      <c r="A565" s="120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3.5" customHeight="1">
      <c r="A566" s="120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3.5" customHeight="1">
      <c r="A567" s="120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3.5" customHeight="1">
      <c r="A568" s="120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3.5" customHeight="1">
      <c r="A569" s="120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3.5" customHeight="1">
      <c r="A570" s="120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3.5" customHeight="1">
      <c r="A571" s="120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3.5" customHeight="1">
      <c r="A572" s="120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3.5" customHeight="1">
      <c r="A573" s="120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3.5" customHeight="1">
      <c r="A574" s="120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3.5" customHeight="1">
      <c r="A575" s="120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3.5" customHeight="1">
      <c r="A576" s="120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3.5" customHeight="1">
      <c r="A577" s="120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3.5" customHeight="1">
      <c r="A578" s="120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3.5" customHeight="1">
      <c r="A579" s="120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3.5" customHeight="1">
      <c r="A580" s="120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3.5" customHeight="1">
      <c r="A581" s="120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3.5" customHeight="1">
      <c r="A582" s="120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3.5" customHeight="1">
      <c r="A583" s="120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3.5" customHeight="1">
      <c r="A584" s="120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3.5" customHeight="1">
      <c r="A585" s="120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3.5" customHeight="1">
      <c r="A586" s="120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3.5" customHeight="1">
      <c r="A587" s="120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3.5" customHeight="1">
      <c r="A588" s="120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3.5" customHeight="1">
      <c r="A589" s="120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3.5" customHeight="1">
      <c r="A590" s="120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3.5" customHeight="1">
      <c r="A591" s="120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3.5" customHeight="1">
      <c r="A592" s="120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3.5" customHeight="1">
      <c r="A593" s="120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3.5" customHeight="1">
      <c r="A594" s="120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3.5" customHeight="1">
      <c r="A595" s="120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3.5" customHeight="1">
      <c r="A596" s="120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3.5" customHeight="1">
      <c r="A597" s="120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3.5" customHeight="1">
      <c r="A598" s="120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3.5" customHeight="1">
      <c r="A599" s="120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3.5" customHeight="1">
      <c r="A600" s="120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3.5" customHeight="1">
      <c r="A601" s="120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3.5" customHeight="1">
      <c r="A602" s="120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3.5" customHeight="1">
      <c r="A603" s="120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3.5" customHeight="1">
      <c r="A604" s="120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3.5" customHeight="1">
      <c r="A605" s="120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3.5" customHeight="1">
      <c r="A606" s="120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3.5" customHeight="1">
      <c r="A607" s="120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3.5" customHeight="1">
      <c r="A608" s="120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3.5" customHeight="1">
      <c r="A609" s="120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3.5" customHeight="1">
      <c r="A610" s="120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3.5" customHeight="1">
      <c r="A611" s="120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3.5" customHeight="1">
      <c r="A612" s="120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3.5" customHeight="1">
      <c r="A613" s="120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3.5" customHeight="1">
      <c r="A614" s="120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3.5" customHeight="1">
      <c r="A615" s="120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3.5" customHeight="1">
      <c r="A616" s="120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3.5" customHeight="1">
      <c r="A617" s="120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3.5" customHeight="1">
      <c r="A618" s="120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3.5" customHeight="1">
      <c r="A619" s="120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3.5" customHeight="1">
      <c r="A620" s="120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3.5" customHeight="1">
      <c r="A621" s="120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3.5" customHeight="1">
      <c r="A622" s="120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3.5" customHeight="1">
      <c r="A623" s="120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3.5" customHeight="1">
      <c r="A624" s="120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3.5" customHeight="1">
      <c r="A625" s="120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3.5" customHeight="1">
      <c r="A626" s="120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3.5" customHeight="1">
      <c r="A627" s="120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3.5" customHeight="1">
      <c r="A628" s="120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3.5" customHeight="1">
      <c r="A629" s="120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3.5" customHeight="1">
      <c r="A630" s="120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3.5" customHeight="1">
      <c r="A631" s="120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3.5" customHeight="1">
      <c r="A632" s="120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3.5" customHeight="1">
      <c r="A633" s="120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3.5" customHeight="1">
      <c r="A634" s="120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3.5" customHeight="1">
      <c r="A635" s="120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3.5" customHeight="1">
      <c r="A636" s="120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3.5" customHeight="1">
      <c r="A637" s="120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3.5" customHeight="1">
      <c r="A638" s="120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3.5" customHeight="1">
      <c r="A639" s="120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3.5" customHeight="1">
      <c r="A640" s="120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3.5" customHeight="1">
      <c r="A641" s="120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3.5" customHeight="1">
      <c r="A642" s="120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3.5" customHeight="1">
      <c r="A643" s="120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3.5" customHeight="1">
      <c r="A644" s="120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3.5" customHeight="1">
      <c r="A645" s="120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3.5" customHeight="1">
      <c r="A646" s="120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3.5" customHeight="1">
      <c r="A647" s="120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3.5" customHeight="1">
      <c r="A648" s="120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3.5" customHeight="1">
      <c r="A649" s="120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3.5" customHeight="1">
      <c r="A650" s="120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3.5" customHeight="1">
      <c r="A651" s="120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3.5" customHeight="1">
      <c r="A652" s="120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3.5" customHeight="1">
      <c r="A653" s="120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3.5" customHeight="1">
      <c r="A654" s="120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3.5" customHeight="1">
      <c r="A655" s="120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3.5" customHeight="1">
      <c r="A656" s="120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3.5" customHeight="1">
      <c r="A657" s="120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3.5" customHeight="1">
      <c r="A658" s="120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3.5" customHeight="1">
      <c r="A659" s="120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3.5" customHeight="1">
      <c r="A660" s="120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3.5" customHeight="1">
      <c r="A661" s="120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3.5" customHeight="1">
      <c r="A662" s="120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3.5" customHeight="1">
      <c r="A663" s="120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3.5" customHeight="1">
      <c r="A664" s="120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3.5" customHeight="1">
      <c r="A665" s="120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3.5" customHeight="1">
      <c r="A666" s="120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3.5" customHeight="1">
      <c r="A667" s="120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3.5" customHeight="1">
      <c r="A668" s="120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3.5" customHeight="1">
      <c r="A669" s="120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3.5" customHeight="1">
      <c r="A670" s="120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3.5" customHeight="1">
      <c r="A671" s="120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3.5" customHeight="1">
      <c r="A672" s="120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3.5" customHeight="1">
      <c r="A673" s="120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3.5" customHeight="1">
      <c r="A674" s="120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3.5" customHeight="1">
      <c r="A675" s="120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3.5" customHeight="1">
      <c r="A676" s="120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3.5" customHeight="1">
      <c r="A677" s="120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3.5" customHeight="1">
      <c r="A678" s="120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3.5" customHeight="1">
      <c r="A679" s="120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3.5" customHeight="1">
      <c r="A680" s="120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3.5" customHeight="1">
      <c r="A681" s="120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3.5" customHeight="1">
      <c r="A682" s="120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3.5" customHeight="1">
      <c r="A683" s="120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3.5" customHeight="1">
      <c r="A684" s="120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3.5" customHeight="1">
      <c r="A685" s="120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3.5" customHeight="1">
      <c r="A686" s="120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3.5" customHeight="1">
      <c r="A687" s="120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3.5" customHeight="1">
      <c r="A688" s="120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3.5" customHeight="1">
      <c r="A689" s="120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3.5" customHeight="1">
      <c r="A690" s="120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3.5" customHeight="1">
      <c r="A691" s="120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3.5" customHeight="1">
      <c r="A692" s="120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3.5" customHeight="1">
      <c r="A693" s="120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3.5" customHeight="1">
      <c r="A694" s="120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3.5" customHeight="1">
      <c r="A695" s="120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3.5" customHeight="1">
      <c r="A696" s="120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3.5" customHeight="1">
      <c r="A697" s="120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3.5" customHeight="1">
      <c r="A698" s="120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3.5" customHeight="1">
      <c r="A699" s="120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3.5" customHeight="1">
      <c r="A700" s="120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3.5" customHeight="1">
      <c r="A701" s="120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3.5" customHeight="1">
      <c r="A702" s="120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3.5" customHeight="1">
      <c r="A703" s="120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3.5" customHeight="1">
      <c r="A704" s="120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3.5" customHeight="1">
      <c r="A705" s="120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3.5" customHeight="1">
      <c r="A706" s="120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3.5" customHeight="1">
      <c r="A707" s="120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3.5" customHeight="1">
      <c r="A708" s="120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3.5" customHeight="1">
      <c r="A709" s="120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3.5" customHeight="1">
      <c r="A710" s="120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3.5" customHeight="1">
      <c r="A711" s="120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3.5" customHeight="1">
      <c r="A712" s="120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3.5" customHeight="1">
      <c r="A713" s="120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3.5" customHeight="1">
      <c r="A714" s="120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3.5" customHeight="1">
      <c r="A715" s="120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3.5" customHeight="1">
      <c r="A716" s="120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3.5" customHeight="1">
      <c r="A717" s="120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3.5" customHeight="1">
      <c r="A718" s="120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3.5" customHeight="1">
      <c r="A719" s="120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3.5" customHeight="1">
      <c r="A720" s="120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3.5" customHeight="1">
      <c r="A721" s="120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3.5" customHeight="1">
      <c r="A722" s="120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3.5" customHeight="1">
      <c r="A723" s="120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3.5" customHeight="1">
      <c r="A724" s="120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3.5" customHeight="1">
      <c r="A725" s="120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3.5" customHeight="1">
      <c r="A726" s="120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3.5" customHeight="1">
      <c r="A727" s="120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3.5" customHeight="1">
      <c r="A728" s="120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3.5" customHeight="1">
      <c r="A729" s="120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3.5" customHeight="1">
      <c r="A730" s="120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3.5" customHeight="1">
      <c r="A731" s="120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3.5" customHeight="1">
      <c r="A732" s="120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3.5" customHeight="1">
      <c r="A733" s="120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3.5" customHeight="1">
      <c r="A734" s="120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3.5" customHeight="1">
      <c r="A735" s="120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3.5" customHeight="1">
      <c r="A736" s="120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3.5" customHeight="1">
      <c r="A737" s="120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3.5" customHeight="1">
      <c r="A738" s="120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3.5" customHeight="1">
      <c r="A739" s="120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3.5" customHeight="1">
      <c r="A740" s="120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3.5" customHeight="1">
      <c r="A741" s="120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3.5" customHeight="1">
      <c r="A742" s="120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3.5" customHeight="1">
      <c r="A743" s="120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3.5" customHeight="1">
      <c r="A744" s="120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3.5" customHeight="1">
      <c r="A745" s="120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3.5" customHeight="1">
      <c r="A746" s="120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3.5" customHeight="1">
      <c r="A747" s="120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3.5" customHeight="1">
      <c r="A748" s="120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3.5" customHeight="1">
      <c r="A749" s="120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3.5" customHeight="1">
      <c r="A750" s="120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3.5" customHeight="1">
      <c r="A751" s="120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3.5" customHeight="1">
      <c r="A752" s="120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3.5" customHeight="1">
      <c r="A753" s="120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3.5" customHeight="1">
      <c r="A754" s="120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3.5" customHeight="1">
      <c r="A755" s="120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3.5" customHeight="1">
      <c r="A756" s="120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3.5" customHeight="1">
      <c r="A757" s="120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3.5" customHeight="1">
      <c r="A758" s="120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3.5" customHeight="1">
      <c r="A759" s="120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3.5" customHeight="1">
      <c r="A760" s="120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3.5" customHeight="1">
      <c r="A761" s="120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3.5" customHeight="1">
      <c r="A762" s="120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3.5" customHeight="1">
      <c r="A763" s="120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3.5" customHeight="1">
      <c r="A764" s="120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3.5" customHeight="1">
      <c r="A765" s="120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3.5" customHeight="1">
      <c r="A766" s="120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3.5" customHeight="1">
      <c r="A767" s="120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3.5" customHeight="1">
      <c r="A768" s="120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3.5" customHeight="1">
      <c r="A769" s="120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3.5" customHeight="1">
      <c r="A770" s="120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3.5" customHeight="1">
      <c r="A771" s="120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3.5" customHeight="1">
      <c r="A772" s="120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3.5" customHeight="1">
      <c r="A773" s="120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3.5" customHeight="1">
      <c r="A774" s="120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3.5" customHeight="1">
      <c r="A775" s="120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3.5" customHeight="1">
      <c r="A776" s="120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3.5" customHeight="1">
      <c r="A777" s="120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3.5" customHeight="1">
      <c r="A778" s="120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3.5" customHeight="1">
      <c r="A779" s="120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3.5" customHeight="1">
      <c r="A780" s="120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3.5" customHeight="1">
      <c r="A781" s="120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3.5" customHeight="1">
      <c r="A782" s="120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3.5" customHeight="1">
      <c r="A783" s="120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3.5" customHeight="1">
      <c r="A784" s="120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3.5" customHeight="1">
      <c r="A785" s="120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3.5" customHeight="1">
      <c r="A786" s="120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3.5" customHeight="1">
      <c r="A787" s="120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3.5" customHeight="1">
      <c r="A788" s="120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3.5" customHeight="1">
      <c r="A789" s="120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3.5" customHeight="1">
      <c r="A790" s="120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3.5" customHeight="1">
      <c r="A791" s="120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3.5" customHeight="1">
      <c r="A792" s="120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3.5" customHeight="1">
      <c r="A793" s="120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3.5" customHeight="1">
      <c r="A794" s="120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3.5" customHeight="1">
      <c r="A795" s="120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3.5" customHeight="1">
      <c r="A796" s="120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3.5" customHeight="1">
      <c r="A797" s="120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3.5" customHeight="1">
      <c r="A798" s="120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3.5" customHeight="1">
      <c r="A799" s="120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3.5" customHeight="1">
      <c r="A800" s="120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3.5" customHeight="1">
      <c r="A801" s="120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3.5" customHeight="1">
      <c r="A802" s="120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3.5" customHeight="1">
      <c r="A803" s="120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3.5" customHeight="1">
      <c r="A804" s="120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3.5" customHeight="1">
      <c r="A805" s="120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3.5" customHeight="1">
      <c r="A806" s="120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3.5" customHeight="1">
      <c r="A807" s="120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3.5" customHeight="1">
      <c r="A808" s="120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3.5" customHeight="1">
      <c r="A809" s="120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3.5" customHeight="1">
      <c r="A810" s="120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3.5" customHeight="1">
      <c r="A811" s="120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3.5" customHeight="1">
      <c r="A812" s="120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3.5" customHeight="1">
      <c r="A813" s="120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3.5" customHeight="1">
      <c r="A814" s="120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3.5" customHeight="1">
      <c r="A815" s="120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3.5" customHeight="1">
      <c r="A816" s="120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3.5" customHeight="1">
      <c r="A817" s="120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3.5" customHeight="1">
      <c r="A818" s="120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3.5" customHeight="1">
      <c r="A819" s="120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3.5" customHeight="1">
      <c r="A820" s="120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3.5" customHeight="1">
      <c r="A821" s="120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3.5" customHeight="1">
      <c r="A822" s="120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3.5" customHeight="1">
      <c r="A823" s="120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3.5" customHeight="1">
      <c r="A824" s="120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3.5" customHeight="1">
      <c r="A825" s="120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3.5" customHeight="1">
      <c r="A826" s="120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3.5" customHeight="1">
      <c r="A827" s="120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3.5" customHeight="1">
      <c r="A828" s="120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3.5" customHeight="1">
      <c r="A829" s="120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3.5" customHeight="1">
      <c r="A830" s="120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3.5" customHeight="1">
      <c r="A831" s="120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3.5" customHeight="1">
      <c r="A832" s="120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3.5" customHeight="1">
      <c r="A833" s="120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3.5" customHeight="1">
      <c r="A834" s="120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3.5" customHeight="1">
      <c r="A835" s="120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3.5" customHeight="1">
      <c r="A836" s="120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3.5" customHeight="1">
      <c r="A837" s="120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3.5" customHeight="1">
      <c r="A838" s="120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3.5" customHeight="1">
      <c r="A839" s="120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3.5" customHeight="1">
      <c r="A840" s="120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3.5" customHeight="1">
      <c r="A841" s="120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3.5" customHeight="1">
      <c r="A842" s="120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3.5" customHeight="1">
      <c r="A843" s="120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3.5" customHeight="1">
      <c r="A844" s="120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3.5" customHeight="1">
      <c r="A845" s="120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3.5" customHeight="1">
      <c r="A846" s="120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3.5" customHeight="1">
      <c r="A847" s="120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3.5" customHeight="1">
      <c r="A848" s="120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3.5" customHeight="1">
      <c r="A849" s="120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3.5" customHeight="1">
      <c r="A850" s="120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3.5" customHeight="1">
      <c r="A851" s="120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3.5" customHeight="1">
      <c r="A852" s="120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3.5" customHeight="1">
      <c r="A853" s="120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3.5" customHeight="1">
      <c r="A854" s="120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3.5" customHeight="1">
      <c r="A855" s="120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3.5" customHeight="1">
      <c r="A856" s="120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3.5" customHeight="1">
      <c r="A857" s="120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3.5" customHeight="1">
      <c r="A858" s="120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3.5" customHeight="1">
      <c r="A859" s="120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3.5" customHeight="1">
      <c r="A860" s="120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3.5" customHeight="1">
      <c r="A861" s="120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3.5" customHeight="1">
      <c r="A862" s="120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3.5" customHeight="1">
      <c r="A863" s="120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3.5" customHeight="1">
      <c r="A864" s="120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3.5" customHeight="1">
      <c r="A865" s="120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3.5" customHeight="1">
      <c r="A866" s="120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3.5" customHeight="1">
      <c r="A867" s="120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3.5" customHeight="1">
      <c r="A868" s="120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3.5" customHeight="1">
      <c r="A869" s="120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3.5" customHeight="1">
      <c r="A870" s="120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3.5" customHeight="1">
      <c r="A871" s="120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3.5" customHeight="1">
      <c r="A872" s="120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3.5" customHeight="1">
      <c r="A873" s="120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3.5" customHeight="1">
      <c r="A874" s="120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3.5" customHeight="1">
      <c r="A875" s="120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3.5" customHeight="1">
      <c r="A876" s="120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3.5" customHeight="1">
      <c r="A877" s="120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3.5" customHeight="1">
      <c r="A878" s="120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3.5" customHeight="1">
      <c r="A879" s="120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3.5" customHeight="1">
      <c r="A880" s="120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3.5" customHeight="1">
      <c r="A881" s="120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3.5" customHeight="1">
      <c r="A882" s="120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3.5" customHeight="1">
      <c r="A883" s="120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3.5" customHeight="1">
      <c r="A884" s="120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3.5" customHeight="1">
      <c r="A885" s="120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3.5" customHeight="1">
      <c r="A886" s="120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3.5" customHeight="1">
      <c r="A887" s="120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3.5" customHeight="1">
      <c r="A888" s="120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3.5" customHeight="1">
      <c r="A889" s="120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3.5" customHeight="1">
      <c r="A890" s="120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3.5" customHeight="1">
      <c r="A891" s="120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3.5" customHeight="1">
      <c r="A892" s="120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3.5" customHeight="1">
      <c r="A893" s="120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3.5" customHeight="1">
      <c r="A894" s="120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3.5" customHeight="1">
      <c r="A895" s="120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3.5" customHeight="1">
      <c r="A896" s="120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3.5" customHeight="1">
      <c r="A897" s="120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3.5" customHeight="1">
      <c r="A898" s="120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3.5" customHeight="1">
      <c r="A899" s="120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3.5" customHeight="1">
      <c r="A900" s="120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3.5" customHeight="1">
      <c r="A901" s="120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3.5" customHeight="1">
      <c r="A902" s="120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3.5" customHeight="1">
      <c r="A903" s="120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3.5" customHeight="1">
      <c r="A904" s="120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3.5" customHeight="1">
      <c r="A905" s="120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3.5" customHeight="1">
      <c r="A906" s="120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3.5" customHeight="1">
      <c r="A907" s="120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3.5" customHeight="1">
      <c r="A908" s="120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3.5" customHeight="1">
      <c r="A909" s="120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3.5" customHeight="1">
      <c r="A910" s="120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3.5" customHeight="1">
      <c r="A911" s="120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3.5" customHeight="1">
      <c r="A912" s="120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3.5" customHeight="1">
      <c r="A913" s="120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3.5" customHeight="1">
      <c r="A914" s="120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3.5" customHeight="1">
      <c r="A915" s="120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3.5" customHeight="1">
      <c r="A916" s="120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3.5" customHeight="1">
      <c r="A917" s="120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3.5" customHeight="1">
      <c r="A918" s="120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3.5" customHeight="1">
      <c r="A919" s="120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3.5" customHeight="1">
      <c r="A920" s="120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3.5" customHeight="1">
      <c r="A921" s="120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3.5" customHeight="1">
      <c r="A922" s="120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3.5" customHeight="1">
      <c r="A923" s="120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3.5" customHeight="1">
      <c r="A924" s="120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3.5" customHeight="1">
      <c r="A925" s="120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3.5" customHeight="1">
      <c r="A926" s="120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3.5" customHeight="1">
      <c r="A927" s="120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3.5" customHeight="1">
      <c r="A928" s="120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3.5" customHeight="1">
      <c r="A929" s="120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3.5" customHeight="1">
      <c r="A930" s="120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3.5" customHeight="1">
      <c r="A931" s="120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3.5" customHeight="1">
      <c r="A932" s="120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3.5" customHeight="1">
      <c r="A933" s="120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3.5" customHeight="1">
      <c r="A934" s="120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3.5" customHeight="1">
      <c r="A935" s="120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3.5" customHeight="1">
      <c r="A936" s="120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3.5" customHeight="1">
      <c r="A937" s="120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3.5" customHeight="1">
      <c r="A938" s="120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3.5" customHeight="1">
      <c r="A939" s="120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3.5" customHeight="1">
      <c r="A940" s="120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3.5" customHeight="1">
      <c r="A941" s="120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3.5" customHeight="1">
      <c r="A942" s="120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3.5" customHeight="1">
      <c r="A943" s="120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3.5" customHeight="1">
      <c r="A944" s="120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3.5" customHeight="1">
      <c r="A945" s="120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3.5" customHeight="1">
      <c r="A946" s="120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3.5" customHeight="1">
      <c r="A947" s="120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3.5" customHeight="1">
      <c r="A948" s="120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3.5" customHeight="1">
      <c r="A949" s="120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3.5" customHeight="1">
      <c r="A950" s="120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3.5" customHeight="1">
      <c r="A951" s="120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3.5" customHeight="1">
      <c r="A952" s="120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3.5" customHeight="1">
      <c r="A953" s="120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3.5" customHeight="1">
      <c r="A954" s="120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3.5" customHeight="1">
      <c r="A955" s="120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3.5" customHeight="1">
      <c r="A956" s="120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3.5" customHeight="1">
      <c r="A957" s="120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3.5" customHeight="1">
      <c r="A958" s="120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3.5" customHeight="1">
      <c r="A959" s="120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3.5" customHeight="1">
      <c r="A960" s="120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3.5" customHeight="1">
      <c r="A961" s="120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3.5" customHeight="1">
      <c r="A962" s="120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3.5" customHeight="1">
      <c r="A963" s="120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3.5" customHeight="1">
      <c r="A964" s="120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3.5" customHeight="1">
      <c r="A965" s="120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3.5" customHeight="1">
      <c r="A966" s="120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3.5" customHeight="1">
      <c r="A967" s="120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3.5" customHeight="1">
      <c r="A968" s="120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3.5" customHeight="1">
      <c r="A969" s="120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3.5" customHeight="1">
      <c r="A970" s="120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3.5" customHeight="1">
      <c r="A971" s="120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3.5" customHeight="1">
      <c r="A972" s="120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3.5" customHeight="1">
      <c r="A973" s="120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3.5" customHeight="1">
      <c r="A974" s="120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3.5" customHeight="1">
      <c r="A975" s="120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3.5" customHeight="1">
      <c r="A976" s="120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3.5" customHeight="1">
      <c r="A977" s="120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3.5" customHeight="1">
      <c r="A978" s="120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3.5" customHeight="1">
      <c r="A979" s="120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3.5" customHeight="1">
      <c r="A980" s="120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3.5" customHeight="1">
      <c r="A981" s="120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3.5" customHeight="1">
      <c r="A982" s="120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3.5" customHeight="1">
      <c r="A983" s="120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13.5" customHeight="1">
      <c r="A984" s="120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13.5" customHeight="1">
      <c r="A985" s="120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13.5" customHeight="1">
      <c r="A986" s="120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13.5" customHeight="1">
      <c r="A987" s="120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13.5" customHeight="1">
      <c r="A988" s="120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13.5" customHeight="1">
      <c r="A989" s="120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13.5" customHeight="1">
      <c r="A990" s="120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13.5" customHeight="1">
      <c r="A991" s="120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ht="13.5" customHeight="1">
      <c r="A992" s="120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ht="13.5" customHeight="1">
      <c r="A993" s="120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ht="13.5" customHeight="1">
      <c r="A994" s="120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ht="13.5" customHeight="1">
      <c r="A995" s="120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ht="13.5" customHeight="1">
      <c r="A996" s="120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ht="13.5" customHeight="1">
      <c r="A997" s="120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ht="13.5" customHeight="1">
      <c r="A998" s="120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1:40" ht="13.5" customHeight="1">
      <c r="A999" s="120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1:40" ht="13.5" customHeight="1">
      <c r="A1000" s="120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</sheetData>
  <mergeCells count="18">
    <mergeCell ref="F8:G10"/>
    <mergeCell ref="H8:I10"/>
    <mergeCell ref="A105:D105"/>
    <mergeCell ref="A107:W107"/>
    <mergeCell ref="J8:K10"/>
    <mergeCell ref="L8:M10"/>
    <mergeCell ref="N8:O10"/>
    <mergeCell ref="P8:Q10"/>
    <mergeCell ref="R8:S10"/>
    <mergeCell ref="T8:U10"/>
    <mergeCell ref="V8:W10"/>
    <mergeCell ref="B8:C10"/>
    <mergeCell ref="D8:E10"/>
    <mergeCell ref="B2:U2"/>
    <mergeCell ref="B3:U3"/>
    <mergeCell ref="B4:S4"/>
    <mergeCell ref="B5:U5"/>
    <mergeCell ref="B6:U6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ColWidth="14.42578125" defaultRowHeight="15.75" customHeight="1"/>
  <cols>
    <col min="1" max="1" width="29.140625" customWidth="1"/>
    <col min="2" max="2" width="5.85546875" customWidth="1"/>
    <col min="3" max="3" width="9" customWidth="1"/>
    <col min="4" max="4" width="5.7109375" customWidth="1"/>
    <col min="5" max="5" width="7.28515625" customWidth="1"/>
    <col min="6" max="6" width="4.7109375" customWidth="1"/>
    <col min="7" max="7" width="7.28515625" customWidth="1"/>
    <col min="8" max="8" width="3.5703125" customWidth="1"/>
    <col min="9" max="9" width="7.85546875" customWidth="1"/>
    <col min="10" max="10" width="4.28515625" customWidth="1"/>
    <col min="11" max="11" width="7.85546875" customWidth="1"/>
    <col min="12" max="12" width="3.42578125" customWidth="1"/>
    <col min="13" max="13" width="5.7109375" customWidth="1"/>
    <col min="14" max="14" width="3.28515625" customWidth="1"/>
    <col min="15" max="15" width="6" customWidth="1"/>
    <col min="16" max="16" width="4.5703125" customWidth="1"/>
    <col min="17" max="17" width="6.28515625" customWidth="1"/>
    <col min="18" max="18" width="3.28515625" customWidth="1"/>
    <col min="19" max="19" width="6.85546875" customWidth="1"/>
    <col min="20" max="20" width="6.42578125" customWidth="1"/>
    <col min="21" max="21" width="6.85546875" customWidth="1"/>
    <col min="22" max="40" width="8" customWidth="1"/>
  </cols>
  <sheetData>
    <row r="1" spans="1:40" ht="12.75" customHeight="1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6"/>
      <c r="U1" s="137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9"/>
    </row>
    <row r="2" spans="1:40" ht="12.75" customHeight="1">
      <c r="A2" s="140"/>
      <c r="B2" s="316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84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</row>
    <row r="3" spans="1:40" ht="12.75" customHeight="1">
      <c r="A3" s="140"/>
      <c r="B3" s="316" t="s">
        <v>127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84"/>
    </row>
    <row r="4" spans="1:40" ht="12.75" customHeight="1">
      <c r="A4" s="142"/>
      <c r="B4" s="317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141"/>
      <c r="U4" s="143"/>
    </row>
    <row r="5" spans="1:40" ht="12.75" customHeight="1">
      <c r="A5" s="140"/>
      <c r="B5" s="316" t="s">
        <v>128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84"/>
    </row>
    <row r="6" spans="1:40" ht="12.75" customHeight="1">
      <c r="A6" s="144"/>
      <c r="B6" s="318" t="s">
        <v>129</v>
      </c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84"/>
    </row>
    <row r="7" spans="1:40" ht="12.75" customHeight="1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</row>
    <row r="8" spans="1:40" ht="12.75" customHeight="1">
      <c r="A8" s="142"/>
      <c r="B8" s="315" t="s">
        <v>130</v>
      </c>
      <c r="C8" s="282"/>
      <c r="D8" s="314" t="s">
        <v>131</v>
      </c>
      <c r="E8" s="282"/>
      <c r="F8" s="315" t="s">
        <v>132</v>
      </c>
      <c r="G8" s="319"/>
      <c r="H8" s="314" t="s">
        <v>133</v>
      </c>
      <c r="I8" s="282"/>
      <c r="J8" s="315" t="s">
        <v>134</v>
      </c>
      <c r="K8" s="282"/>
      <c r="L8" s="314" t="s">
        <v>9</v>
      </c>
      <c r="M8" s="282"/>
      <c r="N8" s="315" t="s">
        <v>135</v>
      </c>
      <c r="O8" s="282"/>
      <c r="P8" s="314" t="s">
        <v>136</v>
      </c>
      <c r="Q8" s="282"/>
      <c r="R8" s="315" t="s">
        <v>137</v>
      </c>
      <c r="S8" s="282"/>
      <c r="T8" s="314" t="s">
        <v>138</v>
      </c>
      <c r="U8" s="282"/>
    </row>
    <row r="9" spans="1:40" ht="12.75" customHeight="1">
      <c r="A9" s="142"/>
      <c r="B9" s="283"/>
      <c r="C9" s="284"/>
      <c r="D9" s="283"/>
      <c r="E9" s="284"/>
      <c r="F9" s="283"/>
      <c r="G9" s="320"/>
      <c r="H9" s="283"/>
      <c r="I9" s="284"/>
      <c r="J9" s="283"/>
      <c r="K9" s="284"/>
      <c r="L9" s="283"/>
      <c r="M9" s="284"/>
      <c r="N9" s="283"/>
      <c r="O9" s="284"/>
      <c r="P9" s="283"/>
      <c r="Q9" s="284"/>
      <c r="R9" s="283"/>
      <c r="S9" s="284"/>
      <c r="T9" s="283"/>
      <c r="U9" s="284"/>
    </row>
    <row r="10" spans="1:40" ht="31.5" customHeight="1">
      <c r="A10" s="142"/>
      <c r="B10" s="285"/>
      <c r="C10" s="286"/>
      <c r="D10" s="285"/>
      <c r="E10" s="286"/>
      <c r="F10" s="285"/>
      <c r="G10" s="321"/>
      <c r="H10" s="285"/>
      <c r="I10" s="286"/>
      <c r="J10" s="285"/>
      <c r="K10" s="286"/>
      <c r="L10" s="285"/>
      <c r="M10" s="286"/>
      <c r="N10" s="285"/>
      <c r="O10" s="286"/>
      <c r="P10" s="285"/>
      <c r="Q10" s="286"/>
      <c r="R10" s="285"/>
      <c r="S10" s="286"/>
      <c r="T10" s="285"/>
      <c r="U10" s="286"/>
    </row>
    <row r="11" spans="1:40" ht="12.75" customHeight="1">
      <c r="A11" s="142"/>
      <c r="B11" s="148"/>
      <c r="C11" s="148"/>
      <c r="D11" s="149"/>
      <c r="E11" s="149"/>
      <c r="F11" s="150"/>
      <c r="G11" s="150"/>
      <c r="H11" s="149"/>
      <c r="I11" s="149"/>
      <c r="J11" s="148"/>
      <c r="K11" s="151"/>
      <c r="L11" s="149"/>
      <c r="M11" s="149"/>
      <c r="N11" s="151"/>
      <c r="O11" s="151"/>
      <c r="P11" s="152"/>
      <c r="Q11" s="152"/>
      <c r="R11" s="148"/>
      <c r="S11" s="148"/>
      <c r="T11" s="149"/>
      <c r="U11" s="149"/>
    </row>
    <row r="12" spans="1:40" ht="12.75" customHeight="1">
      <c r="A12" s="153"/>
      <c r="B12" s="154" t="s">
        <v>15</v>
      </c>
      <c r="C12" s="154" t="s">
        <v>16</v>
      </c>
      <c r="D12" s="155" t="s">
        <v>15</v>
      </c>
      <c r="E12" s="155" t="s">
        <v>16</v>
      </c>
      <c r="F12" s="154" t="s">
        <v>15</v>
      </c>
      <c r="G12" s="154" t="s">
        <v>16</v>
      </c>
      <c r="H12" s="155" t="s">
        <v>15</v>
      </c>
      <c r="I12" s="155" t="s">
        <v>16</v>
      </c>
      <c r="J12" s="154" t="s">
        <v>15</v>
      </c>
      <c r="K12" s="156" t="s">
        <v>16</v>
      </c>
      <c r="L12" s="155" t="s">
        <v>15</v>
      </c>
      <c r="M12" s="155" t="s">
        <v>16</v>
      </c>
      <c r="N12" s="154" t="s">
        <v>15</v>
      </c>
      <c r="O12" s="154" t="s">
        <v>16</v>
      </c>
      <c r="P12" s="155" t="s">
        <v>15</v>
      </c>
      <c r="Q12" s="155" t="s">
        <v>16</v>
      </c>
      <c r="R12" s="154" t="s">
        <v>15</v>
      </c>
      <c r="S12" s="154" t="s">
        <v>16</v>
      </c>
      <c r="T12" s="155" t="s">
        <v>15</v>
      </c>
      <c r="U12" s="155" t="s">
        <v>16</v>
      </c>
      <c r="V12" s="141"/>
      <c r="W12" s="141"/>
      <c r="X12" s="141"/>
      <c r="Y12" s="141"/>
      <c r="Z12" s="141"/>
      <c r="AA12" s="141"/>
    </row>
    <row r="13" spans="1:40" ht="12.75" customHeight="1">
      <c r="A13" s="157" t="s">
        <v>17</v>
      </c>
      <c r="B13" s="148"/>
      <c r="C13" s="148"/>
      <c r="D13" s="149"/>
      <c r="E13" s="149"/>
      <c r="F13" s="148"/>
      <c r="G13" s="148"/>
      <c r="H13" s="149"/>
      <c r="I13" s="149"/>
      <c r="J13" s="158"/>
      <c r="K13" s="159"/>
      <c r="L13" s="149"/>
      <c r="M13" s="149"/>
      <c r="N13" s="151"/>
      <c r="O13" s="151"/>
      <c r="P13" s="152"/>
      <c r="Q13" s="152"/>
      <c r="R13" s="148"/>
      <c r="S13" s="148"/>
      <c r="T13" s="149"/>
      <c r="U13" s="149"/>
    </row>
    <row r="14" spans="1:40" ht="12.75" customHeight="1">
      <c r="A14" s="149" t="s">
        <v>18</v>
      </c>
      <c r="B14" s="159">
        <v>0</v>
      </c>
      <c r="C14" s="159">
        <v>0</v>
      </c>
      <c r="D14" s="160">
        <v>0</v>
      </c>
      <c r="E14" s="160">
        <v>0</v>
      </c>
      <c r="F14" s="159">
        <v>0</v>
      </c>
      <c r="G14" s="159">
        <v>0</v>
      </c>
      <c r="H14" s="160">
        <v>71</v>
      </c>
      <c r="I14" s="160">
        <v>353074</v>
      </c>
      <c r="J14" s="159">
        <v>235</v>
      </c>
      <c r="K14" s="159">
        <v>1269517</v>
      </c>
      <c r="L14" s="160">
        <v>2</v>
      </c>
      <c r="M14" s="160">
        <v>2000</v>
      </c>
      <c r="N14" s="159">
        <v>8</v>
      </c>
      <c r="O14" s="159">
        <v>36758</v>
      </c>
      <c r="P14" s="160">
        <v>8</v>
      </c>
      <c r="Q14" s="160">
        <v>24027</v>
      </c>
      <c r="R14" s="159">
        <v>0</v>
      </c>
      <c r="S14" s="159">
        <v>0</v>
      </c>
      <c r="T14" s="160">
        <v>315</v>
      </c>
      <c r="U14" s="160">
        <v>811557</v>
      </c>
    </row>
    <row r="15" spans="1:40" ht="12.75" customHeight="1">
      <c r="A15" s="149" t="s">
        <v>19</v>
      </c>
      <c r="B15" s="159">
        <v>0</v>
      </c>
      <c r="C15" s="159">
        <v>0</v>
      </c>
      <c r="D15" s="160">
        <v>0</v>
      </c>
      <c r="E15" s="160">
        <v>0</v>
      </c>
      <c r="F15" s="159">
        <v>0</v>
      </c>
      <c r="G15" s="159">
        <v>0</v>
      </c>
      <c r="H15" s="160">
        <v>53</v>
      </c>
      <c r="I15" s="160">
        <v>261166</v>
      </c>
      <c r="J15" s="159">
        <v>98</v>
      </c>
      <c r="K15" s="159">
        <v>474638</v>
      </c>
      <c r="L15" s="160">
        <v>0</v>
      </c>
      <c r="M15" s="160">
        <v>0</v>
      </c>
      <c r="N15" s="159">
        <v>12</v>
      </c>
      <c r="O15" s="159">
        <v>27500</v>
      </c>
      <c r="P15" s="160">
        <v>13</v>
      </c>
      <c r="Q15" s="160">
        <v>40896</v>
      </c>
      <c r="R15" s="159">
        <v>0</v>
      </c>
      <c r="S15" s="159">
        <v>0</v>
      </c>
      <c r="T15" s="160">
        <v>182</v>
      </c>
      <c r="U15" s="160">
        <v>485205</v>
      </c>
    </row>
    <row r="16" spans="1:40" ht="12.75" customHeight="1">
      <c r="A16" s="161" t="s">
        <v>20</v>
      </c>
      <c r="B16" s="162">
        <v>0</v>
      </c>
      <c r="C16" s="162">
        <v>0</v>
      </c>
      <c r="D16" s="163">
        <v>0</v>
      </c>
      <c r="E16" s="163">
        <v>0</v>
      </c>
      <c r="F16" s="162">
        <v>0</v>
      </c>
      <c r="G16" s="162">
        <v>0</v>
      </c>
      <c r="H16" s="163">
        <v>47</v>
      </c>
      <c r="I16" s="163">
        <v>259863</v>
      </c>
      <c r="J16" s="162">
        <v>93</v>
      </c>
      <c r="K16" s="162">
        <v>461070</v>
      </c>
      <c r="L16" s="160">
        <v>0</v>
      </c>
      <c r="M16" s="160">
        <v>0</v>
      </c>
      <c r="N16" s="162">
        <v>10</v>
      </c>
      <c r="O16" s="162">
        <v>43750</v>
      </c>
      <c r="P16" s="163">
        <v>10</v>
      </c>
      <c r="Q16" s="163">
        <v>32142</v>
      </c>
      <c r="R16" s="162">
        <v>0</v>
      </c>
      <c r="S16" s="162">
        <v>0</v>
      </c>
      <c r="T16" s="163">
        <v>107</v>
      </c>
      <c r="U16" s="163">
        <v>263644</v>
      </c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</row>
    <row r="17" spans="1:40" ht="12.75" customHeight="1">
      <c r="A17" s="149"/>
      <c r="B17" s="162"/>
      <c r="C17" s="162"/>
      <c r="D17" s="163"/>
      <c r="E17" s="163"/>
      <c r="F17" s="162"/>
      <c r="G17" s="162"/>
      <c r="H17" s="163"/>
      <c r="I17" s="163"/>
      <c r="J17" s="162"/>
      <c r="K17" s="162"/>
      <c r="L17" s="165"/>
      <c r="M17" s="149"/>
      <c r="N17" s="151"/>
      <c r="O17" s="151"/>
      <c r="P17" s="165"/>
      <c r="Q17" s="166"/>
      <c r="R17" s="148"/>
      <c r="S17" s="148"/>
      <c r="T17" s="149"/>
      <c r="U17" s="149"/>
    </row>
    <row r="18" spans="1:40" ht="12.75" customHeight="1">
      <c r="A18" s="167" t="s">
        <v>139</v>
      </c>
      <c r="B18" s="168">
        <v>0</v>
      </c>
      <c r="C18" s="168">
        <v>0</v>
      </c>
      <c r="D18" s="169">
        <v>0</v>
      </c>
      <c r="E18" s="169">
        <v>0</v>
      </c>
      <c r="F18" s="168">
        <v>0</v>
      </c>
      <c r="G18" s="168">
        <v>0</v>
      </c>
      <c r="H18" s="169">
        <f t="shared" ref="H18:I18" si="0">SUM(H14:H17)</f>
        <v>171</v>
      </c>
      <c r="I18" s="169">
        <f t="shared" si="0"/>
        <v>874103</v>
      </c>
      <c r="J18" s="168">
        <f t="shared" ref="J18:Q18" si="1">SUM(J14:J16)</f>
        <v>426</v>
      </c>
      <c r="K18" s="168">
        <f t="shared" si="1"/>
        <v>2205225</v>
      </c>
      <c r="L18" s="169">
        <f t="shared" si="1"/>
        <v>2</v>
      </c>
      <c r="M18" s="169">
        <f t="shared" si="1"/>
        <v>2000</v>
      </c>
      <c r="N18" s="168">
        <f t="shared" si="1"/>
        <v>30</v>
      </c>
      <c r="O18" s="168">
        <f t="shared" si="1"/>
        <v>108008</v>
      </c>
      <c r="P18" s="169">
        <f t="shared" si="1"/>
        <v>31</v>
      </c>
      <c r="Q18" s="169">
        <f t="shared" si="1"/>
        <v>97065</v>
      </c>
      <c r="R18" s="168">
        <v>0</v>
      </c>
      <c r="S18" s="168">
        <v>0</v>
      </c>
      <c r="T18" s="169">
        <f t="shared" ref="T18:U18" si="2">SUM(T14:T16)</f>
        <v>604</v>
      </c>
      <c r="U18" s="169">
        <f t="shared" si="2"/>
        <v>1560406</v>
      </c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</row>
    <row r="19" spans="1:40" ht="12.75" customHeight="1">
      <c r="A19" s="149"/>
      <c r="B19" s="158"/>
      <c r="C19" s="158"/>
      <c r="D19" s="165"/>
      <c r="E19" s="165"/>
      <c r="F19" s="171"/>
      <c r="G19" s="171"/>
      <c r="H19" s="172"/>
      <c r="I19" s="172"/>
      <c r="J19" s="158"/>
      <c r="K19" s="159"/>
      <c r="L19" s="165"/>
      <c r="M19" s="149"/>
      <c r="N19" s="151"/>
      <c r="O19" s="151"/>
      <c r="P19" s="165"/>
      <c r="Q19" s="166"/>
      <c r="R19" s="148"/>
      <c r="S19" s="148"/>
      <c r="T19" s="149"/>
      <c r="U19" s="149"/>
    </row>
    <row r="20" spans="1:40" ht="12.75" customHeight="1">
      <c r="A20" s="157" t="s">
        <v>140</v>
      </c>
      <c r="B20" s="158"/>
      <c r="C20" s="158"/>
      <c r="D20" s="165"/>
      <c r="E20" s="165"/>
      <c r="F20" s="171"/>
      <c r="G20" s="171"/>
      <c r="H20" s="172"/>
      <c r="I20" s="172"/>
      <c r="J20" s="158"/>
      <c r="K20" s="159"/>
      <c r="L20" s="165"/>
      <c r="M20" s="149"/>
      <c r="N20" s="151"/>
      <c r="O20" s="151"/>
      <c r="P20" s="165"/>
      <c r="Q20" s="166"/>
      <c r="R20" s="148"/>
      <c r="S20" s="148"/>
      <c r="T20" s="149"/>
      <c r="U20" s="149"/>
    </row>
    <row r="21" spans="1:40" ht="12.75" customHeight="1">
      <c r="A21" s="149" t="s">
        <v>141</v>
      </c>
      <c r="B21" s="159">
        <v>165</v>
      </c>
      <c r="C21" s="159">
        <v>608478</v>
      </c>
      <c r="D21" s="160">
        <v>0</v>
      </c>
      <c r="E21" s="160">
        <v>0</v>
      </c>
      <c r="F21" s="159">
        <v>0</v>
      </c>
      <c r="G21" s="159">
        <v>0</v>
      </c>
      <c r="H21" s="160">
        <v>0</v>
      </c>
      <c r="I21" s="160">
        <v>0</v>
      </c>
      <c r="J21" s="159">
        <v>3</v>
      </c>
      <c r="K21" s="159">
        <v>19420</v>
      </c>
      <c r="L21" s="160">
        <v>0</v>
      </c>
      <c r="M21" s="160">
        <v>0</v>
      </c>
      <c r="N21" s="159">
        <v>1</v>
      </c>
      <c r="O21" s="159">
        <v>367</v>
      </c>
      <c r="P21" s="160">
        <v>1</v>
      </c>
      <c r="Q21" s="160">
        <v>2939</v>
      </c>
      <c r="R21" s="159">
        <v>0</v>
      </c>
      <c r="S21" s="159">
        <v>0</v>
      </c>
      <c r="T21" s="160">
        <v>6</v>
      </c>
      <c r="U21" s="160">
        <v>14734</v>
      </c>
    </row>
    <row r="22" spans="1:40" ht="12.75" customHeight="1">
      <c r="A22" s="149" t="s">
        <v>23</v>
      </c>
      <c r="B22" s="159">
        <v>215</v>
      </c>
      <c r="C22" s="159">
        <v>965355</v>
      </c>
      <c r="D22" s="160">
        <v>0</v>
      </c>
      <c r="E22" s="160">
        <v>0</v>
      </c>
      <c r="F22" s="159">
        <v>0</v>
      </c>
      <c r="G22" s="159">
        <v>0</v>
      </c>
      <c r="H22" s="160">
        <v>0</v>
      </c>
      <c r="I22" s="160">
        <v>0</v>
      </c>
      <c r="J22" s="159">
        <v>2</v>
      </c>
      <c r="K22" s="159">
        <v>12484</v>
      </c>
      <c r="L22" s="160">
        <v>0</v>
      </c>
      <c r="M22" s="160">
        <v>0</v>
      </c>
      <c r="N22" s="159">
        <v>0</v>
      </c>
      <c r="O22" s="159">
        <v>0</v>
      </c>
      <c r="P22" s="160">
        <v>0</v>
      </c>
      <c r="Q22" s="160">
        <v>0</v>
      </c>
      <c r="R22" s="159">
        <v>0</v>
      </c>
      <c r="S22" s="159">
        <v>0</v>
      </c>
      <c r="T22" s="160">
        <v>0</v>
      </c>
      <c r="U22" s="160">
        <v>0</v>
      </c>
    </row>
    <row r="23" spans="1:40" ht="12.75" customHeight="1">
      <c r="A23" s="149" t="s">
        <v>24</v>
      </c>
      <c r="B23" s="159">
        <v>332</v>
      </c>
      <c r="C23" s="159">
        <v>1272110</v>
      </c>
      <c r="D23" s="160">
        <v>0</v>
      </c>
      <c r="E23" s="160">
        <v>0</v>
      </c>
      <c r="F23" s="159">
        <v>0</v>
      </c>
      <c r="G23" s="159">
        <v>0</v>
      </c>
      <c r="H23" s="160">
        <v>11</v>
      </c>
      <c r="I23" s="160">
        <v>59141</v>
      </c>
      <c r="J23" s="159">
        <v>10</v>
      </c>
      <c r="K23" s="159">
        <v>53265</v>
      </c>
      <c r="L23" s="160">
        <v>0</v>
      </c>
      <c r="M23" s="160">
        <v>0</v>
      </c>
      <c r="N23" s="159">
        <v>0</v>
      </c>
      <c r="O23" s="159">
        <v>0</v>
      </c>
      <c r="P23" s="160">
        <v>0</v>
      </c>
      <c r="Q23" s="160">
        <v>0</v>
      </c>
      <c r="R23" s="159">
        <v>0</v>
      </c>
      <c r="S23" s="159">
        <v>0</v>
      </c>
      <c r="T23" s="160">
        <v>15</v>
      </c>
      <c r="U23" s="160">
        <v>37700</v>
      </c>
    </row>
    <row r="24" spans="1:40" ht="12.75" customHeight="1">
      <c r="A24" s="149" t="s">
        <v>25</v>
      </c>
      <c r="B24" s="159">
        <v>1201</v>
      </c>
      <c r="C24" s="159">
        <v>4271536</v>
      </c>
      <c r="D24" s="160">
        <v>0</v>
      </c>
      <c r="E24" s="160">
        <v>0</v>
      </c>
      <c r="F24" s="159">
        <v>0</v>
      </c>
      <c r="G24" s="159">
        <v>0</v>
      </c>
      <c r="H24" s="160">
        <v>6</v>
      </c>
      <c r="I24" s="160">
        <v>39426</v>
      </c>
      <c r="J24" s="159">
        <v>6</v>
      </c>
      <c r="K24" s="159">
        <v>24968</v>
      </c>
      <c r="L24" s="160">
        <v>0</v>
      </c>
      <c r="M24" s="160">
        <v>0</v>
      </c>
      <c r="N24" s="159">
        <v>2</v>
      </c>
      <c r="O24" s="159">
        <v>7625</v>
      </c>
      <c r="P24" s="160">
        <v>3</v>
      </c>
      <c r="Q24" s="160">
        <v>20053</v>
      </c>
      <c r="R24" s="159">
        <v>0</v>
      </c>
      <c r="S24" s="159">
        <v>0</v>
      </c>
      <c r="T24" s="160">
        <v>16</v>
      </c>
      <c r="U24" s="160">
        <v>36400</v>
      </c>
    </row>
    <row r="25" spans="1:40" ht="12.75" customHeight="1">
      <c r="A25" s="149" t="s">
        <v>26</v>
      </c>
      <c r="B25" s="159">
        <v>490</v>
      </c>
      <c r="C25" s="159">
        <v>2447836</v>
      </c>
      <c r="D25" s="160">
        <v>0</v>
      </c>
      <c r="E25" s="160">
        <v>0</v>
      </c>
      <c r="F25" s="159">
        <v>0</v>
      </c>
      <c r="G25" s="159">
        <v>0</v>
      </c>
      <c r="H25" s="160">
        <v>6</v>
      </c>
      <c r="I25" s="160">
        <v>43368</v>
      </c>
      <c r="J25" s="159">
        <v>1</v>
      </c>
      <c r="K25" s="159">
        <v>3329</v>
      </c>
      <c r="L25" s="160">
        <v>0</v>
      </c>
      <c r="M25" s="160">
        <v>0</v>
      </c>
      <c r="N25" s="159">
        <v>0</v>
      </c>
      <c r="O25" s="159">
        <v>0</v>
      </c>
      <c r="P25" s="160">
        <v>0</v>
      </c>
      <c r="Q25" s="160">
        <v>0</v>
      </c>
      <c r="R25" s="159">
        <v>0</v>
      </c>
      <c r="S25" s="159">
        <v>0</v>
      </c>
      <c r="T25" s="160">
        <v>13</v>
      </c>
      <c r="U25" s="160">
        <v>33800</v>
      </c>
    </row>
    <row r="26" spans="1:40" ht="12.75" customHeight="1">
      <c r="A26" s="149" t="s">
        <v>27</v>
      </c>
      <c r="B26" s="159">
        <v>288</v>
      </c>
      <c r="C26" s="159">
        <v>1327926</v>
      </c>
      <c r="D26" s="160">
        <v>0</v>
      </c>
      <c r="E26" s="160">
        <v>0</v>
      </c>
      <c r="F26" s="159">
        <v>0</v>
      </c>
      <c r="G26" s="159">
        <v>0</v>
      </c>
      <c r="H26" s="160">
        <v>3</v>
      </c>
      <c r="I26" s="160">
        <v>23655</v>
      </c>
      <c r="J26" s="159">
        <v>1</v>
      </c>
      <c r="K26" s="159">
        <v>3329</v>
      </c>
      <c r="L26" s="160">
        <v>0</v>
      </c>
      <c r="M26" s="160">
        <v>0</v>
      </c>
      <c r="N26" s="159">
        <v>0</v>
      </c>
      <c r="O26" s="159">
        <v>0</v>
      </c>
      <c r="P26" s="160">
        <v>0</v>
      </c>
      <c r="Q26" s="160">
        <v>0</v>
      </c>
      <c r="R26" s="159">
        <v>0</v>
      </c>
      <c r="S26" s="159">
        <v>0</v>
      </c>
      <c r="T26" s="160">
        <v>2</v>
      </c>
      <c r="U26" s="160">
        <v>5200</v>
      </c>
    </row>
    <row r="27" spans="1:40" ht="12.75" customHeight="1">
      <c r="A27" s="149" t="s">
        <v>28</v>
      </c>
      <c r="B27" s="159">
        <v>329</v>
      </c>
      <c r="C27" s="159">
        <v>1631392</v>
      </c>
      <c r="D27" s="160">
        <v>0</v>
      </c>
      <c r="E27" s="160">
        <v>0</v>
      </c>
      <c r="F27" s="159">
        <v>0</v>
      </c>
      <c r="G27" s="159">
        <v>0</v>
      </c>
      <c r="H27" s="160">
        <v>1</v>
      </c>
      <c r="I27" s="160">
        <v>7885</v>
      </c>
      <c r="J27" s="159">
        <v>6</v>
      </c>
      <c r="K27" s="159">
        <v>36619</v>
      </c>
      <c r="L27" s="160">
        <v>0</v>
      </c>
      <c r="M27" s="160">
        <v>0</v>
      </c>
      <c r="N27" s="159">
        <v>1</v>
      </c>
      <c r="O27" s="159">
        <v>5000</v>
      </c>
      <c r="P27" s="160">
        <v>1</v>
      </c>
      <c r="Q27" s="160">
        <v>8815</v>
      </c>
      <c r="R27" s="159">
        <v>0</v>
      </c>
      <c r="S27" s="159">
        <v>0</v>
      </c>
      <c r="T27" s="160">
        <v>5</v>
      </c>
      <c r="U27" s="160">
        <v>10621</v>
      </c>
    </row>
    <row r="28" spans="1:40" ht="12.75" customHeight="1">
      <c r="A28" s="149" t="s">
        <v>29</v>
      </c>
      <c r="B28" s="159">
        <v>88</v>
      </c>
      <c r="C28" s="159">
        <v>436990</v>
      </c>
      <c r="D28" s="160">
        <v>0</v>
      </c>
      <c r="E28" s="160">
        <v>0</v>
      </c>
      <c r="F28" s="159">
        <v>0</v>
      </c>
      <c r="G28" s="159">
        <v>0</v>
      </c>
      <c r="H28" s="160">
        <v>0</v>
      </c>
      <c r="I28" s="160">
        <v>0</v>
      </c>
      <c r="J28" s="159">
        <v>1</v>
      </c>
      <c r="K28" s="159">
        <v>6658</v>
      </c>
      <c r="L28" s="160">
        <v>0</v>
      </c>
      <c r="M28" s="160">
        <v>0</v>
      </c>
      <c r="N28" s="159">
        <v>0</v>
      </c>
      <c r="O28" s="159">
        <v>0</v>
      </c>
      <c r="P28" s="160">
        <v>0</v>
      </c>
      <c r="Q28" s="160">
        <v>0</v>
      </c>
      <c r="R28" s="159">
        <v>0</v>
      </c>
      <c r="S28" s="159">
        <v>0</v>
      </c>
      <c r="T28" s="160">
        <v>2</v>
      </c>
      <c r="U28" s="160">
        <v>5200</v>
      </c>
    </row>
    <row r="29" spans="1:40" ht="12.75" customHeight="1">
      <c r="A29" s="149" t="s">
        <v>30</v>
      </c>
      <c r="B29" s="159">
        <v>0</v>
      </c>
      <c r="C29" s="159">
        <v>0</v>
      </c>
      <c r="D29" s="160">
        <v>0</v>
      </c>
      <c r="E29" s="160">
        <v>0</v>
      </c>
      <c r="F29" s="159">
        <v>0</v>
      </c>
      <c r="G29" s="159">
        <v>0</v>
      </c>
      <c r="H29" s="160">
        <v>0</v>
      </c>
      <c r="I29" s="160">
        <v>0</v>
      </c>
      <c r="J29" s="159">
        <v>0</v>
      </c>
      <c r="K29" s="159">
        <v>0</v>
      </c>
      <c r="L29" s="160">
        <v>0</v>
      </c>
      <c r="M29" s="160">
        <v>0</v>
      </c>
      <c r="N29" s="159">
        <v>0</v>
      </c>
      <c r="O29" s="159">
        <v>0</v>
      </c>
      <c r="P29" s="160">
        <v>0</v>
      </c>
      <c r="Q29" s="160">
        <v>0</v>
      </c>
      <c r="R29" s="159">
        <v>0</v>
      </c>
      <c r="S29" s="159">
        <v>0</v>
      </c>
      <c r="T29" s="160">
        <v>0</v>
      </c>
      <c r="U29" s="160">
        <v>0</v>
      </c>
    </row>
    <row r="30" spans="1:40" ht="12.75" customHeight="1">
      <c r="A30" s="149" t="s">
        <v>31</v>
      </c>
      <c r="B30" s="159">
        <v>264</v>
      </c>
      <c r="C30" s="159">
        <v>1337976</v>
      </c>
      <c r="D30" s="160">
        <v>0</v>
      </c>
      <c r="E30" s="160">
        <v>0</v>
      </c>
      <c r="F30" s="159">
        <v>0</v>
      </c>
      <c r="G30" s="159">
        <v>0</v>
      </c>
      <c r="H30" s="160">
        <v>0</v>
      </c>
      <c r="I30" s="160">
        <v>0</v>
      </c>
      <c r="J30" s="159">
        <v>4</v>
      </c>
      <c r="K30" s="159">
        <v>26632</v>
      </c>
      <c r="L30" s="160">
        <v>0</v>
      </c>
      <c r="M30" s="160">
        <v>0</v>
      </c>
      <c r="N30" s="159">
        <v>0</v>
      </c>
      <c r="O30" s="159">
        <v>0</v>
      </c>
      <c r="P30" s="160">
        <v>0</v>
      </c>
      <c r="Q30" s="160">
        <v>0</v>
      </c>
      <c r="R30" s="159">
        <v>0</v>
      </c>
      <c r="S30" s="159">
        <v>0</v>
      </c>
      <c r="T30" s="160">
        <v>1</v>
      </c>
      <c r="U30" s="160">
        <v>2600</v>
      </c>
    </row>
    <row r="31" spans="1:40" ht="12.75" customHeight="1">
      <c r="A31" s="149" t="s">
        <v>32</v>
      </c>
      <c r="B31" s="159">
        <v>369</v>
      </c>
      <c r="C31" s="159">
        <v>1803922</v>
      </c>
      <c r="D31" s="160">
        <v>0</v>
      </c>
      <c r="E31" s="160">
        <v>0</v>
      </c>
      <c r="F31" s="159">
        <v>0</v>
      </c>
      <c r="G31" s="159">
        <v>0</v>
      </c>
      <c r="H31" s="160">
        <v>2</v>
      </c>
      <c r="I31" s="160">
        <v>11828</v>
      </c>
      <c r="J31" s="159">
        <v>3</v>
      </c>
      <c r="K31" s="159">
        <v>16645</v>
      </c>
      <c r="L31" s="160">
        <v>0</v>
      </c>
      <c r="M31" s="160">
        <v>0</v>
      </c>
      <c r="N31" s="159">
        <v>0</v>
      </c>
      <c r="O31" s="159">
        <v>0</v>
      </c>
      <c r="P31" s="160">
        <v>0</v>
      </c>
      <c r="Q31" s="160">
        <v>0</v>
      </c>
      <c r="R31" s="159">
        <v>0</v>
      </c>
      <c r="S31" s="159">
        <v>0</v>
      </c>
      <c r="T31" s="160">
        <v>15</v>
      </c>
      <c r="U31" s="160">
        <v>37700</v>
      </c>
    </row>
    <row r="32" spans="1:40" ht="12.75" customHeight="1">
      <c r="A32" s="149" t="s">
        <v>33</v>
      </c>
      <c r="B32" s="159">
        <v>50</v>
      </c>
      <c r="C32" s="159">
        <v>242585</v>
      </c>
      <c r="D32" s="160">
        <v>0</v>
      </c>
      <c r="E32" s="160">
        <v>0</v>
      </c>
      <c r="F32" s="159">
        <v>0</v>
      </c>
      <c r="G32" s="159">
        <v>0</v>
      </c>
      <c r="H32" s="160">
        <v>0</v>
      </c>
      <c r="I32" s="160">
        <v>0</v>
      </c>
      <c r="J32" s="159">
        <v>0</v>
      </c>
      <c r="K32" s="159">
        <v>0</v>
      </c>
      <c r="L32" s="160">
        <v>0</v>
      </c>
      <c r="M32" s="160">
        <v>0</v>
      </c>
      <c r="N32" s="159">
        <v>0</v>
      </c>
      <c r="O32" s="159">
        <v>0</v>
      </c>
      <c r="P32" s="160">
        <v>0</v>
      </c>
      <c r="Q32" s="160">
        <v>0</v>
      </c>
      <c r="R32" s="159">
        <v>0</v>
      </c>
      <c r="S32" s="159">
        <v>0</v>
      </c>
      <c r="T32" s="160">
        <v>0</v>
      </c>
      <c r="U32" s="160">
        <v>0</v>
      </c>
    </row>
    <row r="33" spans="1:21" ht="12.75" customHeight="1">
      <c r="A33" s="149" t="s">
        <v>34</v>
      </c>
      <c r="B33" s="159">
        <v>69</v>
      </c>
      <c r="C33" s="159">
        <v>349110</v>
      </c>
      <c r="D33" s="160">
        <v>0</v>
      </c>
      <c r="E33" s="160">
        <v>0</v>
      </c>
      <c r="F33" s="159">
        <v>0</v>
      </c>
      <c r="G33" s="159">
        <v>0</v>
      </c>
      <c r="H33" s="160">
        <v>0</v>
      </c>
      <c r="I33" s="160">
        <v>0</v>
      </c>
      <c r="J33" s="159">
        <v>0</v>
      </c>
      <c r="K33" s="159">
        <v>0</v>
      </c>
      <c r="L33" s="160">
        <v>0</v>
      </c>
      <c r="M33" s="160">
        <v>0</v>
      </c>
      <c r="N33" s="159">
        <v>0</v>
      </c>
      <c r="O33" s="159">
        <v>0</v>
      </c>
      <c r="P33" s="160">
        <v>0</v>
      </c>
      <c r="Q33" s="160">
        <v>0</v>
      </c>
      <c r="R33" s="159">
        <v>0</v>
      </c>
      <c r="S33" s="159">
        <v>0</v>
      </c>
      <c r="T33" s="160">
        <v>1</v>
      </c>
      <c r="U33" s="160">
        <v>1300</v>
      </c>
    </row>
    <row r="34" spans="1:21" ht="12.75" customHeight="1">
      <c r="A34" s="149" t="s">
        <v>35</v>
      </c>
      <c r="B34" s="159">
        <v>195</v>
      </c>
      <c r="C34" s="159">
        <v>875052</v>
      </c>
      <c r="D34" s="160">
        <v>0</v>
      </c>
      <c r="E34" s="160">
        <v>0</v>
      </c>
      <c r="F34" s="159">
        <v>0</v>
      </c>
      <c r="G34" s="159">
        <v>0</v>
      </c>
      <c r="H34" s="160">
        <v>5</v>
      </c>
      <c r="I34" s="160">
        <v>39340</v>
      </c>
      <c r="J34" s="159">
        <v>2</v>
      </c>
      <c r="K34" s="159">
        <v>6658</v>
      </c>
      <c r="L34" s="160">
        <v>0</v>
      </c>
      <c r="M34" s="160">
        <v>0</v>
      </c>
      <c r="N34" s="159">
        <v>1</v>
      </c>
      <c r="O34" s="159">
        <v>5000</v>
      </c>
      <c r="P34" s="160">
        <v>1</v>
      </c>
      <c r="Q34" s="160">
        <v>8815</v>
      </c>
      <c r="R34" s="159">
        <v>0</v>
      </c>
      <c r="S34" s="159">
        <v>0</v>
      </c>
      <c r="T34" s="160">
        <v>7</v>
      </c>
      <c r="U34" s="160">
        <v>16244</v>
      </c>
    </row>
    <row r="35" spans="1:21" ht="12.75" customHeight="1">
      <c r="A35" s="149" t="s">
        <v>36</v>
      </c>
      <c r="B35" s="159">
        <v>939</v>
      </c>
      <c r="C35" s="159">
        <v>3947849</v>
      </c>
      <c r="D35" s="160">
        <v>0</v>
      </c>
      <c r="E35" s="160">
        <v>0</v>
      </c>
      <c r="F35" s="159">
        <v>0</v>
      </c>
      <c r="G35" s="159">
        <v>0</v>
      </c>
      <c r="H35" s="160">
        <v>4</v>
      </c>
      <c r="I35" s="160">
        <v>23496</v>
      </c>
      <c r="J35" s="159">
        <v>19</v>
      </c>
      <c r="K35" s="159">
        <v>90163</v>
      </c>
      <c r="L35" s="160">
        <v>0</v>
      </c>
      <c r="M35" s="160">
        <v>0</v>
      </c>
      <c r="N35" s="159">
        <v>0</v>
      </c>
      <c r="O35" s="159">
        <v>0</v>
      </c>
      <c r="P35" s="160">
        <v>1</v>
      </c>
      <c r="Q35" s="160">
        <v>1569</v>
      </c>
      <c r="R35" s="159">
        <v>0</v>
      </c>
      <c r="S35" s="159">
        <v>0</v>
      </c>
      <c r="T35" s="160">
        <v>30</v>
      </c>
      <c r="U35" s="160">
        <v>76872</v>
      </c>
    </row>
    <row r="36" spans="1:21" ht="12.75" customHeight="1">
      <c r="A36" s="149" t="s">
        <v>37</v>
      </c>
      <c r="B36" s="159">
        <v>60</v>
      </c>
      <c r="C36" s="159">
        <v>315060</v>
      </c>
      <c r="D36" s="160">
        <v>0</v>
      </c>
      <c r="E36" s="160">
        <v>0</v>
      </c>
      <c r="F36" s="159">
        <v>0</v>
      </c>
      <c r="G36" s="159">
        <v>0</v>
      </c>
      <c r="H36" s="160">
        <v>0</v>
      </c>
      <c r="I36" s="160">
        <v>0</v>
      </c>
      <c r="J36" s="159">
        <v>0</v>
      </c>
      <c r="K36" s="159">
        <v>0</v>
      </c>
      <c r="L36" s="160">
        <v>0</v>
      </c>
      <c r="M36" s="160">
        <v>0</v>
      </c>
      <c r="N36" s="159">
        <v>0</v>
      </c>
      <c r="O36" s="159">
        <v>0</v>
      </c>
      <c r="P36" s="160">
        <v>0</v>
      </c>
      <c r="Q36" s="160">
        <v>0</v>
      </c>
      <c r="R36" s="159">
        <v>0</v>
      </c>
      <c r="S36" s="159">
        <v>0</v>
      </c>
      <c r="T36" s="160">
        <v>2</v>
      </c>
      <c r="U36" s="160">
        <v>5200</v>
      </c>
    </row>
    <row r="37" spans="1:21" ht="12.75" customHeight="1">
      <c r="A37" s="149" t="s">
        <v>142</v>
      </c>
      <c r="B37" s="159">
        <v>159</v>
      </c>
      <c r="C37" s="159">
        <v>686593</v>
      </c>
      <c r="D37" s="160">
        <v>0</v>
      </c>
      <c r="E37" s="160">
        <v>0</v>
      </c>
      <c r="F37" s="159">
        <v>0</v>
      </c>
      <c r="G37" s="159">
        <v>0</v>
      </c>
      <c r="H37" s="160">
        <v>0</v>
      </c>
      <c r="I37" s="160">
        <v>0</v>
      </c>
      <c r="J37" s="159">
        <v>2</v>
      </c>
      <c r="K37" s="159">
        <v>6103</v>
      </c>
      <c r="L37" s="160">
        <v>0</v>
      </c>
      <c r="M37" s="160">
        <v>0</v>
      </c>
      <c r="N37" s="159">
        <v>0</v>
      </c>
      <c r="O37" s="159">
        <v>0</v>
      </c>
      <c r="P37" s="160">
        <v>0</v>
      </c>
      <c r="Q37" s="160">
        <v>0</v>
      </c>
      <c r="R37" s="159">
        <v>0</v>
      </c>
      <c r="S37" s="159">
        <v>0</v>
      </c>
      <c r="T37" s="160">
        <v>1</v>
      </c>
      <c r="U37" s="160">
        <v>2600</v>
      </c>
    </row>
    <row r="38" spans="1:21" ht="12.75" customHeight="1">
      <c r="A38" s="149" t="s">
        <v>39</v>
      </c>
      <c r="B38" s="159">
        <v>260</v>
      </c>
      <c r="C38" s="159">
        <v>1292772</v>
      </c>
      <c r="D38" s="160">
        <v>0</v>
      </c>
      <c r="E38" s="160">
        <v>0</v>
      </c>
      <c r="F38" s="159">
        <v>0</v>
      </c>
      <c r="G38" s="159">
        <v>0</v>
      </c>
      <c r="H38" s="160">
        <v>0</v>
      </c>
      <c r="I38" s="160">
        <v>0</v>
      </c>
      <c r="J38" s="159">
        <v>4</v>
      </c>
      <c r="K38" s="159">
        <v>19974</v>
      </c>
      <c r="L38" s="160">
        <v>0</v>
      </c>
      <c r="M38" s="160">
        <v>0</v>
      </c>
      <c r="N38" s="159">
        <v>0</v>
      </c>
      <c r="O38" s="159">
        <v>0</v>
      </c>
      <c r="P38" s="160">
        <v>0</v>
      </c>
      <c r="Q38" s="160">
        <v>0</v>
      </c>
      <c r="R38" s="159">
        <v>0</v>
      </c>
      <c r="S38" s="159">
        <v>0</v>
      </c>
      <c r="T38" s="160">
        <v>0</v>
      </c>
      <c r="U38" s="160">
        <v>0</v>
      </c>
    </row>
    <row r="39" spans="1:21" ht="12.75" customHeight="1">
      <c r="A39" s="149" t="s">
        <v>40</v>
      </c>
      <c r="B39" s="159">
        <v>294</v>
      </c>
      <c r="C39" s="159">
        <v>1508577</v>
      </c>
      <c r="D39" s="160">
        <v>0</v>
      </c>
      <c r="E39" s="160">
        <v>0</v>
      </c>
      <c r="F39" s="159">
        <v>0</v>
      </c>
      <c r="G39" s="159">
        <v>0</v>
      </c>
      <c r="H39" s="160">
        <v>0</v>
      </c>
      <c r="I39" s="160">
        <v>0</v>
      </c>
      <c r="J39" s="159">
        <v>0</v>
      </c>
      <c r="K39" s="159">
        <v>0</v>
      </c>
      <c r="L39" s="160">
        <v>0</v>
      </c>
      <c r="M39" s="160">
        <v>0</v>
      </c>
      <c r="N39" s="159">
        <v>0</v>
      </c>
      <c r="O39" s="159">
        <v>0</v>
      </c>
      <c r="P39" s="160">
        <v>0</v>
      </c>
      <c r="Q39" s="160">
        <v>0</v>
      </c>
      <c r="R39" s="159">
        <v>0</v>
      </c>
      <c r="S39" s="159">
        <v>0</v>
      </c>
      <c r="T39" s="160">
        <v>4</v>
      </c>
      <c r="U39" s="160">
        <v>10400</v>
      </c>
    </row>
    <row r="40" spans="1:21" ht="12.75" customHeight="1">
      <c r="A40" s="149" t="s">
        <v>41</v>
      </c>
      <c r="B40" s="159">
        <v>36</v>
      </c>
      <c r="C40" s="159">
        <v>174129</v>
      </c>
      <c r="D40" s="160">
        <v>0</v>
      </c>
      <c r="E40" s="160">
        <v>0</v>
      </c>
      <c r="F40" s="159">
        <v>0</v>
      </c>
      <c r="G40" s="159">
        <v>0</v>
      </c>
      <c r="H40" s="160">
        <v>0</v>
      </c>
      <c r="I40" s="160">
        <v>0</v>
      </c>
      <c r="J40" s="159">
        <v>0</v>
      </c>
      <c r="K40" s="159">
        <v>0</v>
      </c>
      <c r="L40" s="160">
        <v>0</v>
      </c>
      <c r="M40" s="160">
        <v>0</v>
      </c>
      <c r="N40" s="159">
        <v>0</v>
      </c>
      <c r="O40" s="159">
        <v>0</v>
      </c>
      <c r="P40" s="160">
        <v>0</v>
      </c>
      <c r="Q40" s="160">
        <v>0</v>
      </c>
      <c r="R40" s="159">
        <v>0</v>
      </c>
      <c r="S40" s="159">
        <v>0</v>
      </c>
      <c r="T40" s="160">
        <v>0</v>
      </c>
      <c r="U40" s="160">
        <v>0</v>
      </c>
    </row>
    <row r="41" spans="1:21" ht="12.75" customHeight="1">
      <c r="A41" s="149" t="s">
        <v>42</v>
      </c>
      <c r="B41" s="159">
        <v>426</v>
      </c>
      <c r="C41" s="159">
        <v>2131050</v>
      </c>
      <c r="D41" s="160">
        <v>0</v>
      </c>
      <c r="E41" s="160">
        <v>0</v>
      </c>
      <c r="F41" s="159">
        <v>0</v>
      </c>
      <c r="G41" s="159">
        <v>0</v>
      </c>
      <c r="H41" s="160">
        <v>0</v>
      </c>
      <c r="I41" s="160">
        <v>0</v>
      </c>
      <c r="J41" s="159">
        <v>2</v>
      </c>
      <c r="K41" s="159">
        <v>8600</v>
      </c>
      <c r="L41" s="160">
        <v>0</v>
      </c>
      <c r="M41" s="160">
        <v>0</v>
      </c>
      <c r="N41" s="159">
        <v>0</v>
      </c>
      <c r="O41" s="159">
        <v>0</v>
      </c>
      <c r="P41" s="160">
        <v>0</v>
      </c>
      <c r="Q41" s="160">
        <v>0</v>
      </c>
      <c r="R41" s="159">
        <v>0</v>
      </c>
      <c r="S41" s="159">
        <v>0</v>
      </c>
      <c r="T41" s="160">
        <v>9</v>
      </c>
      <c r="U41" s="160">
        <v>26975</v>
      </c>
    </row>
    <row r="42" spans="1:21" ht="12.75" customHeight="1">
      <c r="A42" s="149" t="s">
        <v>43</v>
      </c>
      <c r="B42" s="159">
        <v>452</v>
      </c>
      <c r="C42" s="159">
        <v>2253878</v>
      </c>
      <c r="D42" s="160">
        <v>0</v>
      </c>
      <c r="E42" s="160">
        <v>0</v>
      </c>
      <c r="F42" s="159">
        <v>0</v>
      </c>
      <c r="G42" s="159">
        <v>0</v>
      </c>
      <c r="H42" s="160">
        <v>3</v>
      </c>
      <c r="I42" s="160">
        <v>19713</v>
      </c>
      <c r="J42" s="159">
        <v>15</v>
      </c>
      <c r="K42" s="159">
        <v>86554</v>
      </c>
      <c r="L42" s="160">
        <v>0</v>
      </c>
      <c r="M42" s="160">
        <v>0</v>
      </c>
      <c r="N42" s="159">
        <v>0</v>
      </c>
      <c r="O42" s="159">
        <v>0</v>
      </c>
      <c r="P42" s="160">
        <v>0</v>
      </c>
      <c r="Q42" s="160">
        <v>0</v>
      </c>
      <c r="R42" s="159">
        <v>0</v>
      </c>
      <c r="S42" s="159">
        <v>0</v>
      </c>
      <c r="T42" s="160">
        <v>27</v>
      </c>
      <c r="U42" s="160">
        <v>68900</v>
      </c>
    </row>
    <row r="43" spans="1:21" ht="12.75" customHeight="1">
      <c r="A43" s="149" t="s">
        <v>44</v>
      </c>
      <c r="B43" s="159">
        <v>680</v>
      </c>
      <c r="C43" s="159">
        <v>2810235</v>
      </c>
      <c r="D43" s="160">
        <v>0</v>
      </c>
      <c r="E43" s="160">
        <v>0</v>
      </c>
      <c r="F43" s="159">
        <v>0</v>
      </c>
      <c r="G43" s="159">
        <v>0</v>
      </c>
      <c r="H43" s="160">
        <v>2</v>
      </c>
      <c r="I43" s="160">
        <v>11828</v>
      </c>
      <c r="J43" s="159">
        <v>7</v>
      </c>
      <c r="K43" s="159">
        <v>29406</v>
      </c>
      <c r="L43" s="160">
        <v>0</v>
      </c>
      <c r="M43" s="160">
        <v>0</v>
      </c>
      <c r="N43" s="159">
        <v>1</v>
      </c>
      <c r="O43" s="159">
        <v>5000</v>
      </c>
      <c r="P43" s="160">
        <v>1</v>
      </c>
      <c r="Q43" s="160">
        <v>8815</v>
      </c>
      <c r="R43" s="159">
        <v>0</v>
      </c>
      <c r="S43" s="159">
        <v>0</v>
      </c>
      <c r="T43" s="160">
        <v>6</v>
      </c>
      <c r="U43" s="160">
        <v>15600</v>
      </c>
    </row>
    <row r="44" spans="1:21" ht="12.75" customHeight="1">
      <c r="A44" s="149" t="s">
        <v>45</v>
      </c>
      <c r="B44" s="159">
        <v>301</v>
      </c>
      <c r="C44" s="159">
        <v>1433213</v>
      </c>
      <c r="D44" s="160">
        <v>0</v>
      </c>
      <c r="E44" s="160">
        <v>0</v>
      </c>
      <c r="F44" s="159">
        <v>0</v>
      </c>
      <c r="G44" s="159">
        <v>0</v>
      </c>
      <c r="H44" s="160">
        <v>0</v>
      </c>
      <c r="I44" s="160">
        <v>0</v>
      </c>
      <c r="J44" s="159">
        <v>3</v>
      </c>
      <c r="K44" s="159">
        <v>10820</v>
      </c>
      <c r="L44" s="160">
        <v>1</v>
      </c>
      <c r="M44" s="160">
        <v>2000</v>
      </c>
      <c r="N44" s="159">
        <v>0</v>
      </c>
      <c r="O44" s="159">
        <v>0</v>
      </c>
      <c r="P44" s="160">
        <v>0</v>
      </c>
      <c r="Q44" s="160">
        <v>0</v>
      </c>
      <c r="R44" s="159">
        <v>0</v>
      </c>
      <c r="S44" s="159">
        <v>0</v>
      </c>
      <c r="T44" s="160">
        <v>4</v>
      </c>
      <c r="U44" s="160">
        <v>9425</v>
      </c>
    </row>
    <row r="45" spans="1:21" ht="12.75" customHeight="1">
      <c r="A45" s="149" t="s">
        <v>46</v>
      </c>
      <c r="B45" s="159">
        <v>699</v>
      </c>
      <c r="C45" s="159">
        <v>3186662</v>
      </c>
      <c r="D45" s="160">
        <v>0</v>
      </c>
      <c r="E45" s="160">
        <v>0</v>
      </c>
      <c r="F45" s="159">
        <v>0</v>
      </c>
      <c r="G45" s="159">
        <v>0</v>
      </c>
      <c r="H45" s="160">
        <v>4</v>
      </c>
      <c r="I45" s="160">
        <v>12557</v>
      </c>
      <c r="J45" s="159">
        <v>9</v>
      </c>
      <c r="K45" s="159">
        <v>28855</v>
      </c>
      <c r="L45" s="160">
        <v>0</v>
      </c>
      <c r="M45" s="160">
        <v>0</v>
      </c>
      <c r="N45" s="159">
        <v>1</v>
      </c>
      <c r="O45" s="159">
        <v>5000</v>
      </c>
      <c r="P45" s="160">
        <v>1</v>
      </c>
      <c r="Q45" s="160">
        <v>8815</v>
      </c>
      <c r="R45" s="159">
        <v>0</v>
      </c>
      <c r="S45" s="159">
        <v>0</v>
      </c>
      <c r="T45" s="160">
        <v>25</v>
      </c>
      <c r="U45" s="160">
        <v>60450</v>
      </c>
    </row>
    <row r="46" spans="1:21" ht="12.75" customHeight="1">
      <c r="A46" s="149" t="s">
        <v>47</v>
      </c>
      <c r="B46" s="159">
        <v>458</v>
      </c>
      <c r="C46" s="159">
        <v>2069331</v>
      </c>
      <c r="D46" s="160">
        <v>0</v>
      </c>
      <c r="E46" s="160">
        <v>0</v>
      </c>
      <c r="F46" s="159">
        <v>0</v>
      </c>
      <c r="G46" s="159">
        <v>0</v>
      </c>
      <c r="H46" s="160">
        <v>1</v>
      </c>
      <c r="I46" s="160">
        <v>3943</v>
      </c>
      <c r="J46" s="159">
        <v>4</v>
      </c>
      <c r="K46" s="159">
        <v>14148</v>
      </c>
      <c r="L46" s="160">
        <v>0</v>
      </c>
      <c r="M46" s="160">
        <v>0</v>
      </c>
      <c r="N46" s="159">
        <v>0</v>
      </c>
      <c r="O46" s="159">
        <v>0</v>
      </c>
      <c r="P46" s="160">
        <v>0</v>
      </c>
      <c r="Q46" s="160">
        <v>0</v>
      </c>
      <c r="R46" s="159">
        <v>0</v>
      </c>
      <c r="S46" s="159">
        <v>0</v>
      </c>
      <c r="T46" s="160">
        <v>11</v>
      </c>
      <c r="U46" s="160">
        <v>27300</v>
      </c>
    </row>
    <row r="47" spans="1:21" ht="12.75" customHeight="1">
      <c r="A47" s="149" t="s">
        <v>48</v>
      </c>
      <c r="B47" s="159">
        <v>75</v>
      </c>
      <c r="C47" s="159">
        <v>285786</v>
      </c>
      <c r="D47" s="160">
        <v>0</v>
      </c>
      <c r="E47" s="160">
        <v>0</v>
      </c>
      <c r="F47" s="159">
        <v>0</v>
      </c>
      <c r="G47" s="159">
        <v>0</v>
      </c>
      <c r="H47" s="160">
        <v>0</v>
      </c>
      <c r="I47" s="160">
        <v>0</v>
      </c>
      <c r="J47" s="159">
        <v>3</v>
      </c>
      <c r="K47" s="159">
        <v>16090</v>
      </c>
      <c r="L47" s="160">
        <v>0</v>
      </c>
      <c r="M47" s="160">
        <v>0</v>
      </c>
      <c r="N47" s="159">
        <v>0</v>
      </c>
      <c r="O47" s="159">
        <v>0</v>
      </c>
      <c r="P47" s="160">
        <v>0</v>
      </c>
      <c r="Q47" s="160">
        <v>0</v>
      </c>
      <c r="R47" s="159">
        <v>0</v>
      </c>
      <c r="S47" s="159">
        <v>0</v>
      </c>
      <c r="T47" s="160">
        <v>1</v>
      </c>
      <c r="U47" s="160">
        <v>975</v>
      </c>
    </row>
    <row r="48" spans="1:21" ht="12.75" customHeight="1">
      <c r="A48" s="149" t="s">
        <v>49</v>
      </c>
      <c r="B48" s="159">
        <v>485</v>
      </c>
      <c r="C48" s="159">
        <v>2091810</v>
      </c>
      <c r="D48" s="160">
        <v>0</v>
      </c>
      <c r="E48" s="160">
        <v>0</v>
      </c>
      <c r="F48" s="159">
        <v>0</v>
      </c>
      <c r="G48" s="159">
        <v>0</v>
      </c>
      <c r="H48" s="160">
        <v>1</v>
      </c>
      <c r="I48" s="160">
        <v>3943</v>
      </c>
      <c r="J48" s="159">
        <v>24</v>
      </c>
      <c r="K48" s="159">
        <v>120150</v>
      </c>
      <c r="L48" s="160">
        <v>0</v>
      </c>
      <c r="M48" s="160">
        <v>0</v>
      </c>
      <c r="N48" s="159">
        <v>0</v>
      </c>
      <c r="O48" s="159">
        <v>0</v>
      </c>
      <c r="P48" s="160">
        <v>0</v>
      </c>
      <c r="Q48" s="160">
        <v>0</v>
      </c>
      <c r="R48" s="159">
        <v>0</v>
      </c>
      <c r="S48" s="159">
        <v>0</v>
      </c>
      <c r="T48" s="160">
        <v>7</v>
      </c>
      <c r="U48" s="160">
        <v>16900</v>
      </c>
    </row>
    <row r="49" spans="1:40" ht="12.75" customHeight="1">
      <c r="A49" s="149" t="s">
        <v>50</v>
      </c>
      <c r="B49" s="159">
        <v>876</v>
      </c>
      <c r="C49" s="159">
        <v>3070821</v>
      </c>
      <c r="D49" s="160">
        <v>0</v>
      </c>
      <c r="E49" s="160">
        <v>0</v>
      </c>
      <c r="F49" s="159">
        <v>0</v>
      </c>
      <c r="G49" s="159">
        <v>0</v>
      </c>
      <c r="H49" s="160">
        <v>1</v>
      </c>
      <c r="I49" s="160">
        <v>7885</v>
      </c>
      <c r="J49" s="159">
        <v>40</v>
      </c>
      <c r="K49" s="159">
        <v>146201</v>
      </c>
      <c r="L49" s="160">
        <v>0</v>
      </c>
      <c r="M49" s="160">
        <v>0</v>
      </c>
      <c r="N49" s="159">
        <v>2</v>
      </c>
      <c r="O49" s="159">
        <v>8969</v>
      </c>
      <c r="P49" s="160">
        <v>2</v>
      </c>
      <c r="Q49" s="160">
        <v>10872</v>
      </c>
      <c r="R49" s="159">
        <v>0</v>
      </c>
      <c r="S49" s="159">
        <v>0</v>
      </c>
      <c r="T49" s="160">
        <v>4</v>
      </c>
      <c r="U49" s="160">
        <v>10400</v>
      </c>
    </row>
    <row r="50" spans="1:40" ht="12.75" customHeight="1">
      <c r="A50" s="149" t="s">
        <v>51</v>
      </c>
      <c r="B50" s="159">
        <v>458</v>
      </c>
      <c r="C50" s="159">
        <v>2332692</v>
      </c>
      <c r="D50" s="160">
        <v>0</v>
      </c>
      <c r="E50" s="160">
        <v>0</v>
      </c>
      <c r="F50" s="159">
        <v>0</v>
      </c>
      <c r="G50" s="159">
        <v>0</v>
      </c>
      <c r="H50" s="160">
        <v>2</v>
      </c>
      <c r="I50" s="160">
        <v>11828</v>
      </c>
      <c r="J50" s="159">
        <v>3</v>
      </c>
      <c r="K50" s="159">
        <v>19974</v>
      </c>
      <c r="L50" s="160">
        <v>0</v>
      </c>
      <c r="M50" s="160">
        <v>0</v>
      </c>
      <c r="N50" s="159">
        <v>0</v>
      </c>
      <c r="O50" s="159">
        <v>0</v>
      </c>
      <c r="P50" s="160">
        <v>0</v>
      </c>
      <c r="Q50" s="160">
        <v>0</v>
      </c>
      <c r="R50" s="159">
        <v>0</v>
      </c>
      <c r="S50" s="159">
        <v>0</v>
      </c>
      <c r="T50" s="160">
        <v>9</v>
      </c>
      <c r="U50" s="160">
        <v>23400</v>
      </c>
    </row>
    <row r="51" spans="1:40" ht="12.75" customHeight="1">
      <c r="A51" s="161" t="s">
        <v>52</v>
      </c>
      <c r="B51" s="162">
        <v>532</v>
      </c>
      <c r="C51" s="162">
        <v>1956273</v>
      </c>
      <c r="D51" s="163">
        <v>0</v>
      </c>
      <c r="E51" s="160">
        <v>0</v>
      </c>
      <c r="F51" s="159">
        <v>0</v>
      </c>
      <c r="G51" s="159">
        <v>0</v>
      </c>
      <c r="H51" s="163">
        <v>4</v>
      </c>
      <c r="I51" s="163">
        <v>19713</v>
      </c>
      <c r="J51" s="162">
        <v>8</v>
      </c>
      <c r="K51" s="162">
        <v>34957</v>
      </c>
      <c r="L51" s="160">
        <v>0</v>
      </c>
      <c r="M51" s="160">
        <v>0</v>
      </c>
      <c r="N51" s="162">
        <v>0</v>
      </c>
      <c r="O51" s="162">
        <v>0</v>
      </c>
      <c r="P51" s="163">
        <v>0</v>
      </c>
      <c r="Q51" s="163">
        <v>0</v>
      </c>
      <c r="R51" s="159">
        <v>0</v>
      </c>
      <c r="S51" s="159">
        <v>0</v>
      </c>
      <c r="T51" s="163">
        <v>8</v>
      </c>
      <c r="U51" s="163">
        <v>21199</v>
      </c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</row>
    <row r="52" spans="1:40" ht="12.75" customHeight="1">
      <c r="A52" s="149"/>
      <c r="B52" s="159"/>
      <c r="C52" s="159"/>
      <c r="D52" s="160"/>
      <c r="E52" s="160"/>
      <c r="F52" s="159"/>
      <c r="G52" s="159"/>
      <c r="H52" s="160"/>
      <c r="I52" s="160"/>
      <c r="J52" s="159"/>
      <c r="K52" s="159"/>
      <c r="L52" s="160"/>
      <c r="M52" s="160"/>
      <c r="N52" s="159"/>
      <c r="O52" s="159"/>
      <c r="P52" s="160"/>
      <c r="Q52" s="160"/>
      <c r="R52" s="159"/>
      <c r="S52" s="159"/>
      <c r="T52" s="160"/>
      <c r="U52" s="160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</row>
    <row r="53" spans="1:40" ht="12.75" customHeight="1">
      <c r="A53" s="149"/>
      <c r="B53" s="162"/>
      <c r="C53" s="162"/>
      <c r="D53" s="163"/>
      <c r="E53" s="163"/>
      <c r="F53" s="162"/>
      <c r="G53" s="162"/>
      <c r="H53" s="163"/>
      <c r="I53" s="163"/>
      <c r="J53" s="162"/>
      <c r="K53" s="162"/>
      <c r="L53" s="163"/>
      <c r="M53" s="163"/>
      <c r="N53" s="173"/>
      <c r="O53" s="173"/>
      <c r="P53" s="174"/>
      <c r="Q53" s="175"/>
      <c r="R53" s="148"/>
      <c r="S53" s="148"/>
      <c r="T53" s="149"/>
      <c r="U53" s="149"/>
    </row>
    <row r="54" spans="1:40" ht="12.75" customHeight="1">
      <c r="A54" s="157" t="s">
        <v>54</v>
      </c>
      <c r="B54" s="162"/>
      <c r="C54" s="162"/>
      <c r="D54" s="163"/>
      <c r="E54" s="163"/>
      <c r="F54" s="162"/>
      <c r="G54" s="162"/>
      <c r="H54" s="163"/>
      <c r="I54" s="163"/>
      <c r="J54" s="162"/>
      <c r="K54" s="162"/>
      <c r="L54" s="163"/>
      <c r="M54" s="163"/>
      <c r="N54" s="173"/>
      <c r="O54" s="173"/>
      <c r="P54" s="174"/>
      <c r="Q54" s="175"/>
      <c r="R54" s="148"/>
      <c r="S54" s="148"/>
      <c r="T54" s="149"/>
      <c r="U54" s="149"/>
    </row>
    <row r="55" spans="1:40" ht="12.75" customHeight="1">
      <c r="A55" s="149" t="s">
        <v>104</v>
      </c>
      <c r="B55" s="159">
        <v>170</v>
      </c>
      <c r="C55" s="159">
        <v>206711</v>
      </c>
      <c r="D55" s="160">
        <v>0</v>
      </c>
      <c r="E55" s="160">
        <v>0</v>
      </c>
      <c r="F55" s="159">
        <v>0</v>
      </c>
      <c r="G55" s="159">
        <v>0</v>
      </c>
      <c r="H55" s="160">
        <v>0</v>
      </c>
      <c r="I55" s="160">
        <v>0</v>
      </c>
      <c r="J55" s="159">
        <v>3</v>
      </c>
      <c r="K55" s="159">
        <v>10527</v>
      </c>
      <c r="L55" s="160">
        <v>0</v>
      </c>
      <c r="M55" s="160">
        <v>0</v>
      </c>
      <c r="N55" s="159">
        <v>0</v>
      </c>
      <c r="O55" s="159">
        <v>0</v>
      </c>
      <c r="P55" s="160">
        <v>1</v>
      </c>
      <c r="Q55" s="160">
        <v>8815</v>
      </c>
      <c r="R55" s="159">
        <v>0</v>
      </c>
      <c r="S55" s="159">
        <v>0</v>
      </c>
      <c r="T55" s="160">
        <v>1</v>
      </c>
      <c r="U55" s="160">
        <v>650</v>
      </c>
    </row>
    <row r="56" spans="1:40" ht="12.75" customHeight="1">
      <c r="A56" s="149" t="s">
        <v>105</v>
      </c>
      <c r="B56" s="159">
        <v>266</v>
      </c>
      <c r="C56" s="159">
        <v>342152</v>
      </c>
      <c r="D56" s="160">
        <v>0</v>
      </c>
      <c r="E56" s="160">
        <v>0</v>
      </c>
      <c r="F56" s="159">
        <v>0</v>
      </c>
      <c r="G56" s="159">
        <v>0</v>
      </c>
      <c r="H56" s="160">
        <v>0</v>
      </c>
      <c r="I56" s="160">
        <v>0</v>
      </c>
      <c r="J56" s="159">
        <v>5</v>
      </c>
      <c r="K56" s="159">
        <v>24538</v>
      </c>
      <c r="L56" s="160">
        <v>0</v>
      </c>
      <c r="M56" s="160">
        <v>0</v>
      </c>
      <c r="N56" s="159">
        <v>2</v>
      </c>
      <c r="O56" s="159">
        <v>1432</v>
      </c>
      <c r="P56" s="160">
        <v>3</v>
      </c>
      <c r="Q56" s="160">
        <v>11836</v>
      </c>
      <c r="R56" s="159">
        <v>0</v>
      </c>
      <c r="S56" s="159">
        <v>0</v>
      </c>
      <c r="T56" s="160">
        <v>3</v>
      </c>
      <c r="U56" s="160">
        <v>3534</v>
      </c>
    </row>
    <row r="57" spans="1:40" ht="12.75" customHeight="1">
      <c r="A57" s="149" t="s">
        <v>106</v>
      </c>
      <c r="B57" s="159">
        <v>417</v>
      </c>
      <c r="C57" s="159">
        <v>499260</v>
      </c>
      <c r="D57" s="160">
        <v>0</v>
      </c>
      <c r="E57" s="160">
        <v>0</v>
      </c>
      <c r="F57" s="159">
        <v>0</v>
      </c>
      <c r="G57" s="159">
        <v>0</v>
      </c>
      <c r="H57" s="160">
        <v>0</v>
      </c>
      <c r="I57" s="160">
        <v>0</v>
      </c>
      <c r="J57" s="159">
        <v>32</v>
      </c>
      <c r="K57" s="159">
        <v>104973</v>
      </c>
      <c r="L57" s="160">
        <v>0</v>
      </c>
      <c r="M57" s="160">
        <v>0</v>
      </c>
      <c r="N57" s="159">
        <v>0</v>
      </c>
      <c r="O57" s="159">
        <v>0</v>
      </c>
      <c r="P57" s="160">
        <v>1</v>
      </c>
      <c r="Q57" s="160">
        <v>2204</v>
      </c>
      <c r="R57" s="159">
        <v>0</v>
      </c>
      <c r="S57" s="159">
        <v>0</v>
      </c>
      <c r="T57" s="160">
        <v>2</v>
      </c>
      <c r="U57" s="160">
        <v>3576</v>
      </c>
    </row>
    <row r="58" spans="1:40" ht="12.75" customHeight="1">
      <c r="A58" s="149" t="s">
        <v>107</v>
      </c>
      <c r="B58" s="159">
        <v>95</v>
      </c>
      <c r="C58" s="159">
        <v>106318</v>
      </c>
      <c r="D58" s="160">
        <v>0</v>
      </c>
      <c r="E58" s="160">
        <v>0</v>
      </c>
      <c r="F58" s="159">
        <v>0</v>
      </c>
      <c r="G58" s="159">
        <v>0</v>
      </c>
      <c r="H58" s="160">
        <v>0</v>
      </c>
      <c r="I58" s="160">
        <v>0</v>
      </c>
      <c r="J58" s="159">
        <v>2</v>
      </c>
      <c r="K58" s="159">
        <v>6554</v>
      </c>
      <c r="L58" s="160">
        <v>0</v>
      </c>
      <c r="M58" s="160">
        <v>0</v>
      </c>
      <c r="N58" s="159">
        <v>1</v>
      </c>
      <c r="O58" s="159">
        <v>3334</v>
      </c>
      <c r="P58" s="160">
        <v>0</v>
      </c>
      <c r="Q58" s="160">
        <v>0</v>
      </c>
      <c r="R58" s="159">
        <v>0</v>
      </c>
      <c r="S58" s="159">
        <v>0</v>
      </c>
      <c r="T58" s="160">
        <v>0</v>
      </c>
      <c r="U58" s="160">
        <v>0</v>
      </c>
    </row>
    <row r="59" spans="1:40" ht="12.75" customHeight="1">
      <c r="A59" s="176" t="s">
        <v>108</v>
      </c>
      <c r="B59" s="159">
        <v>165</v>
      </c>
      <c r="C59" s="159">
        <v>199077</v>
      </c>
      <c r="D59" s="160">
        <v>0</v>
      </c>
      <c r="E59" s="160">
        <v>0</v>
      </c>
      <c r="F59" s="159">
        <v>0</v>
      </c>
      <c r="G59" s="159">
        <v>0</v>
      </c>
      <c r="H59" s="160">
        <v>0</v>
      </c>
      <c r="I59" s="160">
        <v>0</v>
      </c>
      <c r="J59" s="159">
        <v>2</v>
      </c>
      <c r="K59" s="159">
        <v>2308</v>
      </c>
      <c r="L59" s="160">
        <v>0</v>
      </c>
      <c r="M59" s="160">
        <v>0</v>
      </c>
      <c r="N59" s="159">
        <v>0</v>
      </c>
      <c r="O59" s="159">
        <v>0</v>
      </c>
      <c r="P59" s="160">
        <v>0</v>
      </c>
      <c r="Q59" s="160">
        <v>0</v>
      </c>
      <c r="R59" s="159">
        <v>0</v>
      </c>
      <c r="S59" s="159">
        <v>0</v>
      </c>
      <c r="T59" s="160">
        <v>1</v>
      </c>
      <c r="U59" s="160">
        <v>1300</v>
      </c>
    </row>
    <row r="60" spans="1:40" ht="12.75" customHeight="1">
      <c r="A60" s="161" t="s">
        <v>143</v>
      </c>
      <c r="B60" s="162">
        <v>137</v>
      </c>
      <c r="C60" s="162">
        <v>237150</v>
      </c>
      <c r="D60" s="163">
        <v>0</v>
      </c>
      <c r="E60" s="163">
        <v>0</v>
      </c>
      <c r="F60" s="159">
        <v>0</v>
      </c>
      <c r="G60" s="159">
        <v>0</v>
      </c>
      <c r="H60" s="163">
        <v>1</v>
      </c>
      <c r="I60" s="163">
        <v>3943</v>
      </c>
      <c r="J60" s="162">
        <v>16</v>
      </c>
      <c r="K60" s="162">
        <v>42921</v>
      </c>
      <c r="L60" s="160">
        <v>0</v>
      </c>
      <c r="M60" s="160">
        <v>0</v>
      </c>
      <c r="N60" s="162">
        <v>1</v>
      </c>
      <c r="O60" s="162">
        <v>2500</v>
      </c>
      <c r="P60" s="163">
        <v>1</v>
      </c>
      <c r="Q60" s="163">
        <v>4408</v>
      </c>
      <c r="R60" s="159">
        <v>0</v>
      </c>
      <c r="S60" s="159">
        <v>0</v>
      </c>
      <c r="T60" s="163">
        <v>3</v>
      </c>
      <c r="U60" s="163">
        <v>5200</v>
      </c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</row>
    <row r="61" spans="1:40" ht="12.75" customHeight="1">
      <c r="A61" s="149"/>
      <c r="B61" s="159"/>
      <c r="C61" s="159"/>
      <c r="D61" s="160"/>
      <c r="E61" s="160"/>
      <c r="F61" s="159"/>
      <c r="G61" s="159"/>
      <c r="H61" s="160"/>
      <c r="I61" s="160"/>
      <c r="J61" s="159"/>
      <c r="K61" s="159"/>
      <c r="L61" s="160"/>
      <c r="M61" s="160"/>
      <c r="N61" s="159"/>
      <c r="O61" s="159"/>
      <c r="P61" s="160"/>
      <c r="Q61" s="160"/>
      <c r="R61" s="159"/>
      <c r="S61" s="159"/>
      <c r="T61" s="160"/>
      <c r="U61" s="160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</row>
    <row r="62" spans="1:40" ht="12.75" customHeight="1">
      <c r="A62" s="149"/>
      <c r="B62" s="162"/>
      <c r="C62" s="162"/>
      <c r="D62" s="163"/>
      <c r="E62" s="163"/>
      <c r="F62" s="162"/>
      <c r="G62" s="162"/>
      <c r="H62" s="163"/>
      <c r="I62" s="163"/>
      <c r="J62" s="162"/>
      <c r="K62" s="162"/>
      <c r="L62" s="163"/>
      <c r="M62" s="163"/>
      <c r="N62" s="148"/>
      <c r="O62" s="148"/>
      <c r="P62" s="165"/>
      <c r="Q62" s="166"/>
      <c r="R62" s="148"/>
      <c r="S62" s="148"/>
      <c r="T62" s="149"/>
      <c r="U62" s="149"/>
    </row>
    <row r="63" spans="1:40" ht="12.75" customHeight="1">
      <c r="A63" s="167" t="s">
        <v>144</v>
      </c>
      <c r="B63" s="177">
        <f t="shared" ref="B63:E63" si="3">SUM(B21:B62)</f>
        <v>12495</v>
      </c>
      <c r="C63" s="177">
        <f t="shared" si="3"/>
        <v>50707667</v>
      </c>
      <c r="D63" s="169">
        <f t="shared" si="3"/>
        <v>0</v>
      </c>
      <c r="E63" s="169">
        <f t="shared" si="3"/>
        <v>0</v>
      </c>
      <c r="F63" s="177">
        <v>0</v>
      </c>
      <c r="G63" s="177">
        <v>0</v>
      </c>
      <c r="H63" s="178">
        <f t="shared" ref="H63:K63" si="4">SUM(H21:H62)</f>
        <v>57</v>
      </c>
      <c r="I63" s="178">
        <f t="shared" si="4"/>
        <v>343492</v>
      </c>
      <c r="J63" s="168">
        <f t="shared" si="4"/>
        <v>242</v>
      </c>
      <c r="K63" s="168">
        <f t="shared" si="4"/>
        <v>1033823</v>
      </c>
      <c r="L63" s="178">
        <v>1</v>
      </c>
      <c r="M63" s="178">
        <v>2000</v>
      </c>
      <c r="N63" s="168">
        <f t="shared" ref="N63:Q63" si="5">SUM(N21:N62)</f>
        <v>13</v>
      </c>
      <c r="O63" s="168">
        <f t="shared" si="5"/>
        <v>44227</v>
      </c>
      <c r="P63" s="178">
        <f t="shared" si="5"/>
        <v>17</v>
      </c>
      <c r="Q63" s="178">
        <f t="shared" si="5"/>
        <v>97956</v>
      </c>
      <c r="R63" s="168">
        <v>0</v>
      </c>
      <c r="S63" s="168">
        <v>0</v>
      </c>
      <c r="T63" s="178">
        <f t="shared" ref="T63:U63" si="6">SUM(T21:T62)</f>
        <v>241</v>
      </c>
      <c r="U63" s="178">
        <f t="shared" si="6"/>
        <v>592355</v>
      </c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</row>
    <row r="64" spans="1:40" ht="12.75" customHeight="1">
      <c r="A64" s="176"/>
      <c r="B64" s="179"/>
      <c r="C64" s="158"/>
      <c r="D64" s="165"/>
      <c r="E64" s="165"/>
      <c r="F64" s="171"/>
      <c r="G64" s="171" t="s">
        <v>58</v>
      </c>
      <c r="H64" s="172"/>
      <c r="I64" s="172" t="s">
        <v>58</v>
      </c>
      <c r="J64" s="158"/>
      <c r="K64" s="159"/>
      <c r="L64" s="165"/>
      <c r="M64" s="165"/>
      <c r="N64" s="148"/>
      <c r="O64" s="148"/>
      <c r="P64" s="165"/>
      <c r="Q64" s="166"/>
      <c r="R64" s="148"/>
      <c r="S64" s="148"/>
      <c r="T64" s="149"/>
      <c r="U64" s="149"/>
    </row>
    <row r="65" spans="1:21" ht="12.75" customHeight="1">
      <c r="A65" s="157" t="s">
        <v>59</v>
      </c>
      <c r="B65" s="180"/>
      <c r="C65" s="180"/>
      <c r="D65" s="181"/>
      <c r="E65" s="181"/>
      <c r="F65" s="180"/>
      <c r="G65" s="180"/>
      <c r="H65" s="182"/>
      <c r="I65" s="182"/>
      <c r="J65" s="183"/>
      <c r="K65" s="184"/>
      <c r="L65" s="181"/>
      <c r="M65" s="181"/>
      <c r="N65" s="148"/>
      <c r="O65" s="148"/>
      <c r="P65" s="165"/>
      <c r="Q65" s="166"/>
      <c r="R65" s="148"/>
      <c r="S65" s="148"/>
      <c r="T65" s="149"/>
      <c r="U65" s="149"/>
    </row>
    <row r="66" spans="1:21" ht="22.5" customHeight="1">
      <c r="A66" s="185" t="s">
        <v>60</v>
      </c>
      <c r="B66" s="159">
        <v>0</v>
      </c>
      <c r="C66" s="159">
        <v>0</v>
      </c>
      <c r="D66" s="160">
        <v>649</v>
      </c>
      <c r="E66" s="160">
        <v>516140</v>
      </c>
      <c r="F66" s="159">
        <v>923</v>
      </c>
      <c r="G66" s="159">
        <v>1005937</v>
      </c>
      <c r="H66" s="160">
        <v>32</v>
      </c>
      <c r="I66" s="160">
        <v>113846</v>
      </c>
      <c r="J66" s="159">
        <v>129</v>
      </c>
      <c r="K66" s="159">
        <v>287144</v>
      </c>
      <c r="L66" s="160">
        <v>0</v>
      </c>
      <c r="M66" s="160">
        <v>0</v>
      </c>
      <c r="N66" s="159">
        <v>33</v>
      </c>
      <c r="O66" s="159">
        <v>106875</v>
      </c>
      <c r="P66" s="160">
        <v>37</v>
      </c>
      <c r="Q66" s="160">
        <v>54254</v>
      </c>
      <c r="R66" s="159">
        <v>0</v>
      </c>
      <c r="S66" s="159">
        <v>0</v>
      </c>
      <c r="T66" s="160">
        <v>302</v>
      </c>
      <c r="U66" s="160">
        <v>562476</v>
      </c>
    </row>
    <row r="67" spans="1:21" ht="15" customHeight="1">
      <c r="A67" s="185" t="s">
        <v>61</v>
      </c>
      <c r="B67" s="159">
        <v>0</v>
      </c>
      <c r="C67" s="159">
        <v>0</v>
      </c>
      <c r="D67" s="160">
        <v>10</v>
      </c>
      <c r="E67" s="160">
        <v>9277</v>
      </c>
      <c r="F67" s="159">
        <v>47</v>
      </c>
      <c r="G67" s="159">
        <v>36259</v>
      </c>
      <c r="H67" s="160">
        <v>1</v>
      </c>
      <c r="I67" s="160">
        <v>1479</v>
      </c>
      <c r="J67" s="159">
        <v>0</v>
      </c>
      <c r="K67" s="159">
        <v>0</v>
      </c>
      <c r="L67" s="160">
        <v>0</v>
      </c>
      <c r="M67" s="160">
        <v>0</v>
      </c>
      <c r="N67" s="159">
        <v>0</v>
      </c>
      <c r="O67" s="159">
        <v>0</v>
      </c>
      <c r="P67" s="160">
        <v>0</v>
      </c>
      <c r="Q67" s="160">
        <v>0</v>
      </c>
      <c r="R67" s="159">
        <v>0</v>
      </c>
      <c r="S67" s="159">
        <v>0</v>
      </c>
      <c r="T67" s="160">
        <v>30</v>
      </c>
      <c r="U67" s="160">
        <v>59150</v>
      </c>
    </row>
    <row r="68" spans="1:21" ht="22.5" customHeight="1">
      <c r="A68" s="185" t="s">
        <v>62</v>
      </c>
      <c r="B68" s="159">
        <v>0</v>
      </c>
      <c r="C68" s="159">
        <v>0</v>
      </c>
      <c r="D68" s="160">
        <v>36</v>
      </c>
      <c r="E68" s="160">
        <v>26721</v>
      </c>
      <c r="F68" s="159">
        <v>45</v>
      </c>
      <c r="G68" s="159">
        <v>28814</v>
      </c>
      <c r="H68" s="160">
        <v>3</v>
      </c>
      <c r="I68" s="160">
        <v>8719</v>
      </c>
      <c r="J68" s="159">
        <v>4</v>
      </c>
      <c r="K68" s="159">
        <v>6432</v>
      </c>
      <c r="L68" s="160">
        <v>0</v>
      </c>
      <c r="M68" s="160">
        <v>0</v>
      </c>
      <c r="N68" s="159">
        <v>2</v>
      </c>
      <c r="O68" s="159">
        <v>6875</v>
      </c>
      <c r="P68" s="160">
        <v>2</v>
      </c>
      <c r="Q68" s="160">
        <v>3358</v>
      </c>
      <c r="R68" s="159">
        <v>0</v>
      </c>
      <c r="S68" s="159">
        <v>0</v>
      </c>
      <c r="T68" s="160">
        <v>14</v>
      </c>
      <c r="U68" s="160">
        <v>28275</v>
      </c>
    </row>
    <row r="69" spans="1:21" ht="15" customHeight="1">
      <c r="A69" s="185" t="s">
        <v>63</v>
      </c>
      <c r="B69" s="159">
        <v>0</v>
      </c>
      <c r="C69" s="159">
        <v>0</v>
      </c>
      <c r="D69" s="160">
        <v>83</v>
      </c>
      <c r="E69" s="160">
        <v>64525</v>
      </c>
      <c r="F69" s="159">
        <v>278</v>
      </c>
      <c r="G69" s="159">
        <v>223921</v>
      </c>
      <c r="H69" s="160">
        <v>2</v>
      </c>
      <c r="I69" s="160">
        <v>9364</v>
      </c>
      <c r="J69" s="159">
        <v>10</v>
      </c>
      <c r="K69" s="159">
        <v>22778</v>
      </c>
      <c r="L69" s="160">
        <v>0</v>
      </c>
      <c r="M69" s="160">
        <v>0</v>
      </c>
      <c r="N69" s="159">
        <v>2</v>
      </c>
      <c r="O69" s="159">
        <v>6875</v>
      </c>
      <c r="P69" s="160">
        <v>2</v>
      </c>
      <c r="Q69" s="160">
        <v>3358</v>
      </c>
      <c r="R69" s="159">
        <v>0</v>
      </c>
      <c r="S69" s="159">
        <v>0</v>
      </c>
      <c r="T69" s="160">
        <v>70</v>
      </c>
      <c r="U69" s="160">
        <v>141968</v>
      </c>
    </row>
    <row r="70" spans="1:21" ht="15" customHeight="1">
      <c r="A70" s="185" t="s">
        <v>64</v>
      </c>
      <c r="B70" s="159">
        <v>0</v>
      </c>
      <c r="C70" s="159">
        <v>0</v>
      </c>
      <c r="D70" s="160">
        <v>226</v>
      </c>
      <c r="E70" s="160">
        <v>211187</v>
      </c>
      <c r="F70" s="159">
        <v>312</v>
      </c>
      <c r="G70" s="159">
        <v>345777</v>
      </c>
      <c r="H70" s="160">
        <v>35</v>
      </c>
      <c r="I70" s="160">
        <v>136030</v>
      </c>
      <c r="J70" s="159">
        <v>30</v>
      </c>
      <c r="K70" s="159">
        <v>91960</v>
      </c>
      <c r="L70" s="160">
        <v>0</v>
      </c>
      <c r="M70" s="160">
        <v>0</v>
      </c>
      <c r="N70" s="159">
        <v>14</v>
      </c>
      <c r="O70" s="159">
        <v>33488</v>
      </c>
      <c r="P70" s="160">
        <v>15</v>
      </c>
      <c r="Q70" s="160">
        <v>18316</v>
      </c>
      <c r="R70" s="159">
        <v>0</v>
      </c>
      <c r="S70" s="159">
        <v>0</v>
      </c>
      <c r="T70" s="160">
        <v>59</v>
      </c>
      <c r="U70" s="160">
        <v>110825</v>
      </c>
    </row>
    <row r="71" spans="1:21" ht="15" customHeight="1">
      <c r="A71" s="185" t="s">
        <v>65</v>
      </c>
      <c r="B71" s="159">
        <v>0</v>
      </c>
      <c r="C71" s="159">
        <v>0</v>
      </c>
      <c r="D71" s="160">
        <v>221</v>
      </c>
      <c r="E71" s="160">
        <v>191383</v>
      </c>
      <c r="F71" s="159">
        <v>548</v>
      </c>
      <c r="G71" s="159">
        <v>727891</v>
      </c>
      <c r="H71" s="160">
        <v>17</v>
      </c>
      <c r="I71" s="160">
        <v>66046</v>
      </c>
      <c r="J71" s="159">
        <v>20</v>
      </c>
      <c r="K71" s="159">
        <v>69017</v>
      </c>
      <c r="L71" s="160">
        <v>0</v>
      </c>
      <c r="M71" s="160">
        <v>0</v>
      </c>
      <c r="N71" s="159">
        <v>4</v>
      </c>
      <c r="O71" s="159">
        <v>13333</v>
      </c>
      <c r="P71" s="160">
        <v>4</v>
      </c>
      <c r="Q71" s="160">
        <v>6512</v>
      </c>
      <c r="R71" s="159">
        <v>0</v>
      </c>
      <c r="S71" s="159">
        <v>0</v>
      </c>
      <c r="T71" s="160">
        <v>80</v>
      </c>
      <c r="U71" s="160">
        <v>183630</v>
      </c>
    </row>
    <row r="72" spans="1:21" ht="15" customHeight="1">
      <c r="A72" s="185" t="s">
        <v>66</v>
      </c>
      <c r="B72" s="159">
        <v>0</v>
      </c>
      <c r="C72" s="159">
        <v>0</v>
      </c>
      <c r="D72" s="160">
        <v>161</v>
      </c>
      <c r="E72" s="160">
        <v>150296</v>
      </c>
      <c r="F72" s="159">
        <v>373</v>
      </c>
      <c r="G72" s="159">
        <v>340118</v>
      </c>
      <c r="H72" s="160">
        <v>24</v>
      </c>
      <c r="I72" s="160">
        <v>74767</v>
      </c>
      <c r="J72" s="159">
        <v>33</v>
      </c>
      <c r="K72" s="159">
        <v>106060</v>
      </c>
      <c r="L72" s="160">
        <v>0</v>
      </c>
      <c r="M72" s="160">
        <v>0</v>
      </c>
      <c r="N72" s="159">
        <v>14</v>
      </c>
      <c r="O72" s="159">
        <v>43131</v>
      </c>
      <c r="P72" s="160">
        <v>15</v>
      </c>
      <c r="Q72" s="160">
        <v>22530</v>
      </c>
      <c r="R72" s="159">
        <v>0</v>
      </c>
      <c r="S72" s="159">
        <v>0</v>
      </c>
      <c r="T72" s="160">
        <v>75</v>
      </c>
      <c r="U72" s="160">
        <v>174089</v>
      </c>
    </row>
    <row r="73" spans="1:21" ht="22.5" customHeight="1">
      <c r="A73" s="185" t="s">
        <v>67</v>
      </c>
      <c r="B73" s="159">
        <v>0</v>
      </c>
      <c r="C73" s="159">
        <v>0</v>
      </c>
      <c r="D73" s="160">
        <v>87</v>
      </c>
      <c r="E73" s="160">
        <v>86102</v>
      </c>
      <c r="F73" s="159">
        <v>128</v>
      </c>
      <c r="G73" s="159">
        <v>145605</v>
      </c>
      <c r="H73" s="160">
        <v>8</v>
      </c>
      <c r="I73" s="160">
        <v>27601</v>
      </c>
      <c r="J73" s="159">
        <v>9</v>
      </c>
      <c r="K73" s="159">
        <v>39550</v>
      </c>
      <c r="L73" s="160">
        <v>0</v>
      </c>
      <c r="M73" s="160">
        <v>0</v>
      </c>
      <c r="N73" s="159">
        <v>4</v>
      </c>
      <c r="O73" s="159">
        <v>15716</v>
      </c>
      <c r="P73" s="160">
        <v>4</v>
      </c>
      <c r="Q73" s="160">
        <v>7161</v>
      </c>
      <c r="R73" s="159">
        <v>0</v>
      </c>
      <c r="S73" s="159">
        <v>0</v>
      </c>
      <c r="T73" s="160">
        <v>4</v>
      </c>
      <c r="U73" s="160">
        <v>10400</v>
      </c>
    </row>
    <row r="74" spans="1:21" ht="15" customHeight="1">
      <c r="A74" s="185" t="s">
        <v>68</v>
      </c>
      <c r="B74" s="159">
        <v>0</v>
      </c>
      <c r="C74" s="159">
        <v>0</v>
      </c>
      <c r="D74" s="160">
        <v>25</v>
      </c>
      <c r="E74" s="160">
        <v>24838</v>
      </c>
      <c r="F74" s="159">
        <v>32</v>
      </c>
      <c r="G74" s="159">
        <v>33455</v>
      </c>
      <c r="H74" s="160">
        <v>10</v>
      </c>
      <c r="I74" s="160">
        <v>37575</v>
      </c>
      <c r="J74" s="159">
        <v>6</v>
      </c>
      <c r="K74" s="159">
        <v>16748</v>
      </c>
      <c r="L74" s="160">
        <v>0</v>
      </c>
      <c r="M74" s="160">
        <v>0</v>
      </c>
      <c r="N74" s="159">
        <v>1</v>
      </c>
      <c r="O74" s="159">
        <v>2500</v>
      </c>
      <c r="P74" s="160">
        <v>1</v>
      </c>
      <c r="Q74" s="160">
        <v>1221</v>
      </c>
      <c r="R74" s="159">
        <v>0</v>
      </c>
      <c r="S74" s="159">
        <v>0</v>
      </c>
      <c r="T74" s="160">
        <v>14</v>
      </c>
      <c r="U74" s="160">
        <v>31200</v>
      </c>
    </row>
    <row r="75" spans="1:21" ht="22.5" customHeight="1">
      <c r="A75" s="185" t="s">
        <v>69</v>
      </c>
      <c r="B75" s="159">
        <v>0</v>
      </c>
      <c r="C75" s="159">
        <v>0</v>
      </c>
      <c r="D75" s="160">
        <v>56</v>
      </c>
      <c r="E75" s="160">
        <v>51100</v>
      </c>
      <c r="F75" s="159">
        <v>100</v>
      </c>
      <c r="G75" s="159">
        <v>118369</v>
      </c>
      <c r="H75" s="160">
        <v>6</v>
      </c>
      <c r="I75" s="160">
        <v>23658</v>
      </c>
      <c r="J75" s="159">
        <v>4</v>
      </c>
      <c r="K75" s="159">
        <v>13904</v>
      </c>
      <c r="L75" s="160">
        <v>0</v>
      </c>
      <c r="M75" s="160">
        <v>0</v>
      </c>
      <c r="N75" s="159">
        <v>2</v>
      </c>
      <c r="O75" s="159">
        <v>6875</v>
      </c>
      <c r="P75" s="160">
        <v>2</v>
      </c>
      <c r="Q75" s="160">
        <v>3358</v>
      </c>
      <c r="R75" s="159">
        <v>0</v>
      </c>
      <c r="S75" s="159">
        <v>0</v>
      </c>
      <c r="T75" s="160">
        <v>95</v>
      </c>
      <c r="U75" s="160">
        <v>216450</v>
      </c>
    </row>
    <row r="76" spans="1:21" ht="22.5" customHeight="1">
      <c r="A76" s="185" t="s">
        <v>70</v>
      </c>
      <c r="B76" s="159">
        <v>0</v>
      </c>
      <c r="C76" s="159">
        <v>0</v>
      </c>
      <c r="D76" s="160">
        <v>105</v>
      </c>
      <c r="E76" s="160">
        <v>89221</v>
      </c>
      <c r="F76" s="159">
        <v>304</v>
      </c>
      <c r="G76" s="159">
        <v>286836</v>
      </c>
      <c r="H76" s="160">
        <v>14</v>
      </c>
      <c r="I76" s="160">
        <v>60993</v>
      </c>
      <c r="J76" s="159">
        <v>18</v>
      </c>
      <c r="K76" s="159">
        <v>52299</v>
      </c>
      <c r="L76" s="160">
        <v>0</v>
      </c>
      <c r="M76" s="160">
        <v>0</v>
      </c>
      <c r="N76" s="159">
        <v>10</v>
      </c>
      <c r="O76" s="159">
        <v>28048</v>
      </c>
      <c r="P76" s="160">
        <v>11</v>
      </c>
      <c r="Q76" s="160">
        <v>16125</v>
      </c>
      <c r="R76" s="159">
        <v>0</v>
      </c>
      <c r="S76" s="159">
        <v>0</v>
      </c>
      <c r="T76" s="160">
        <v>70</v>
      </c>
      <c r="U76" s="160">
        <v>139281</v>
      </c>
    </row>
    <row r="77" spans="1:21" ht="15" customHeight="1">
      <c r="A77" s="185" t="s">
        <v>71</v>
      </c>
      <c r="B77" s="159">
        <v>0</v>
      </c>
      <c r="C77" s="159">
        <v>0</v>
      </c>
      <c r="D77" s="160">
        <v>462</v>
      </c>
      <c r="E77" s="160">
        <v>390283</v>
      </c>
      <c r="F77" s="159">
        <v>806</v>
      </c>
      <c r="G77" s="159">
        <v>797164</v>
      </c>
      <c r="H77" s="160">
        <v>25</v>
      </c>
      <c r="I77" s="160">
        <v>94750</v>
      </c>
      <c r="J77" s="159">
        <v>70</v>
      </c>
      <c r="K77" s="159">
        <v>186331</v>
      </c>
      <c r="L77" s="160">
        <v>0</v>
      </c>
      <c r="M77" s="160">
        <v>0</v>
      </c>
      <c r="N77" s="159">
        <v>28</v>
      </c>
      <c r="O77" s="159">
        <v>96210</v>
      </c>
      <c r="P77" s="160">
        <v>27</v>
      </c>
      <c r="Q77" s="160">
        <v>36453</v>
      </c>
      <c r="R77" s="159">
        <v>0</v>
      </c>
      <c r="S77" s="159">
        <v>0</v>
      </c>
      <c r="T77" s="160">
        <v>106</v>
      </c>
      <c r="U77" s="160">
        <v>230000</v>
      </c>
    </row>
    <row r="78" spans="1:21" ht="22.5" customHeight="1">
      <c r="A78" s="185" t="s">
        <v>72</v>
      </c>
      <c r="B78" s="159">
        <v>0</v>
      </c>
      <c r="C78" s="159">
        <v>0</v>
      </c>
      <c r="D78" s="160">
        <v>71</v>
      </c>
      <c r="E78" s="160">
        <v>58725</v>
      </c>
      <c r="F78" s="159">
        <v>142</v>
      </c>
      <c r="G78" s="159">
        <v>133795</v>
      </c>
      <c r="H78" s="160">
        <v>5</v>
      </c>
      <c r="I78" s="160">
        <v>16701</v>
      </c>
      <c r="J78" s="159">
        <v>9</v>
      </c>
      <c r="K78" s="159">
        <v>17657</v>
      </c>
      <c r="L78" s="160">
        <v>0</v>
      </c>
      <c r="M78" s="160">
        <v>0</v>
      </c>
      <c r="N78" s="159">
        <v>6</v>
      </c>
      <c r="O78" s="159">
        <v>23750</v>
      </c>
      <c r="P78" s="160">
        <v>6</v>
      </c>
      <c r="Q78" s="160">
        <v>11600</v>
      </c>
      <c r="R78" s="159">
        <v>0</v>
      </c>
      <c r="S78" s="159">
        <v>0</v>
      </c>
      <c r="T78" s="160">
        <v>4</v>
      </c>
      <c r="U78" s="160">
        <v>11050</v>
      </c>
    </row>
    <row r="79" spans="1:21" ht="15" customHeight="1">
      <c r="A79" s="185" t="s">
        <v>73</v>
      </c>
      <c r="B79" s="159">
        <v>0</v>
      </c>
      <c r="C79" s="159">
        <v>0</v>
      </c>
      <c r="D79" s="160">
        <v>93</v>
      </c>
      <c r="E79" s="160">
        <v>82027</v>
      </c>
      <c r="F79" s="159">
        <v>138</v>
      </c>
      <c r="G79" s="159">
        <v>144570</v>
      </c>
      <c r="H79" s="160">
        <v>2</v>
      </c>
      <c r="I79" s="160">
        <v>11853</v>
      </c>
      <c r="J79" s="159">
        <v>5</v>
      </c>
      <c r="K79" s="159">
        <v>16131</v>
      </c>
      <c r="L79" s="160">
        <v>0</v>
      </c>
      <c r="M79" s="160">
        <v>0</v>
      </c>
      <c r="N79" s="159">
        <v>2</v>
      </c>
      <c r="O79" s="159">
        <v>4375</v>
      </c>
      <c r="P79" s="160">
        <v>2</v>
      </c>
      <c r="Q79" s="160">
        <v>2137</v>
      </c>
      <c r="R79" s="159">
        <v>0</v>
      </c>
      <c r="S79" s="159">
        <v>0</v>
      </c>
      <c r="T79" s="160">
        <v>1</v>
      </c>
      <c r="U79" s="160">
        <v>2600</v>
      </c>
    </row>
    <row r="80" spans="1:21" ht="15" customHeight="1">
      <c r="A80" s="185" t="s">
        <v>74</v>
      </c>
      <c r="B80" s="159">
        <v>0</v>
      </c>
      <c r="C80" s="159">
        <v>0</v>
      </c>
      <c r="D80" s="160">
        <v>68</v>
      </c>
      <c r="E80" s="160">
        <v>58052</v>
      </c>
      <c r="F80" s="159">
        <v>140</v>
      </c>
      <c r="G80" s="159">
        <v>147917</v>
      </c>
      <c r="H80" s="160">
        <v>1</v>
      </c>
      <c r="I80" s="160">
        <v>3943</v>
      </c>
      <c r="J80" s="159">
        <v>5</v>
      </c>
      <c r="K80" s="159">
        <v>16209</v>
      </c>
      <c r="L80" s="160">
        <v>0</v>
      </c>
      <c r="M80" s="160">
        <v>0</v>
      </c>
      <c r="N80" s="159">
        <v>9</v>
      </c>
      <c r="O80" s="159">
        <v>26875</v>
      </c>
      <c r="P80" s="160">
        <v>9</v>
      </c>
      <c r="Q80" s="160">
        <v>13127</v>
      </c>
      <c r="R80" s="159">
        <v>0</v>
      </c>
      <c r="S80" s="159">
        <v>0</v>
      </c>
      <c r="T80" s="160">
        <v>2</v>
      </c>
      <c r="U80" s="160">
        <v>2925</v>
      </c>
    </row>
    <row r="81" spans="1:40" ht="22.5" customHeight="1">
      <c r="A81" s="185" t="s">
        <v>75</v>
      </c>
      <c r="B81" s="159">
        <v>0</v>
      </c>
      <c r="C81" s="159">
        <v>0</v>
      </c>
      <c r="D81" s="160">
        <v>82</v>
      </c>
      <c r="E81" s="160">
        <v>80400</v>
      </c>
      <c r="F81" s="159">
        <v>176</v>
      </c>
      <c r="G81" s="159">
        <v>216570</v>
      </c>
      <c r="H81" s="160">
        <v>1</v>
      </c>
      <c r="I81" s="160">
        <v>2957</v>
      </c>
      <c r="J81" s="159">
        <v>13</v>
      </c>
      <c r="K81" s="159">
        <v>45606</v>
      </c>
      <c r="L81" s="160">
        <v>0</v>
      </c>
      <c r="M81" s="160">
        <v>0</v>
      </c>
      <c r="N81" s="159">
        <v>2</v>
      </c>
      <c r="O81" s="159">
        <v>10000</v>
      </c>
      <c r="P81" s="160">
        <v>3</v>
      </c>
      <c r="Q81" s="160">
        <v>6105</v>
      </c>
      <c r="R81" s="159">
        <v>0</v>
      </c>
      <c r="S81" s="159">
        <v>0</v>
      </c>
      <c r="T81" s="160">
        <v>1</v>
      </c>
      <c r="U81" s="160">
        <v>2600</v>
      </c>
    </row>
    <row r="82" spans="1:40" ht="22.5" customHeight="1">
      <c r="A82" s="185" t="s">
        <v>76</v>
      </c>
      <c r="B82" s="159">
        <v>0</v>
      </c>
      <c r="C82" s="159">
        <v>0</v>
      </c>
      <c r="D82" s="160">
        <v>70</v>
      </c>
      <c r="E82" s="160">
        <v>62213</v>
      </c>
      <c r="F82" s="159">
        <v>169</v>
      </c>
      <c r="G82" s="159">
        <v>150679</v>
      </c>
      <c r="H82" s="160">
        <v>3</v>
      </c>
      <c r="I82" s="160">
        <v>8379</v>
      </c>
      <c r="J82" s="159">
        <v>20</v>
      </c>
      <c r="K82" s="159">
        <v>64420</v>
      </c>
      <c r="L82" s="160">
        <v>0</v>
      </c>
      <c r="M82" s="160">
        <v>0</v>
      </c>
      <c r="N82" s="159">
        <v>0</v>
      </c>
      <c r="O82" s="159">
        <v>0</v>
      </c>
      <c r="P82" s="160">
        <v>1</v>
      </c>
      <c r="Q82" s="160">
        <v>832</v>
      </c>
      <c r="R82" s="159">
        <v>0</v>
      </c>
      <c r="S82" s="159">
        <v>0</v>
      </c>
      <c r="T82" s="160">
        <v>20</v>
      </c>
      <c r="U82" s="160">
        <v>38242</v>
      </c>
    </row>
    <row r="83" spans="1:40" ht="15" customHeight="1">
      <c r="A83" s="185" t="s">
        <v>77</v>
      </c>
      <c r="B83" s="159">
        <v>0</v>
      </c>
      <c r="C83" s="159">
        <v>0</v>
      </c>
      <c r="D83" s="160">
        <v>66</v>
      </c>
      <c r="E83" s="160">
        <v>59913</v>
      </c>
      <c r="F83" s="159">
        <v>122</v>
      </c>
      <c r="G83" s="159">
        <v>142513</v>
      </c>
      <c r="H83" s="160">
        <v>37</v>
      </c>
      <c r="I83" s="160">
        <v>149159</v>
      </c>
      <c r="J83" s="159">
        <v>5</v>
      </c>
      <c r="K83" s="159">
        <v>11156</v>
      </c>
      <c r="L83" s="160">
        <v>0</v>
      </c>
      <c r="M83" s="160">
        <v>0</v>
      </c>
      <c r="N83" s="159">
        <v>2</v>
      </c>
      <c r="O83" s="159">
        <v>10000</v>
      </c>
      <c r="P83" s="160">
        <v>2</v>
      </c>
      <c r="Q83" s="160">
        <v>4884</v>
      </c>
      <c r="R83" s="159">
        <v>0</v>
      </c>
      <c r="S83" s="159">
        <v>0</v>
      </c>
      <c r="T83" s="160">
        <v>3</v>
      </c>
      <c r="U83" s="160">
        <v>7800</v>
      </c>
    </row>
    <row r="84" spans="1:40" ht="22.5" customHeight="1">
      <c r="A84" s="186" t="s">
        <v>78</v>
      </c>
      <c r="B84" s="162">
        <v>0</v>
      </c>
      <c r="C84" s="162">
        <v>0</v>
      </c>
      <c r="D84" s="163">
        <v>171</v>
      </c>
      <c r="E84" s="163">
        <v>152875</v>
      </c>
      <c r="F84" s="162">
        <v>219</v>
      </c>
      <c r="G84" s="162">
        <v>206108</v>
      </c>
      <c r="H84" s="163">
        <v>35</v>
      </c>
      <c r="I84" s="163">
        <v>126954</v>
      </c>
      <c r="J84" s="162">
        <v>39</v>
      </c>
      <c r="K84" s="162">
        <v>98108</v>
      </c>
      <c r="L84" s="160">
        <v>0</v>
      </c>
      <c r="M84" s="160">
        <v>0</v>
      </c>
      <c r="N84" s="162">
        <v>13</v>
      </c>
      <c r="O84" s="162">
        <v>40336</v>
      </c>
      <c r="P84" s="163">
        <v>9</v>
      </c>
      <c r="Q84" s="163">
        <v>13118</v>
      </c>
      <c r="R84" s="159">
        <v>0</v>
      </c>
      <c r="S84" s="159">
        <v>0</v>
      </c>
      <c r="T84" s="163">
        <v>116</v>
      </c>
      <c r="U84" s="163">
        <v>220014</v>
      </c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</row>
    <row r="85" spans="1:40" ht="12.75" customHeight="1">
      <c r="A85" s="149"/>
      <c r="B85" s="162"/>
      <c r="C85" s="162"/>
      <c r="D85" s="163"/>
      <c r="E85" s="163"/>
      <c r="F85" s="162"/>
      <c r="G85" s="162"/>
      <c r="H85" s="163"/>
      <c r="I85" s="163"/>
      <c r="J85" s="162"/>
      <c r="K85" s="162"/>
      <c r="L85" s="160"/>
      <c r="M85" s="149"/>
      <c r="N85" s="151"/>
      <c r="O85" s="151"/>
      <c r="P85" s="160"/>
      <c r="Q85" s="166"/>
      <c r="R85" s="148"/>
      <c r="S85" s="148"/>
      <c r="T85" s="149"/>
      <c r="U85" s="149"/>
    </row>
    <row r="86" spans="1:40" ht="12.75" customHeight="1">
      <c r="A86" s="167" t="s">
        <v>145</v>
      </c>
      <c r="B86" s="168">
        <v>0</v>
      </c>
      <c r="C86" s="168">
        <v>0</v>
      </c>
      <c r="D86" s="169">
        <f t="shared" ref="D86:K86" si="7">SUM(D66:D84)</f>
        <v>2742</v>
      </c>
      <c r="E86" s="169">
        <f t="shared" si="7"/>
        <v>2365278</v>
      </c>
      <c r="F86" s="168">
        <f t="shared" si="7"/>
        <v>5002</v>
      </c>
      <c r="G86" s="168">
        <f t="shared" si="7"/>
        <v>5232298</v>
      </c>
      <c r="H86" s="169">
        <f t="shared" si="7"/>
        <v>261</v>
      </c>
      <c r="I86" s="169">
        <f t="shared" si="7"/>
        <v>974774</v>
      </c>
      <c r="J86" s="168">
        <f t="shared" si="7"/>
        <v>429</v>
      </c>
      <c r="K86" s="168">
        <f t="shared" si="7"/>
        <v>1161510</v>
      </c>
      <c r="L86" s="169">
        <v>0</v>
      </c>
      <c r="M86" s="169">
        <v>0</v>
      </c>
      <c r="N86" s="168">
        <f t="shared" ref="N86:Q86" si="8">SUM(N66:N84)</f>
        <v>148</v>
      </c>
      <c r="O86" s="168">
        <f t="shared" si="8"/>
        <v>475262</v>
      </c>
      <c r="P86" s="169">
        <f t="shared" si="8"/>
        <v>152</v>
      </c>
      <c r="Q86" s="169">
        <f t="shared" si="8"/>
        <v>224449</v>
      </c>
      <c r="R86" s="168">
        <v>0</v>
      </c>
      <c r="S86" s="168">
        <v>0</v>
      </c>
      <c r="T86" s="169">
        <f t="shared" ref="T86:U86" si="9">SUM(T66:T84)</f>
        <v>1066</v>
      </c>
      <c r="U86" s="169">
        <f t="shared" si="9"/>
        <v>2172975</v>
      </c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</row>
    <row r="87" spans="1:40" ht="12.75" customHeight="1">
      <c r="A87" s="167"/>
      <c r="B87" s="168"/>
      <c r="C87" s="168"/>
      <c r="D87" s="169"/>
      <c r="E87" s="169"/>
      <c r="F87" s="168"/>
      <c r="G87" s="168"/>
      <c r="H87" s="169"/>
      <c r="I87" s="169"/>
      <c r="J87" s="168"/>
      <c r="K87" s="168"/>
      <c r="L87" s="169"/>
      <c r="M87" s="169"/>
      <c r="N87" s="177"/>
      <c r="O87" s="168"/>
      <c r="P87" s="169"/>
      <c r="Q87" s="187"/>
      <c r="R87" s="168"/>
      <c r="S87" s="188"/>
      <c r="T87" s="169"/>
      <c r="U87" s="189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</row>
    <row r="88" spans="1:40" ht="12.75" customHeight="1">
      <c r="A88" s="157" t="s">
        <v>80</v>
      </c>
      <c r="B88" s="168"/>
      <c r="C88" s="168"/>
      <c r="D88" s="169"/>
      <c r="E88" s="169"/>
      <c r="F88" s="168"/>
      <c r="G88" s="168"/>
      <c r="H88" s="169"/>
      <c r="I88" s="169"/>
      <c r="J88" s="168"/>
      <c r="K88" s="168"/>
      <c r="L88" s="169"/>
      <c r="M88" s="169"/>
      <c r="N88" s="177"/>
      <c r="O88" s="168"/>
      <c r="P88" s="169"/>
      <c r="Q88" s="187"/>
      <c r="R88" s="168"/>
      <c r="S88" s="188"/>
      <c r="T88" s="169"/>
      <c r="U88" s="189"/>
    </row>
    <row r="89" spans="1:40" ht="12.75" customHeight="1">
      <c r="A89" s="149" t="s">
        <v>81</v>
      </c>
      <c r="B89" s="159">
        <v>0</v>
      </c>
      <c r="C89" s="159">
        <v>0</v>
      </c>
      <c r="D89" s="160">
        <v>0</v>
      </c>
      <c r="E89" s="160">
        <v>0</v>
      </c>
      <c r="F89" s="159">
        <v>0</v>
      </c>
      <c r="G89" s="159">
        <v>0</v>
      </c>
      <c r="H89" s="160">
        <v>0</v>
      </c>
      <c r="I89" s="160">
        <v>0</v>
      </c>
      <c r="J89" s="159">
        <v>0</v>
      </c>
      <c r="K89" s="159">
        <v>0</v>
      </c>
      <c r="L89" s="160">
        <v>0</v>
      </c>
      <c r="M89" s="160">
        <v>0</v>
      </c>
      <c r="N89" s="159">
        <v>6</v>
      </c>
      <c r="O89" s="159">
        <v>27500</v>
      </c>
      <c r="P89" s="160"/>
      <c r="Q89" s="160"/>
      <c r="R89" s="159">
        <v>0</v>
      </c>
      <c r="S89" s="159">
        <v>0</v>
      </c>
      <c r="T89" s="160">
        <v>227</v>
      </c>
      <c r="U89" s="160">
        <v>546508</v>
      </c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</row>
    <row r="90" spans="1:40" ht="12.75" customHeight="1">
      <c r="A90" s="161" t="s">
        <v>82</v>
      </c>
      <c r="B90" s="162">
        <v>0</v>
      </c>
      <c r="C90" s="162">
        <v>0</v>
      </c>
      <c r="D90" s="163">
        <v>0</v>
      </c>
      <c r="E90" s="163">
        <v>0</v>
      </c>
      <c r="F90" s="162">
        <v>0</v>
      </c>
      <c r="G90" s="162">
        <v>0</v>
      </c>
      <c r="H90" s="163">
        <v>0</v>
      </c>
      <c r="I90" s="163">
        <v>0</v>
      </c>
      <c r="J90" s="162">
        <v>0</v>
      </c>
      <c r="K90" s="162">
        <v>0</v>
      </c>
      <c r="L90" s="163">
        <v>0</v>
      </c>
      <c r="M90" s="163">
        <v>0</v>
      </c>
      <c r="N90" s="162">
        <v>2</v>
      </c>
      <c r="O90" s="162">
        <v>7500</v>
      </c>
      <c r="P90" s="163"/>
      <c r="Q90" s="163"/>
      <c r="R90" s="162">
        <v>87</v>
      </c>
      <c r="S90" s="162">
        <v>35798</v>
      </c>
      <c r="T90" s="163">
        <v>38</v>
      </c>
      <c r="U90" s="163">
        <v>77174</v>
      </c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</row>
    <row r="91" spans="1:40" ht="12.75" customHeight="1">
      <c r="A91" s="149"/>
      <c r="B91" s="159"/>
      <c r="C91" s="159"/>
      <c r="D91" s="160"/>
      <c r="E91" s="160"/>
      <c r="F91" s="159"/>
      <c r="G91" s="159"/>
      <c r="H91" s="160"/>
      <c r="I91" s="160"/>
      <c r="J91" s="159"/>
      <c r="K91" s="159"/>
      <c r="L91" s="160"/>
      <c r="M91" s="160"/>
      <c r="N91" s="151"/>
      <c r="O91" s="151"/>
      <c r="P91" s="160"/>
      <c r="Q91" s="160"/>
      <c r="R91" s="148"/>
      <c r="S91" s="151"/>
      <c r="T91" s="149"/>
      <c r="U91" s="152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</row>
    <row r="92" spans="1:40" ht="12.75" customHeight="1">
      <c r="A92" s="167" t="s">
        <v>145</v>
      </c>
      <c r="B92" s="168">
        <f t="shared" ref="B92:R92" si="10">SUM(B89+B90)</f>
        <v>0</v>
      </c>
      <c r="C92" s="168">
        <f t="shared" si="10"/>
        <v>0</v>
      </c>
      <c r="D92" s="169">
        <f t="shared" si="10"/>
        <v>0</v>
      </c>
      <c r="E92" s="169">
        <f t="shared" si="10"/>
        <v>0</v>
      </c>
      <c r="F92" s="168">
        <f t="shared" si="10"/>
        <v>0</v>
      </c>
      <c r="G92" s="168">
        <f t="shared" si="10"/>
        <v>0</v>
      </c>
      <c r="H92" s="169">
        <f t="shared" si="10"/>
        <v>0</v>
      </c>
      <c r="I92" s="169">
        <f t="shared" si="10"/>
        <v>0</v>
      </c>
      <c r="J92" s="168">
        <f t="shared" si="10"/>
        <v>0</v>
      </c>
      <c r="K92" s="168">
        <f t="shared" si="10"/>
        <v>0</v>
      </c>
      <c r="L92" s="169">
        <f t="shared" si="10"/>
        <v>0</v>
      </c>
      <c r="M92" s="169">
        <f t="shared" si="10"/>
        <v>0</v>
      </c>
      <c r="N92" s="168">
        <f t="shared" si="10"/>
        <v>8</v>
      </c>
      <c r="O92" s="168">
        <f t="shared" si="10"/>
        <v>35000</v>
      </c>
      <c r="P92" s="169">
        <f t="shared" si="10"/>
        <v>0</v>
      </c>
      <c r="Q92" s="169">
        <f t="shared" si="10"/>
        <v>0</v>
      </c>
      <c r="R92" s="168">
        <f t="shared" si="10"/>
        <v>87</v>
      </c>
      <c r="S92" s="168">
        <v>35798</v>
      </c>
      <c r="T92" s="169">
        <f t="shared" ref="T92:U92" si="11">SUM(T89+T90)</f>
        <v>265</v>
      </c>
      <c r="U92" s="169">
        <f t="shared" si="11"/>
        <v>623682</v>
      </c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</row>
    <row r="93" spans="1:40" ht="12.75" customHeight="1">
      <c r="A93" s="149"/>
      <c r="B93" s="151"/>
      <c r="C93" s="151"/>
      <c r="D93" s="152"/>
      <c r="E93" s="152"/>
      <c r="F93" s="151"/>
      <c r="G93" s="151"/>
      <c r="H93" s="152"/>
      <c r="I93" s="152"/>
      <c r="J93" s="151"/>
      <c r="K93" s="151"/>
      <c r="L93" s="152"/>
      <c r="M93" s="152"/>
      <c r="N93" s="151"/>
      <c r="O93" s="151"/>
      <c r="P93" s="152"/>
      <c r="Q93" s="166"/>
      <c r="R93" s="148"/>
      <c r="S93" s="148"/>
      <c r="T93" s="149"/>
      <c r="U93" s="149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</row>
    <row r="94" spans="1:40" ht="12.75" customHeight="1">
      <c r="A94" s="167" t="s">
        <v>84</v>
      </c>
      <c r="B94" s="191">
        <f t="shared" ref="B94:U94" si="12">SUM(B18+B63+B86+B92)</f>
        <v>12495</v>
      </c>
      <c r="C94" s="191">
        <f t="shared" si="12"/>
        <v>50707667</v>
      </c>
      <c r="D94" s="192">
        <f t="shared" si="12"/>
        <v>2742</v>
      </c>
      <c r="E94" s="192">
        <f t="shared" si="12"/>
        <v>2365278</v>
      </c>
      <c r="F94" s="191">
        <f t="shared" si="12"/>
        <v>5002</v>
      </c>
      <c r="G94" s="191">
        <f t="shared" si="12"/>
        <v>5232298</v>
      </c>
      <c r="H94" s="192">
        <f t="shared" si="12"/>
        <v>489</v>
      </c>
      <c r="I94" s="192">
        <f t="shared" si="12"/>
        <v>2192369</v>
      </c>
      <c r="J94" s="191">
        <f t="shared" si="12"/>
        <v>1097</v>
      </c>
      <c r="K94" s="191">
        <f t="shared" si="12"/>
        <v>4400558</v>
      </c>
      <c r="L94" s="192">
        <f t="shared" si="12"/>
        <v>3</v>
      </c>
      <c r="M94" s="192">
        <f t="shared" si="12"/>
        <v>4000</v>
      </c>
      <c r="N94" s="191">
        <f t="shared" si="12"/>
        <v>199</v>
      </c>
      <c r="O94" s="191">
        <f t="shared" si="12"/>
        <v>662497</v>
      </c>
      <c r="P94" s="192">
        <f t="shared" si="12"/>
        <v>200</v>
      </c>
      <c r="Q94" s="192">
        <f t="shared" si="12"/>
        <v>419470</v>
      </c>
      <c r="R94" s="191">
        <f t="shared" si="12"/>
        <v>87</v>
      </c>
      <c r="S94" s="191">
        <f t="shared" si="12"/>
        <v>35798</v>
      </c>
      <c r="T94" s="192">
        <f t="shared" si="12"/>
        <v>2176</v>
      </c>
      <c r="U94" s="192">
        <f t="shared" si="12"/>
        <v>4949418</v>
      </c>
    </row>
    <row r="95" spans="1:40" ht="12.75" customHeight="1">
      <c r="A95" s="167" t="s">
        <v>85</v>
      </c>
      <c r="B95" s="151"/>
      <c r="C95" s="177">
        <f>SUM(C94/B94)</f>
        <v>4058.2366546618646</v>
      </c>
      <c r="D95" s="152"/>
      <c r="E95" s="178">
        <f>SUM(E94/D94)</f>
        <v>862.61050328227566</v>
      </c>
      <c r="F95" s="177"/>
      <c r="G95" s="177">
        <f>SUM(G94/F94)</f>
        <v>1046.0411835265893</v>
      </c>
      <c r="H95" s="178"/>
      <c r="I95" s="178">
        <f>SUM(I94/H94)</f>
        <v>4483.3721881390593</v>
      </c>
      <c r="J95" s="151"/>
      <c r="K95" s="177">
        <f>SUM(K94/J94)</f>
        <v>4011.4475843208752</v>
      </c>
      <c r="L95" s="152"/>
      <c r="M95" s="178">
        <f>SUM(M94/L94)</f>
        <v>1333.3333333333333</v>
      </c>
      <c r="N95" s="151"/>
      <c r="O95" s="177">
        <f>SUM(O94/N94)</f>
        <v>3329.1306532663316</v>
      </c>
      <c r="P95" s="152"/>
      <c r="Q95" s="189">
        <f>SUM(Q94/P94)</f>
        <v>2097.35</v>
      </c>
      <c r="R95" s="151"/>
      <c r="S95" s="177">
        <f>SUM(S94/R94)</f>
        <v>411.4712643678161</v>
      </c>
      <c r="T95" s="152"/>
      <c r="U95" s="178">
        <f>SUM(U94/T94)</f>
        <v>2274.5487132352941</v>
      </c>
    </row>
    <row r="96" spans="1:40" ht="12.75" customHeight="1">
      <c r="A96" s="193"/>
      <c r="B96" s="194"/>
      <c r="C96" s="195"/>
      <c r="D96" s="196"/>
      <c r="E96" s="197"/>
      <c r="F96" s="197"/>
      <c r="G96" s="197"/>
      <c r="H96" s="197"/>
      <c r="I96" s="197"/>
      <c r="J96" s="198"/>
      <c r="K96" s="199"/>
      <c r="L96" s="200"/>
      <c r="M96" s="200"/>
      <c r="N96" s="201"/>
      <c r="O96" s="196"/>
      <c r="P96" s="201"/>
      <c r="Q96" s="201"/>
      <c r="R96" s="201"/>
      <c r="S96" s="202"/>
      <c r="T96" s="201"/>
      <c r="U96" s="203"/>
    </row>
    <row r="97" spans="1:40" ht="19.5" customHeight="1">
      <c r="A97" s="157" t="s">
        <v>86</v>
      </c>
      <c r="B97" s="155" t="s">
        <v>146</v>
      </c>
      <c r="C97" s="155" t="s">
        <v>16</v>
      </c>
      <c r="D97" s="204" t="s">
        <v>87</v>
      </c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6"/>
    </row>
    <row r="98" spans="1:40" ht="19.5" customHeight="1">
      <c r="A98" s="207" t="s">
        <v>88</v>
      </c>
      <c r="B98" s="160">
        <v>126</v>
      </c>
      <c r="C98" s="160">
        <v>692171</v>
      </c>
      <c r="D98" s="208">
        <v>5493</v>
      </c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6"/>
    </row>
    <row r="99" spans="1:40" ht="19.5" customHeight="1">
      <c r="A99" s="207" t="s">
        <v>112</v>
      </c>
      <c r="B99" s="160">
        <v>40</v>
      </c>
      <c r="C99" s="160">
        <v>82155</v>
      </c>
      <c r="D99" s="208">
        <v>2054</v>
      </c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6"/>
    </row>
    <row r="100" spans="1:40" ht="19.5" customHeight="1">
      <c r="A100" s="207" t="s">
        <v>90</v>
      </c>
      <c r="B100" s="160">
        <v>16</v>
      </c>
      <c r="C100" s="160">
        <v>705000</v>
      </c>
      <c r="D100" s="208">
        <v>44063</v>
      </c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6"/>
    </row>
    <row r="101" spans="1:40" ht="19.5" customHeight="1">
      <c r="A101" s="207" t="s">
        <v>113</v>
      </c>
      <c r="B101" s="160">
        <v>23</v>
      </c>
      <c r="C101" s="160">
        <v>29396</v>
      </c>
      <c r="D101" s="208">
        <v>1278</v>
      </c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6"/>
    </row>
    <row r="102" spans="1:40" ht="19.5" customHeight="1">
      <c r="A102" s="207" t="s">
        <v>91</v>
      </c>
      <c r="B102" s="160">
        <v>9</v>
      </c>
      <c r="C102" s="160">
        <v>1800000</v>
      </c>
      <c r="D102" s="208">
        <v>200000</v>
      </c>
      <c r="E102" s="209"/>
      <c r="F102" s="209"/>
      <c r="G102" s="209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6"/>
    </row>
    <row r="103" spans="1:40" ht="19.5" customHeight="1">
      <c r="A103" s="207" t="s">
        <v>124</v>
      </c>
      <c r="B103" s="160">
        <v>11</v>
      </c>
      <c r="C103" s="160">
        <v>209960</v>
      </c>
      <c r="D103" s="208">
        <v>19087</v>
      </c>
      <c r="E103" s="209"/>
      <c r="F103" s="209"/>
      <c r="G103" s="209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6"/>
    </row>
    <row r="104" spans="1:40" ht="19.5" customHeight="1">
      <c r="A104" s="207" t="s">
        <v>92</v>
      </c>
      <c r="B104" s="160">
        <v>180</v>
      </c>
      <c r="C104" s="160">
        <v>720000</v>
      </c>
      <c r="D104" s="208">
        <v>4000</v>
      </c>
      <c r="E104" s="209"/>
      <c r="F104" s="209"/>
      <c r="G104" s="209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6"/>
    </row>
    <row r="105" spans="1:40" ht="19.5" customHeight="1">
      <c r="A105" s="210"/>
      <c r="B105" s="211"/>
      <c r="C105" s="211"/>
      <c r="D105" s="212"/>
      <c r="E105" s="209"/>
      <c r="F105" s="209"/>
      <c r="G105" s="209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6"/>
    </row>
    <row r="106" spans="1:40" ht="25.5" customHeight="1">
      <c r="A106" s="213" t="s">
        <v>147</v>
      </c>
      <c r="B106" s="211"/>
      <c r="C106" s="211"/>
      <c r="D106" s="212"/>
      <c r="E106" s="209"/>
      <c r="F106" s="209"/>
      <c r="G106" s="209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6"/>
    </row>
    <row r="107" spans="1:40" ht="12.75" customHeight="1">
      <c r="A107" s="213"/>
      <c r="B107" s="211"/>
      <c r="C107" s="211"/>
      <c r="D107" s="212"/>
      <c r="E107" s="209"/>
      <c r="F107" s="209"/>
      <c r="G107" s="209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6"/>
    </row>
    <row r="108" spans="1:40" ht="12.75" customHeight="1">
      <c r="A108" s="214" t="s">
        <v>148</v>
      </c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6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</row>
    <row r="109" spans="1:40" ht="12.75" customHeight="1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</row>
    <row r="110" spans="1:40" ht="12.75" customHeight="1">
      <c r="A110" s="142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</row>
    <row r="111" spans="1:40" ht="12.75" customHeight="1">
      <c r="A111" s="142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</row>
    <row r="112" spans="1:40" ht="12.75" customHeight="1">
      <c r="A112" s="142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</row>
    <row r="113" spans="1:21" ht="12.75" customHeight="1">
      <c r="A113" s="142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</row>
    <row r="114" spans="1:21" ht="12.75" customHeight="1">
      <c r="A114" s="142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</row>
    <row r="115" spans="1:21" ht="12.75" customHeight="1">
      <c r="A115" s="142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</row>
    <row r="116" spans="1:21" ht="12.75" customHeight="1">
      <c r="A116" s="142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</row>
    <row r="117" spans="1:21" ht="12.75" customHeight="1">
      <c r="A117" s="142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</row>
    <row r="118" spans="1:21" ht="12.75" customHeight="1">
      <c r="A118" s="142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</row>
    <row r="119" spans="1:21" ht="12.75" customHeight="1">
      <c r="A119" s="142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</row>
    <row r="120" spans="1:21" ht="12.75" customHeight="1">
      <c r="A120" s="142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</row>
    <row r="121" spans="1:21" ht="12.75" customHeight="1">
      <c r="A121" s="142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</row>
    <row r="122" spans="1:21" ht="12.75" customHeight="1">
      <c r="A122" s="142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</row>
    <row r="123" spans="1:21" ht="12.75" customHeight="1">
      <c r="A123" s="142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</row>
    <row r="124" spans="1:21" ht="12.75" customHeight="1">
      <c r="A124" s="142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</row>
    <row r="125" spans="1:21" ht="12.75" customHeight="1">
      <c r="A125" s="142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</row>
    <row r="126" spans="1:21" ht="12.75" customHeight="1">
      <c r="A126" s="142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</row>
    <row r="127" spans="1:21" ht="12.75" customHeight="1">
      <c r="A127" s="142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</row>
    <row r="128" spans="1:21" ht="12.75" customHeight="1">
      <c r="A128" s="142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</row>
    <row r="129" spans="1:21" ht="12.75" customHeight="1">
      <c r="A129" s="142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</row>
    <row r="130" spans="1:21" ht="12.75" customHeight="1">
      <c r="A130" s="142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</row>
    <row r="131" spans="1:21" ht="12.75" customHeight="1">
      <c r="A131" s="142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</row>
    <row r="132" spans="1:21" ht="12.75" customHeight="1">
      <c r="A132" s="142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</row>
    <row r="133" spans="1:21" ht="12.75" customHeight="1">
      <c r="A133" s="142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</row>
    <row r="134" spans="1:21" ht="12.75" customHeight="1">
      <c r="A134" s="142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</row>
    <row r="135" spans="1:21" ht="12.75" customHeight="1">
      <c r="A135" s="142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</row>
    <row r="136" spans="1:21" ht="12.75" customHeight="1">
      <c r="A136" s="142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</row>
    <row r="137" spans="1:21" ht="12.75" customHeight="1">
      <c r="A137" s="142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</row>
    <row r="138" spans="1:21" ht="12.75" customHeight="1">
      <c r="A138" s="142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</row>
    <row r="139" spans="1:21" ht="12.75" customHeight="1">
      <c r="A139" s="142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</row>
    <row r="140" spans="1:21" ht="12.75" customHeight="1">
      <c r="A140" s="142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</row>
    <row r="141" spans="1:21" ht="12.75" customHeight="1">
      <c r="A141" s="142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</row>
    <row r="142" spans="1:21" ht="12.75" customHeight="1">
      <c r="A142" s="142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</row>
    <row r="143" spans="1:21" ht="12.75" customHeight="1">
      <c r="A143" s="142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</row>
    <row r="144" spans="1:21" ht="12.75" customHeight="1">
      <c r="A144" s="142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</row>
    <row r="145" spans="1:21" ht="12.75" customHeight="1">
      <c r="A145" s="142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</row>
    <row r="146" spans="1:21" ht="12.75" customHeight="1">
      <c r="A146" s="142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</row>
    <row r="147" spans="1:21" ht="12.75" customHeight="1">
      <c r="A147" s="142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</row>
    <row r="148" spans="1:21" ht="12.75" customHeight="1">
      <c r="A148" s="142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</row>
    <row r="149" spans="1:21" ht="12.75" customHeight="1">
      <c r="A149" s="142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</row>
    <row r="150" spans="1:21" ht="12.75" customHeight="1">
      <c r="A150" s="142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</row>
    <row r="151" spans="1:21" ht="12.75" customHeight="1">
      <c r="A151" s="142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</row>
    <row r="152" spans="1:21" ht="12.75" customHeight="1">
      <c r="A152" s="142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</row>
    <row r="153" spans="1:21" ht="12.75" customHeight="1">
      <c r="A153" s="142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</row>
    <row r="154" spans="1:21" ht="12.75" customHeight="1">
      <c r="A154" s="142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</row>
    <row r="155" spans="1:21" ht="12.75" customHeight="1">
      <c r="A155" s="142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</row>
    <row r="156" spans="1:21" ht="12.75" customHeight="1">
      <c r="A156" s="142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</row>
    <row r="157" spans="1:21" ht="12.75" customHeight="1">
      <c r="A157" s="142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</row>
    <row r="158" spans="1:21" ht="12.75" customHeight="1">
      <c r="A158" s="142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</row>
    <row r="159" spans="1:21" ht="12.75" customHeight="1">
      <c r="A159" s="142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</row>
    <row r="160" spans="1:21" ht="12.75" customHeight="1">
      <c r="A160" s="142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</row>
    <row r="161" spans="1:21" ht="12.75" customHeight="1">
      <c r="A161" s="142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</row>
    <row r="162" spans="1:21" ht="12.75" customHeight="1">
      <c r="A162" s="142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</row>
    <row r="163" spans="1:21" ht="12.75" customHeight="1">
      <c r="A163" s="142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</row>
    <row r="164" spans="1:21" ht="12.75" customHeight="1">
      <c r="A164" s="142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</row>
    <row r="165" spans="1:21" ht="12.75" customHeight="1">
      <c r="A165" s="142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</row>
    <row r="166" spans="1:21" ht="12.75" customHeight="1">
      <c r="A166" s="142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</row>
    <row r="167" spans="1:21" ht="12.75" customHeight="1">
      <c r="A167" s="142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</row>
    <row r="168" spans="1:21" ht="12.75" customHeight="1">
      <c r="A168" s="142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</row>
    <row r="169" spans="1:21" ht="12.75" customHeight="1">
      <c r="A169" s="142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</row>
    <row r="170" spans="1:21" ht="12.75" customHeight="1">
      <c r="A170" s="142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</row>
    <row r="171" spans="1:21" ht="12.75" customHeight="1">
      <c r="A171" s="142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</row>
    <row r="172" spans="1:21" ht="12.75" customHeight="1">
      <c r="A172" s="142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</row>
    <row r="173" spans="1:21" ht="12.75" customHeight="1">
      <c r="A173" s="142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</row>
    <row r="174" spans="1:21" ht="12.75" customHeight="1">
      <c r="A174" s="142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</row>
    <row r="175" spans="1:21" ht="12.75" customHeight="1">
      <c r="A175" s="142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</row>
    <row r="176" spans="1:21" ht="12.75" customHeight="1">
      <c r="A176" s="142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</row>
    <row r="177" spans="1:21" ht="12.75" customHeight="1">
      <c r="A177" s="142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</row>
    <row r="178" spans="1:21" ht="12.75" customHeight="1">
      <c r="A178" s="142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</row>
    <row r="179" spans="1:21" ht="12.75" customHeight="1">
      <c r="A179" s="142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</row>
    <row r="180" spans="1:21" ht="12.75" customHeight="1">
      <c r="A180" s="142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</row>
    <row r="181" spans="1:21" ht="12.75" customHeight="1">
      <c r="A181" s="142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</row>
    <row r="182" spans="1:21" ht="12.75" customHeight="1">
      <c r="A182" s="142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</row>
    <row r="183" spans="1:21" ht="12.75" customHeight="1">
      <c r="A183" s="142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</row>
    <row r="184" spans="1:21" ht="12.75" customHeight="1">
      <c r="A184" s="142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</row>
    <row r="185" spans="1:21" ht="12.75" customHeight="1">
      <c r="A185" s="142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</row>
    <row r="186" spans="1:21" ht="12.75" customHeight="1">
      <c r="A186" s="142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</row>
    <row r="187" spans="1:21" ht="12.75" customHeight="1">
      <c r="A187" s="142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</row>
    <row r="188" spans="1:21" ht="12.75" customHeight="1">
      <c r="A188" s="142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</row>
    <row r="189" spans="1:21" ht="12.75" customHeight="1">
      <c r="A189" s="142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</row>
    <row r="190" spans="1:21" ht="12.75" customHeight="1">
      <c r="A190" s="142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</row>
    <row r="191" spans="1:21" ht="12.75" customHeight="1">
      <c r="A191" s="142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</row>
    <row r="192" spans="1:21" ht="12.75" customHeight="1">
      <c r="A192" s="142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</row>
    <row r="193" spans="1:21" ht="12.75" customHeight="1">
      <c r="A193" s="142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</row>
    <row r="194" spans="1:21" ht="12.75" customHeight="1">
      <c r="A194" s="142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</row>
    <row r="195" spans="1:21" ht="12.75" customHeight="1">
      <c r="A195" s="142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</row>
    <row r="196" spans="1:21" ht="12.75" customHeight="1">
      <c r="A196" s="142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</row>
    <row r="197" spans="1:21" ht="12.75" customHeight="1">
      <c r="A197" s="142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</row>
    <row r="198" spans="1:21" ht="12.75" customHeight="1">
      <c r="A198" s="142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</row>
    <row r="199" spans="1:21" ht="12.75" customHeight="1">
      <c r="A199" s="142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</row>
    <row r="200" spans="1:21" ht="12.75" customHeight="1">
      <c r="A200" s="142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</row>
    <row r="201" spans="1:21" ht="12.75" customHeight="1">
      <c r="A201" s="142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</row>
    <row r="202" spans="1:21" ht="12.75" customHeight="1">
      <c r="A202" s="142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</row>
    <row r="203" spans="1:21" ht="12.75" customHeight="1">
      <c r="A203" s="142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</row>
    <row r="204" spans="1:21" ht="12.75" customHeight="1">
      <c r="A204" s="142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</row>
    <row r="205" spans="1:21" ht="12.75" customHeight="1">
      <c r="A205" s="142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</row>
    <row r="206" spans="1:21" ht="12.75" customHeight="1">
      <c r="A206" s="142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</row>
    <row r="207" spans="1:21" ht="12.75" customHeight="1">
      <c r="A207" s="142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</row>
    <row r="208" spans="1:21" ht="12.75" customHeight="1">
      <c r="A208" s="142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</row>
    <row r="209" spans="1:21" ht="12.75" customHeight="1">
      <c r="A209" s="142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</row>
    <row r="210" spans="1:21" ht="12.75" customHeight="1">
      <c r="A210" s="142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</row>
    <row r="211" spans="1:21" ht="12.75" customHeight="1">
      <c r="A211" s="142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</row>
    <row r="212" spans="1:21" ht="12.75" customHeight="1">
      <c r="A212" s="142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</row>
    <row r="213" spans="1:21" ht="12.75" customHeight="1">
      <c r="A213" s="142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</row>
    <row r="214" spans="1:21" ht="12.75" customHeight="1">
      <c r="A214" s="142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</row>
    <row r="215" spans="1:21" ht="12.75" customHeight="1">
      <c r="A215" s="142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</row>
    <row r="216" spans="1:21" ht="12.75" customHeight="1">
      <c r="A216" s="142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</row>
    <row r="217" spans="1:21" ht="12.75" customHeight="1">
      <c r="A217" s="142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</row>
    <row r="218" spans="1:21" ht="12.75" customHeight="1">
      <c r="A218" s="142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</row>
    <row r="219" spans="1:21" ht="12.75" customHeight="1">
      <c r="A219" s="142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</row>
    <row r="220" spans="1:21" ht="12.75" customHeight="1">
      <c r="A220" s="142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</row>
    <row r="221" spans="1:21" ht="12.75" customHeight="1">
      <c r="A221" s="142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</row>
    <row r="222" spans="1:21" ht="12.75" customHeight="1">
      <c r="A222" s="142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</row>
    <row r="223" spans="1:21" ht="12.75" customHeight="1">
      <c r="A223" s="142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</row>
    <row r="224" spans="1:21" ht="12.75" customHeight="1">
      <c r="A224" s="142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</row>
    <row r="225" spans="1:21" ht="12.75" customHeight="1">
      <c r="A225" s="142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</row>
    <row r="226" spans="1:21" ht="12.75" customHeight="1">
      <c r="A226" s="142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</row>
    <row r="227" spans="1:21" ht="12.75" customHeight="1">
      <c r="A227" s="142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</row>
    <row r="228" spans="1:21" ht="12.75" customHeight="1">
      <c r="A228" s="142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</row>
    <row r="229" spans="1:21" ht="12.75" customHeight="1">
      <c r="A229" s="142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</row>
    <row r="230" spans="1:21" ht="12.75" customHeight="1">
      <c r="A230" s="142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</row>
    <row r="231" spans="1:21" ht="12.75" customHeight="1">
      <c r="A231" s="142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</row>
    <row r="232" spans="1:21" ht="12.75" customHeight="1">
      <c r="A232" s="142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</row>
    <row r="233" spans="1:21" ht="12.75" customHeight="1">
      <c r="A233" s="142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</row>
    <row r="234" spans="1:21" ht="12.75" customHeight="1">
      <c r="A234" s="142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</row>
    <row r="235" spans="1:21" ht="12.75" customHeight="1">
      <c r="A235" s="142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</row>
    <row r="236" spans="1:21" ht="12.75" customHeight="1">
      <c r="A236" s="142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</row>
    <row r="237" spans="1:21" ht="12.75" customHeight="1">
      <c r="A237" s="142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</row>
    <row r="238" spans="1:21" ht="12.75" customHeight="1">
      <c r="A238" s="142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</row>
    <row r="239" spans="1:21" ht="12.75" customHeight="1">
      <c r="A239" s="142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</row>
    <row r="240" spans="1:21" ht="12.75" customHeight="1">
      <c r="A240" s="142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</row>
    <row r="241" spans="1:21" ht="12.75" customHeight="1">
      <c r="A241" s="142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</row>
    <row r="242" spans="1:21" ht="12.75" customHeight="1">
      <c r="A242" s="142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</row>
    <row r="243" spans="1:21" ht="12.75" customHeight="1">
      <c r="A243" s="142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</row>
    <row r="244" spans="1:21" ht="12.75" customHeight="1">
      <c r="A244" s="142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</row>
    <row r="245" spans="1:21" ht="12.75" customHeight="1">
      <c r="A245" s="142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</row>
    <row r="246" spans="1:21" ht="12.75" customHeight="1">
      <c r="A246" s="142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</row>
    <row r="247" spans="1:21" ht="12.75" customHeight="1">
      <c r="A247" s="142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</row>
    <row r="248" spans="1:21" ht="12.75" customHeight="1">
      <c r="A248" s="142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</row>
    <row r="249" spans="1:21" ht="12.75" customHeight="1">
      <c r="A249" s="142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</row>
    <row r="250" spans="1:21" ht="12.75" customHeight="1">
      <c r="A250" s="142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</row>
    <row r="251" spans="1:21" ht="12.75" customHeight="1">
      <c r="A251" s="142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</row>
    <row r="252" spans="1:21" ht="12.75" customHeight="1">
      <c r="A252" s="142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</row>
    <row r="253" spans="1:21" ht="12.75" customHeight="1">
      <c r="A253" s="142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</row>
    <row r="254" spans="1:21" ht="12.75" customHeight="1">
      <c r="A254" s="142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</row>
    <row r="255" spans="1:21" ht="12.75" customHeight="1">
      <c r="A255" s="142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</row>
    <row r="256" spans="1:21" ht="12.75" customHeight="1">
      <c r="A256" s="142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</row>
    <row r="257" spans="1:21" ht="12.75" customHeight="1">
      <c r="A257" s="142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</row>
    <row r="258" spans="1:21" ht="12.75" customHeight="1">
      <c r="A258" s="142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</row>
    <row r="259" spans="1:21" ht="12.75" customHeight="1">
      <c r="A259" s="142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</row>
    <row r="260" spans="1:21" ht="12.75" customHeight="1">
      <c r="A260" s="142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</row>
    <row r="261" spans="1:21" ht="12.75" customHeight="1">
      <c r="A261" s="142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</row>
    <row r="262" spans="1:21" ht="12.75" customHeight="1">
      <c r="A262" s="142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</row>
    <row r="263" spans="1:21" ht="12.75" customHeight="1">
      <c r="A263" s="142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</row>
    <row r="264" spans="1:21" ht="12.75" customHeight="1">
      <c r="A264" s="142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</row>
    <row r="265" spans="1:21" ht="12.75" customHeight="1">
      <c r="A265" s="142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</row>
    <row r="266" spans="1:21" ht="12.75" customHeight="1">
      <c r="A266" s="142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</row>
    <row r="267" spans="1:21" ht="12.75" customHeight="1">
      <c r="A267" s="142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</row>
    <row r="268" spans="1:21" ht="12.75" customHeight="1">
      <c r="A268" s="142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</row>
    <row r="269" spans="1:21" ht="12.75" customHeight="1">
      <c r="A269" s="142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</row>
    <row r="270" spans="1:21" ht="12.75" customHeight="1">
      <c r="A270" s="142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</row>
    <row r="271" spans="1:21" ht="12.75" customHeight="1">
      <c r="A271" s="142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</row>
    <row r="272" spans="1:21" ht="12.75" customHeight="1">
      <c r="A272" s="142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</row>
    <row r="273" spans="1:21" ht="12.75" customHeight="1">
      <c r="A273" s="142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</row>
    <row r="274" spans="1:21" ht="12.75" customHeight="1">
      <c r="A274" s="142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</row>
    <row r="275" spans="1:21" ht="12.75" customHeight="1">
      <c r="A275" s="142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</row>
    <row r="276" spans="1:21" ht="12.75" customHeight="1">
      <c r="A276" s="142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</row>
    <row r="277" spans="1:21" ht="12.75" customHeight="1">
      <c r="A277" s="142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</row>
    <row r="278" spans="1:21" ht="12.75" customHeight="1">
      <c r="A278" s="142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</row>
    <row r="279" spans="1:21" ht="12.75" customHeight="1">
      <c r="A279" s="142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</row>
    <row r="280" spans="1:21" ht="12.75" customHeight="1">
      <c r="A280" s="142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</row>
    <row r="281" spans="1:21" ht="12.75" customHeight="1">
      <c r="A281" s="142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</row>
    <row r="282" spans="1:21" ht="12.75" customHeight="1">
      <c r="A282" s="142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</row>
    <row r="283" spans="1:21" ht="12.75" customHeight="1">
      <c r="A283" s="142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</row>
    <row r="284" spans="1:21" ht="12.75" customHeight="1">
      <c r="A284" s="142"/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</row>
    <row r="285" spans="1:21" ht="12.75" customHeight="1">
      <c r="A285" s="142"/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</row>
    <row r="286" spans="1:21" ht="12.75" customHeight="1">
      <c r="A286" s="142"/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</row>
    <row r="287" spans="1:21" ht="12.75" customHeight="1">
      <c r="A287" s="142"/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</row>
    <row r="288" spans="1:21" ht="12.75" customHeight="1">
      <c r="A288" s="142"/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</row>
    <row r="289" spans="1:21" ht="12.75" customHeight="1">
      <c r="A289" s="142"/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</row>
    <row r="290" spans="1:21" ht="12.75" customHeight="1">
      <c r="A290" s="142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</row>
    <row r="291" spans="1:21" ht="12.75" customHeight="1">
      <c r="A291" s="142"/>
      <c r="B291" s="205"/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</row>
    <row r="292" spans="1:21" ht="12.75" customHeight="1">
      <c r="A292" s="142"/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</row>
    <row r="293" spans="1:21" ht="12.75" customHeight="1">
      <c r="A293" s="142"/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</row>
    <row r="294" spans="1:21" ht="12.75" customHeight="1">
      <c r="A294" s="142"/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</row>
    <row r="295" spans="1:21" ht="12.75" customHeight="1">
      <c r="A295" s="142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</row>
    <row r="296" spans="1:21" ht="12.75" customHeight="1">
      <c r="A296" s="142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</row>
    <row r="297" spans="1:21" ht="12.75" customHeight="1">
      <c r="A297" s="142"/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</row>
    <row r="298" spans="1:21" ht="12.75" customHeight="1">
      <c r="A298" s="142"/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</row>
    <row r="299" spans="1:21" ht="12.75" customHeight="1">
      <c r="A299" s="142"/>
      <c r="B299" s="205"/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</row>
    <row r="300" spans="1:21" ht="12.75" customHeight="1">
      <c r="A300" s="142"/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</row>
    <row r="301" spans="1:21" ht="12.75" customHeight="1">
      <c r="A301" s="142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</row>
    <row r="302" spans="1:21" ht="12.75" customHeight="1">
      <c r="A302" s="142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</row>
    <row r="303" spans="1:21" ht="12.75" customHeight="1">
      <c r="A303" s="142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</row>
    <row r="304" spans="1:21" ht="12.75" customHeight="1">
      <c r="A304" s="142"/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</row>
    <row r="305" spans="1:21" ht="12.75" customHeight="1">
      <c r="A305" s="142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</row>
    <row r="306" spans="1:21" ht="12.75" customHeight="1">
      <c r="A306" s="142"/>
      <c r="B306" s="205"/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</row>
    <row r="307" spans="1:21" ht="12.75" customHeight="1">
      <c r="A307" s="142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</row>
    <row r="308" spans="1:21" ht="12.75" customHeight="1">
      <c r="A308" s="142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</row>
    <row r="309" spans="1:21" ht="12.75" customHeight="1">
      <c r="A309" s="142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</row>
    <row r="310" spans="1:21" ht="12.75" customHeight="1">
      <c r="A310" s="142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</row>
    <row r="311" spans="1:21" ht="12.75" customHeight="1">
      <c r="A311" s="142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</row>
    <row r="312" spans="1:21" ht="12.75" customHeight="1">
      <c r="A312" s="142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</row>
    <row r="313" spans="1:21" ht="12.75" customHeight="1">
      <c r="A313" s="142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</row>
    <row r="314" spans="1:21" ht="12.75" customHeight="1">
      <c r="A314" s="142"/>
      <c r="B314" s="205"/>
      <c r="C314" s="205"/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</row>
    <row r="315" spans="1:21" ht="12.75" customHeight="1">
      <c r="A315" s="142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</row>
    <row r="316" spans="1:21" ht="12.75" customHeight="1">
      <c r="A316" s="142"/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</row>
    <row r="317" spans="1:21" ht="12.75" customHeight="1">
      <c r="A317" s="142"/>
      <c r="B317" s="205"/>
      <c r="C317" s="205"/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</row>
    <row r="318" spans="1:21" ht="12.75" customHeight="1">
      <c r="A318" s="142"/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</row>
    <row r="319" spans="1:21" ht="12.75" customHeight="1">
      <c r="A319" s="142"/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</row>
    <row r="320" spans="1:21" ht="12.75" customHeight="1">
      <c r="A320" s="142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</row>
    <row r="321" spans="1:21" ht="12.75" customHeight="1">
      <c r="A321" s="142"/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</row>
    <row r="322" spans="1:21" ht="12.75" customHeight="1">
      <c r="A322" s="142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</row>
    <row r="323" spans="1:21" ht="12.75" customHeight="1">
      <c r="A323" s="142"/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</row>
    <row r="324" spans="1:21" ht="12.75" customHeight="1">
      <c r="A324" s="142"/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</row>
    <row r="325" spans="1:21" ht="12.75" customHeight="1">
      <c r="A325" s="142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</row>
    <row r="326" spans="1:21" ht="12.75" customHeight="1">
      <c r="A326" s="142"/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</row>
    <row r="327" spans="1:21" ht="12.75" customHeight="1">
      <c r="A327" s="142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</row>
    <row r="328" spans="1:21" ht="12.75" customHeight="1">
      <c r="A328" s="142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</row>
    <row r="329" spans="1:21" ht="12.75" customHeight="1">
      <c r="A329" s="142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</row>
    <row r="330" spans="1:21" ht="12.75" customHeight="1">
      <c r="A330" s="142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</row>
    <row r="331" spans="1:21" ht="12.75" customHeight="1">
      <c r="A331" s="142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</row>
    <row r="332" spans="1:21" ht="12.75" customHeight="1">
      <c r="A332" s="142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</row>
    <row r="333" spans="1:21" ht="12.75" customHeight="1">
      <c r="A333" s="142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</row>
    <row r="334" spans="1:21" ht="12.75" customHeight="1">
      <c r="A334" s="142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</row>
    <row r="335" spans="1:21" ht="12.75" customHeight="1">
      <c r="A335" s="142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</row>
    <row r="336" spans="1:21" ht="12.75" customHeight="1">
      <c r="A336" s="142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</row>
    <row r="337" spans="1:21" ht="12.75" customHeight="1">
      <c r="A337" s="142"/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</row>
    <row r="338" spans="1:21" ht="12.75" customHeight="1">
      <c r="A338" s="142"/>
      <c r="B338" s="205"/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</row>
    <row r="339" spans="1:21" ht="12.75" customHeight="1">
      <c r="A339" s="142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</row>
    <row r="340" spans="1:21" ht="12.75" customHeight="1">
      <c r="A340" s="142"/>
      <c r="B340" s="205"/>
      <c r="C340" s="205"/>
      <c r="D340" s="205"/>
      <c r="E340" s="205"/>
      <c r="F340" s="205"/>
      <c r="G340" s="205"/>
      <c r="H340" s="205"/>
      <c r="I340" s="205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</row>
    <row r="341" spans="1:21" ht="12.75" customHeight="1">
      <c r="A341" s="142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</row>
    <row r="342" spans="1:21" ht="12.75" customHeight="1">
      <c r="A342" s="142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</row>
    <row r="343" spans="1:21" ht="12.75" customHeight="1">
      <c r="A343" s="142"/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</row>
    <row r="344" spans="1:21" ht="12.75" customHeight="1">
      <c r="A344" s="142"/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</row>
    <row r="345" spans="1:21" ht="12.75" customHeight="1">
      <c r="A345" s="142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</row>
    <row r="346" spans="1:21" ht="12.75" customHeight="1">
      <c r="A346" s="142"/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</row>
    <row r="347" spans="1:21" ht="12.75" customHeight="1">
      <c r="A347" s="142"/>
      <c r="B347" s="205"/>
      <c r="C347" s="205"/>
      <c r="D347" s="205"/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</row>
    <row r="348" spans="1:21" ht="12.75" customHeight="1">
      <c r="A348" s="142"/>
      <c r="B348" s="205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</row>
    <row r="349" spans="1:21" ht="12.75" customHeight="1">
      <c r="A349" s="142"/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</row>
    <row r="350" spans="1:21" ht="12.75" customHeight="1">
      <c r="A350" s="142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</row>
    <row r="351" spans="1:21" ht="12.75" customHeight="1">
      <c r="A351" s="142"/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</row>
    <row r="352" spans="1:21" ht="12.75" customHeight="1">
      <c r="A352" s="142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</row>
    <row r="353" spans="1:21" ht="12.75" customHeight="1">
      <c r="A353" s="142"/>
      <c r="B353" s="205"/>
      <c r="C353" s="205"/>
      <c r="D353" s="205"/>
      <c r="E353" s="205"/>
      <c r="F353" s="205"/>
      <c r="G353" s="205"/>
      <c r="H353" s="205"/>
      <c r="I353" s="205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</row>
    <row r="354" spans="1:21" ht="12.75" customHeight="1">
      <c r="A354" s="142"/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</row>
    <row r="355" spans="1:21" ht="12.75" customHeight="1">
      <c r="A355" s="142"/>
      <c r="B355" s="205"/>
      <c r="C355" s="205"/>
      <c r="D355" s="205"/>
      <c r="E355" s="205"/>
      <c r="F355" s="205"/>
      <c r="G355" s="205"/>
      <c r="H355" s="205"/>
      <c r="I355" s="205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</row>
    <row r="356" spans="1:21" ht="12.75" customHeight="1">
      <c r="A356" s="142"/>
      <c r="B356" s="205"/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</row>
    <row r="357" spans="1:21" ht="12.75" customHeight="1">
      <c r="A357" s="142"/>
      <c r="B357" s="205"/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</row>
    <row r="358" spans="1:21" ht="12.75" customHeight="1">
      <c r="A358" s="142"/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</row>
    <row r="359" spans="1:21" ht="12.75" customHeight="1">
      <c r="A359" s="142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</row>
    <row r="360" spans="1:21" ht="12.75" customHeight="1">
      <c r="A360" s="142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</row>
    <row r="361" spans="1:21" ht="12.75" customHeight="1">
      <c r="A361" s="142"/>
      <c r="B361" s="205"/>
      <c r="C361" s="205"/>
      <c r="D361" s="205"/>
      <c r="E361" s="205"/>
      <c r="F361" s="205"/>
      <c r="G361" s="205"/>
      <c r="H361" s="205"/>
      <c r="I361" s="205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</row>
    <row r="362" spans="1:21" ht="12.75" customHeight="1">
      <c r="A362" s="142"/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</row>
    <row r="363" spans="1:21" ht="12.75" customHeight="1">
      <c r="A363" s="142"/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</row>
    <row r="364" spans="1:21" ht="12.75" customHeight="1">
      <c r="A364" s="142"/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</row>
    <row r="365" spans="1:21" ht="12.75" customHeight="1">
      <c r="A365" s="142"/>
      <c r="B365" s="205"/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</row>
    <row r="366" spans="1:21" ht="12.75" customHeight="1">
      <c r="A366" s="142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</row>
    <row r="367" spans="1:21" ht="12.75" customHeight="1">
      <c r="A367" s="142"/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</row>
    <row r="368" spans="1:21" ht="12.75" customHeight="1">
      <c r="A368" s="142"/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</row>
    <row r="369" spans="1:21" ht="12.75" customHeight="1">
      <c r="A369" s="142"/>
      <c r="B369" s="205"/>
      <c r="C369" s="205"/>
      <c r="D369" s="205"/>
      <c r="E369" s="205"/>
      <c r="F369" s="205"/>
      <c r="G369" s="205"/>
      <c r="H369" s="205"/>
      <c r="I369" s="205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</row>
    <row r="370" spans="1:21" ht="12.75" customHeight="1">
      <c r="A370" s="142"/>
      <c r="B370" s="205"/>
      <c r="C370" s="205"/>
      <c r="D370" s="205"/>
      <c r="E370" s="205"/>
      <c r="F370" s="205"/>
      <c r="G370" s="205"/>
      <c r="H370" s="205"/>
      <c r="I370" s="205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</row>
    <row r="371" spans="1:21" ht="12.75" customHeight="1">
      <c r="A371" s="142"/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</row>
    <row r="372" spans="1:21" ht="12.75" customHeight="1">
      <c r="A372" s="142"/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</row>
    <row r="373" spans="1:21" ht="12.75" customHeight="1">
      <c r="A373" s="142"/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</row>
    <row r="374" spans="1:21" ht="12.75" customHeight="1">
      <c r="A374" s="142"/>
      <c r="B374" s="205"/>
      <c r="C374" s="205"/>
      <c r="D374" s="205"/>
      <c r="E374" s="205"/>
      <c r="F374" s="205"/>
      <c r="G374" s="205"/>
      <c r="H374" s="205"/>
      <c r="I374" s="205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</row>
    <row r="375" spans="1:21" ht="12.75" customHeight="1">
      <c r="A375" s="142"/>
      <c r="B375" s="205"/>
      <c r="C375" s="205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</row>
    <row r="376" spans="1:21" ht="12.75" customHeight="1">
      <c r="A376" s="142"/>
      <c r="B376" s="205"/>
      <c r="C376" s="205"/>
      <c r="D376" s="205"/>
      <c r="E376" s="205"/>
      <c r="F376" s="205"/>
      <c r="G376" s="205"/>
      <c r="H376" s="205"/>
      <c r="I376" s="205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</row>
    <row r="377" spans="1:21" ht="12.75" customHeight="1">
      <c r="A377" s="142"/>
      <c r="B377" s="205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</row>
    <row r="378" spans="1:21" ht="12.75" customHeight="1">
      <c r="A378" s="142"/>
      <c r="B378" s="205"/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</row>
    <row r="379" spans="1:21" ht="12.75" customHeight="1">
      <c r="A379" s="142"/>
      <c r="B379" s="205"/>
      <c r="C379" s="205"/>
      <c r="D379" s="205"/>
      <c r="E379" s="205"/>
      <c r="F379" s="205"/>
      <c r="G379" s="205"/>
      <c r="H379" s="205"/>
      <c r="I379" s="205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</row>
    <row r="380" spans="1:21" ht="12.75" customHeight="1">
      <c r="A380" s="142"/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</row>
    <row r="381" spans="1:21" ht="12.75" customHeight="1">
      <c r="A381" s="142"/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</row>
    <row r="382" spans="1:21" ht="12.75" customHeight="1">
      <c r="A382" s="142"/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</row>
    <row r="383" spans="1:21" ht="12.75" customHeight="1">
      <c r="A383" s="142"/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</row>
    <row r="384" spans="1:21" ht="12.75" customHeight="1">
      <c r="A384" s="142"/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</row>
    <row r="385" spans="1:21" ht="12.75" customHeight="1">
      <c r="A385" s="142"/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</row>
    <row r="386" spans="1:21" ht="12.75" customHeight="1">
      <c r="A386" s="142"/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</row>
    <row r="387" spans="1:21" ht="12.75" customHeight="1">
      <c r="A387" s="142"/>
      <c r="B387" s="205"/>
      <c r="C387" s="205"/>
      <c r="D387" s="205"/>
      <c r="E387" s="205"/>
      <c r="F387" s="205"/>
      <c r="G387" s="205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</row>
    <row r="388" spans="1:21" ht="12.75" customHeight="1">
      <c r="A388" s="142"/>
      <c r="B388" s="205"/>
      <c r="C388" s="205"/>
      <c r="D388" s="205"/>
      <c r="E388" s="205"/>
      <c r="F388" s="205"/>
      <c r="G388" s="205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</row>
    <row r="389" spans="1:21" ht="12.75" customHeight="1">
      <c r="A389" s="142"/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</row>
    <row r="390" spans="1:21" ht="12.75" customHeight="1">
      <c r="A390" s="142"/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</row>
    <row r="391" spans="1:21" ht="12.75" customHeight="1">
      <c r="A391" s="142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</row>
    <row r="392" spans="1:21" ht="12.75" customHeight="1">
      <c r="A392" s="142"/>
      <c r="B392" s="205"/>
      <c r="C392" s="205"/>
      <c r="D392" s="205"/>
      <c r="E392" s="205"/>
      <c r="F392" s="205"/>
      <c r="G392" s="205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</row>
    <row r="393" spans="1:21" ht="12.75" customHeight="1">
      <c r="A393" s="142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</row>
    <row r="394" spans="1:21" ht="12.75" customHeight="1">
      <c r="A394" s="142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</row>
    <row r="395" spans="1:21" ht="12.75" customHeight="1">
      <c r="A395" s="142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</row>
    <row r="396" spans="1:21" ht="12.75" customHeight="1">
      <c r="A396" s="142"/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</row>
    <row r="397" spans="1:21" ht="12.75" customHeight="1">
      <c r="A397" s="142"/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</row>
    <row r="398" spans="1:21" ht="12.75" customHeight="1">
      <c r="A398" s="142"/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</row>
    <row r="399" spans="1:21" ht="12.75" customHeight="1">
      <c r="A399" s="142"/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</row>
    <row r="400" spans="1:21" ht="12.75" customHeight="1">
      <c r="A400" s="142"/>
      <c r="B400" s="205"/>
      <c r="C400" s="205"/>
      <c r="D400" s="205"/>
      <c r="E400" s="205"/>
      <c r="F400" s="205"/>
      <c r="G400" s="205"/>
      <c r="H400" s="205"/>
      <c r="I400" s="205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</row>
    <row r="401" spans="1:21" ht="12.75" customHeight="1">
      <c r="A401" s="142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</row>
    <row r="402" spans="1:21" ht="12.75" customHeight="1">
      <c r="A402" s="142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</row>
    <row r="403" spans="1:21" ht="12.75" customHeight="1">
      <c r="A403" s="142"/>
      <c r="B403" s="205"/>
      <c r="C403" s="205"/>
      <c r="D403" s="205"/>
      <c r="E403" s="205"/>
      <c r="F403" s="205"/>
      <c r="G403" s="205"/>
      <c r="H403" s="205"/>
      <c r="I403" s="205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</row>
    <row r="404" spans="1:21" ht="12.75" customHeight="1">
      <c r="A404" s="142"/>
      <c r="B404" s="205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</row>
    <row r="405" spans="1:21" ht="12.75" customHeight="1">
      <c r="A405" s="142"/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</row>
    <row r="406" spans="1:21" ht="12.75" customHeight="1">
      <c r="A406" s="142"/>
      <c r="B406" s="205"/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</row>
    <row r="407" spans="1:21" ht="12.75" customHeight="1">
      <c r="A407" s="142"/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</row>
    <row r="408" spans="1:21" ht="12.75" customHeight="1">
      <c r="A408" s="142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</row>
    <row r="409" spans="1:21" ht="12.75" customHeight="1">
      <c r="A409" s="142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</row>
    <row r="410" spans="1:21" ht="12.75" customHeight="1">
      <c r="A410" s="142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</row>
    <row r="411" spans="1:21" ht="12.75" customHeight="1">
      <c r="A411" s="142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</row>
    <row r="412" spans="1:21" ht="12.75" customHeight="1">
      <c r="A412" s="142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</row>
    <row r="413" spans="1:21" ht="12.75" customHeight="1">
      <c r="A413" s="142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</row>
    <row r="414" spans="1:21" ht="12.75" customHeight="1">
      <c r="A414" s="142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</row>
    <row r="415" spans="1:21" ht="12.75" customHeight="1">
      <c r="A415" s="142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</row>
    <row r="416" spans="1:21" ht="12.75" customHeight="1">
      <c r="A416" s="142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</row>
    <row r="417" spans="1:21" ht="12.75" customHeight="1">
      <c r="A417" s="142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</row>
    <row r="418" spans="1:21" ht="12.75" customHeight="1">
      <c r="A418" s="142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</row>
    <row r="419" spans="1:21" ht="12.75" customHeight="1">
      <c r="A419" s="142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</row>
    <row r="420" spans="1:21" ht="12.75" customHeight="1">
      <c r="A420" s="142"/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</row>
    <row r="421" spans="1:21" ht="12.75" customHeight="1">
      <c r="A421" s="142"/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</row>
    <row r="422" spans="1:21" ht="12.75" customHeight="1">
      <c r="A422" s="142"/>
      <c r="B422" s="205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</row>
    <row r="423" spans="1:21" ht="12.75" customHeight="1">
      <c r="A423" s="142"/>
      <c r="B423" s="205"/>
      <c r="C423" s="205"/>
      <c r="D423" s="205"/>
      <c r="E423" s="205"/>
      <c r="F423" s="205"/>
      <c r="G423" s="205"/>
      <c r="H423" s="205"/>
      <c r="I423" s="205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</row>
    <row r="424" spans="1:21" ht="12.75" customHeight="1">
      <c r="A424" s="142"/>
      <c r="B424" s="205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</row>
    <row r="425" spans="1:21" ht="12.75" customHeight="1">
      <c r="A425" s="142"/>
      <c r="B425" s="205"/>
      <c r="C425" s="205"/>
      <c r="D425" s="205"/>
      <c r="E425" s="205"/>
      <c r="F425" s="205"/>
      <c r="G425" s="205"/>
      <c r="H425" s="205"/>
      <c r="I425" s="205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</row>
    <row r="426" spans="1:21" ht="12.75" customHeight="1">
      <c r="A426" s="142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</row>
    <row r="427" spans="1:21" ht="12.75" customHeight="1">
      <c r="A427" s="142"/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</row>
    <row r="428" spans="1:21" ht="12.75" customHeight="1">
      <c r="A428" s="142"/>
      <c r="B428" s="205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</row>
    <row r="429" spans="1:21" ht="12.75" customHeight="1">
      <c r="A429" s="142"/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</row>
    <row r="430" spans="1:21" ht="12.75" customHeight="1">
      <c r="A430" s="142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</row>
    <row r="431" spans="1:21" ht="12.75" customHeight="1">
      <c r="A431" s="142"/>
      <c r="B431" s="205"/>
      <c r="C431" s="205"/>
      <c r="D431" s="205"/>
      <c r="E431" s="205"/>
      <c r="F431" s="205"/>
      <c r="G431" s="205"/>
      <c r="H431" s="205"/>
      <c r="I431" s="205"/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</row>
    <row r="432" spans="1:21" ht="12.75" customHeight="1">
      <c r="A432" s="142"/>
      <c r="B432" s="205"/>
      <c r="C432" s="205"/>
      <c r="D432" s="205"/>
      <c r="E432" s="205"/>
      <c r="F432" s="205"/>
      <c r="G432" s="205"/>
      <c r="H432" s="205"/>
      <c r="I432" s="205"/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</row>
    <row r="433" spans="1:21" ht="12.75" customHeight="1">
      <c r="A433" s="142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</row>
    <row r="434" spans="1:21" ht="12.75" customHeight="1">
      <c r="A434" s="142"/>
      <c r="B434" s="205"/>
      <c r="C434" s="205"/>
      <c r="D434" s="205"/>
      <c r="E434" s="205"/>
      <c r="F434" s="205"/>
      <c r="G434" s="205"/>
      <c r="H434" s="205"/>
      <c r="I434" s="205"/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</row>
    <row r="435" spans="1:21" ht="12.75" customHeight="1">
      <c r="A435" s="142"/>
      <c r="B435" s="205"/>
      <c r="C435" s="205"/>
      <c r="D435" s="205"/>
      <c r="E435" s="205"/>
      <c r="F435" s="205"/>
      <c r="G435" s="205"/>
      <c r="H435" s="205"/>
      <c r="I435" s="205"/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</row>
    <row r="436" spans="1:21" ht="12.75" customHeight="1">
      <c r="A436" s="142"/>
      <c r="B436" s="205"/>
      <c r="C436" s="205"/>
      <c r="D436" s="205"/>
      <c r="E436" s="205"/>
      <c r="F436" s="205"/>
      <c r="G436" s="205"/>
      <c r="H436" s="205"/>
      <c r="I436" s="205"/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</row>
    <row r="437" spans="1:21" ht="12.75" customHeight="1">
      <c r="A437" s="142"/>
      <c r="B437" s="205"/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</row>
    <row r="438" spans="1:21" ht="12.75" customHeight="1">
      <c r="A438" s="142"/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</row>
    <row r="439" spans="1:21" ht="12.75" customHeight="1">
      <c r="A439" s="142"/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</row>
    <row r="440" spans="1:21" ht="12.75" customHeight="1">
      <c r="A440" s="142"/>
      <c r="B440" s="205"/>
      <c r="C440" s="205"/>
      <c r="D440" s="205"/>
      <c r="E440" s="205"/>
      <c r="F440" s="205"/>
      <c r="G440" s="205"/>
      <c r="H440" s="205"/>
      <c r="I440" s="205"/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</row>
    <row r="441" spans="1:21" ht="12.75" customHeight="1">
      <c r="A441" s="142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</row>
    <row r="442" spans="1:21" ht="12.75" customHeight="1">
      <c r="A442" s="142"/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</row>
    <row r="443" spans="1:21" ht="12.75" customHeight="1">
      <c r="A443" s="142"/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</row>
    <row r="444" spans="1:21" ht="12.75" customHeight="1">
      <c r="A444" s="142"/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</row>
    <row r="445" spans="1:21" ht="12.75" customHeight="1">
      <c r="A445" s="142"/>
      <c r="B445" s="205"/>
      <c r="C445" s="205"/>
      <c r="D445" s="205"/>
      <c r="E445" s="205"/>
      <c r="F445" s="205"/>
      <c r="G445" s="205"/>
      <c r="H445" s="205"/>
      <c r="I445" s="205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</row>
    <row r="446" spans="1:21" ht="12.75" customHeight="1">
      <c r="A446" s="142"/>
      <c r="B446" s="205"/>
      <c r="C446" s="205"/>
      <c r="D446" s="205"/>
      <c r="E446" s="205"/>
      <c r="F446" s="205"/>
      <c r="G446" s="205"/>
      <c r="H446" s="205"/>
      <c r="I446" s="205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</row>
    <row r="447" spans="1:21" ht="12.75" customHeight="1">
      <c r="A447" s="142"/>
      <c r="B447" s="205"/>
      <c r="C447" s="205"/>
      <c r="D447" s="205"/>
      <c r="E447" s="205"/>
      <c r="F447" s="205"/>
      <c r="G447" s="205"/>
      <c r="H447" s="205"/>
      <c r="I447" s="205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</row>
    <row r="448" spans="1:21" ht="12.75" customHeight="1">
      <c r="A448" s="142"/>
      <c r="B448" s="205"/>
      <c r="C448" s="205"/>
      <c r="D448" s="205"/>
      <c r="E448" s="205"/>
      <c r="F448" s="205"/>
      <c r="G448" s="205"/>
      <c r="H448" s="205"/>
      <c r="I448" s="205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</row>
    <row r="449" spans="1:21" ht="12.75" customHeight="1">
      <c r="A449" s="142"/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</row>
    <row r="450" spans="1:21" ht="12.75" customHeight="1">
      <c r="A450" s="142"/>
      <c r="B450" s="205"/>
      <c r="C450" s="205"/>
      <c r="D450" s="205"/>
      <c r="E450" s="205"/>
      <c r="F450" s="205"/>
      <c r="G450" s="205"/>
      <c r="H450" s="205"/>
      <c r="I450" s="205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</row>
    <row r="451" spans="1:21" ht="12.75" customHeight="1">
      <c r="A451" s="142"/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</row>
    <row r="452" spans="1:21" ht="12.75" customHeight="1">
      <c r="A452" s="142"/>
      <c r="B452" s="205"/>
      <c r="C452" s="205"/>
      <c r="D452" s="205"/>
      <c r="E452" s="205"/>
      <c r="F452" s="205"/>
      <c r="G452" s="205"/>
      <c r="H452" s="205"/>
      <c r="I452" s="205"/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</row>
    <row r="453" spans="1:21" ht="12.75" customHeight="1">
      <c r="A453" s="142"/>
      <c r="B453" s="205"/>
      <c r="C453" s="205"/>
      <c r="D453" s="205"/>
      <c r="E453" s="205"/>
      <c r="F453" s="205"/>
      <c r="G453" s="205"/>
      <c r="H453" s="205"/>
      <c r="I453" s="205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</row>
    <row r="454" spans="1:21" ht="12.75" customHeight="1">
      <c r="A454" s="142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</row>
    <row r="455" spans="1:21" ht="12.75" customHeight="1">
      <c r="A455" s="142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</row>
    <row r="456" spans="1:21" ht="12.75" customHeight="1">
      <c r="A456" s="142"/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</row>
    <row r="457" spans="1:21" ht="12.75" customHeight="1">
      <c r="A457" s="142"/>
      <c r="B457" s="205"/>
      <c r="C457" s="205"/>
      <c r="D457" s="205"/>
      <c r="E457" s="205"/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</row>
    <row r="458" spans="1:21" ht="12.75" customHeight="1">
      <c r="A458" s="142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</row>
    <row r="459" spans="1:21" ht="12.75" customHeight="1">
      <c r="A459" s="142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</row>
    <row r="460" spans="1:21" ht="12.75" customHeight="1">
      <c r="A460" s="142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</row>
    <row r="461" spans="1:21" ht="12.75" customHeight="1">
      <c r="A461" s="142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</row>
    <row r="462" spans="1:21" ht="12.75" customHeight="1">
      <c r="A462" s="142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</row>
    <row r="463" spans="1:21" ht="12.75" customHeight="1">
      <c r="A463" s="142"/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</row>
    <row r="464" spans="1:21" ht="12.75" customHeight="1">
      <c r="A464" s="142"/>
      <c r="B464" s="205"/>
      <c r="C464" s="205"/>
      <c r="D464" s="205"/>
      <c r="E464" s="205"/>
      <c r="F464" s="205"/>
      <c r="G464" s="205"/>
      <c r="H464" s="205"/>
      <c r="I464" s="205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</row>
    <row r="465" spans="1:21" ht="12.75" customHeight="1">
      <c r="A465" s="142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</row>
    <row r="466" spans="1:21" ht="12.75" customHeight="1">
      <c r="A466" s="142"/>
      <c r="B466" s="205"/>
      <c r="C466" s="205"/>
      <c r="D466" s="205"/>
      <c r="E466" s="205"/>
      <c r="F466" s="205"/>
      <c r="G466" s="205"/>
      <c r="H466" s="205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</row>
    <row r="467" spans="1:21" ht="12.75" customHeight="1">
      <c r="A467" s="142"/>
      <c r="B467" s="205"/>
      <c r="C467" s="205"/>
      <c r="D467" s="205"/>
      <c r="E467" s="205"/>
      <c r="F467" s="205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</row>
    <row r="468" spans="1:21" ht="12.75" customHeight="1">
      <c r="A468" s="142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</row>
    <row r="469" spans="1:21" ht="12.75" customHeight="1">
      <c r="A469" s="142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</row>
    <row r="470" spans="1:21" ht="12.75" customHeight="1">
      <c r="A470" s="142"/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</row>
    <row r="471" spans="1:21" ht="12.75" customHeight="1">
      <c r="A471" s="142"/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</row>
    <row r="472" spans="1:21" ht="12.75" customHeight="1">
      <c r="A472" s="142"/>
      <c r="B472" s="205"/>
      <c r="C472" s="205"/>
      <c r="D472" s="205"/>
      <c r="E472" s="205"/>
      <c r="F472" s="205"/>
      <c r="G472" s="205"/>
      <c r="H472" s="205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</row>
    <row r="473" spans="1:21" ht="12.75" customHeight="1">
      <c r="A473" s="142"/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</row>
    <row r="474" spans="1:21" ht="12.75" customHeight="1">
      <c r="A474" s="142"/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</row>
    <row r="475" spans="1:21" ht="12.75" customHeight="1">
      <c r="A475" s="142"/>
      <c r="B475" s="205"/>
      <c r="C475" s="205"/>
      <c r="D475" s="205"/>
      <c r="E475" s="205"/>
      <c r="F475" s="205"/>
      <c r="G475" s="205"/>
      <c r="H475" s="205"/>
      <c r="I475" s="205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</row>
    <row r="476" spans="1:21" ht="12.75" customHeight="1">
      <c r="A476" s="142"/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</row>
    <row r="477" spans="1:21" ht="12.75" customHeight="1">
      <c r="A477" s="142"/>
      <c r="B477" s="205"/>
      <c r="C477" s="205"/>
      <c r="D477" s="205"/>
      <c r="E477" s="205"/>
      <c r="F477" s="205"/>
      <c r="G477" s="205"/>
      <c r="H477" s="205"/>
      <c r="I477" s="205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</row>
    <row r="478" spans="1:21" ht="12.75" customHeight="1">
      <c r="A478" s="142"/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</row>
    <row r="479" spans="1:21" ht="12.75" customHeight="1">
      <c r="A479" s="142"/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</row>
    <row r="480" spans="1:21" ht="12.75" customHeight="1">
      <c r="A480" s="142"/>
      <c r="B480" s="205"/>
      <c r="C480" s="205"/>
      <c r="D480" s="205"/>
      <c r="E480" s="205"/>
      <c r="F480" s="205"/>
      <c r="G480" s="205"/>
      <c r="H480" s="205"/>
      <c r="I480" s="205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</row>
    <row r="481" spans="1:21" ht="12.75" customHeight="1">
      <c r="A481" s="142"/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</row>
    <row r="482" spans="1:21" ht="12.75" customHeight="1">
      <c r="A482" s="142"/>
      <c r="B482" s="205"/>
      <c r="C482" s="205"/>
      <c r="D482" s="205"/>
      <c r="E482" s="205"/>
      <c r="F482" s="205"/>
      <c r="G482" s="205"/>
      <c r="H482" s="205"/>
      <c r="I482" s="205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</row>
    <row r="483" spans="1:21" ht="12.75" customHeight="1">
      <c r="A483" s="142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</row>
    <row r="484" spans="1:21" ht="12.75" customHeight="1">
      <c r="A484" s="142"/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</row>
    <row r="485" spans="1:21" ht="12.75" customHeight="1">
      <c r="A485" s="142"/>
      <c r="B485" s="205"/>
      <c r="C485" s="205"/>
      <c r="D485" s="205"/>
      <c r="E485" s="205"/>
      <c r="F485" s="205"/>
      <c r="G485" s="205"/>
      <c r="H485" s="205"/>
      <c r="I485" s="205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</row>
    <row r="486" spans="1:21" ht="12.75" customHeight="1">
      <c r="A486" s="142"/>
      <c r="B486" s="205"/>
      <c r="C486" s="205"/>
      <c r="D486" s="205"/>
      <c r="E486" s="205"/>
      <c r="F486" s="205"/>
      <c r="G486" s="205"/>
      <c r="H486" s="205"/>
      <c r="I486" s="205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</row>
    <row r="487" spans="1:21" ht="12.75" customHeight="1">
      <c r="A487" s="142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</row>
    <row r="488" spans="1:21" ht="12.75" customHeight="1">
      <c r="A488" s="142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</row>
    <row r="489" spans="1:21" ht="12.75" customHeight="1">
      <c r="A489" s="142"/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</row>
    <row r="490" spans="1:21" ht="12.75" customHeight="1">
      <c r="A490" s="142"/>
      <c r="B490" s="205"/>
      <c r="C490" s="205"/>
      <c r="D490" s="205"/>
      <c r="E490" s="205"/>
      <c r="F490" s="205"/>
      <c r="G490" s="205"/>
      <c r="H490" s="205"/>
      <c r="I490" s="205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</row>
    <row r="491" spans="1:21" ht="12.75" customHeight="1">
      <c r="A491" s="142"/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</row>
    <row r="492" spans="1:21" ht="12.75" customHeight="1">
      <c r="A492" s="142"/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</row>
    <row r="493" spans="1:21" ht="12.75" customHeight="1">
      <c r="A493" s="142"/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</row>
    <row r="494" spans="1:21" ht="12.75" customHeight="1">
      <c r="A494" s="142"/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</row>
    <row r="495" spans="1:21" ht="12.75" customHeight="1">
      <c r="A495" s="142"/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</row>
    <row r="496" spans="1:21" ht="12.75" customHeight="1">
      <c r="A496" s="142"/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</row>
    <row r="497" spans="1:21" ht="12.75" customHeight="1">
      <c r="A497" s="142"/>
      <c r="B497" s="205"/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</row>
    <row r="498" spans="1:21" ht="12.75" customHeight="1">
      <c r="A498" s="142"/>
      <c r="B498" s="205"/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</row>
    <row r="499" spans="1:21" ht="12.75" customHeight="1">
      <c r="A499" s="142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</row>
    <row r="500" spans="1:21" ht="12.75" customHeight="1">
      <c r="A500" s="142"/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</row>
    <row r="501" spans="1:21" ht="12.75" customHeight="1">
      <c r="A501" s="142"/>
      <c r="B501" s="205"/>
      <c r="C501" s="205"/>
      <c r="D501" s="205"/>
      <c r="E501" s="205"/>
      <c r="F501" s="205"/>
      <c r="G501" s="205"/>
      <c r="H501" s="205"/>
      <c r="I501" s="205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</row>
    <row r="502" spans="1:21" ht="12.75" customHeight="1">
      <c r="A502" s="142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</row>
    <row r="503" spans="1:21" ht="12.75" customHeight="1">
      <c r="A503" s="142"/>
      <c r="B503" s="205"/>
      <c r="C503" s="205"/>
      <c r="D503" s="205"/>
      <c r="E503" s="205"/>
      <c r="F503" s="205"/>
      <c r="G503" s="205"/>
      <c r="H503" s="205"/>
      <c r="I503" s="205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</row>
    <row r="504" spans="1:21" ht="12.75" customHeight="1">
      <c r="A504" s="142"/>
      <c r="B504" s="205"/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</row>
    <row r="505" spans="1:21" ht="12.75" customHeight="1">
      <c r="A505" s="142"/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</row>
    <row r="506" spans="1:21" ht="12.75" customHeight="1">
      <c r="A506" s="142"/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</row>
    <row r="507" spans="1:21" ht="12.75" customHeight="1">
      <c r="A507" s="142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</row>
    <row r="508" spans="1:21" ht="12.75" customHeight="1">
      <c r="A508" s="142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</row>
    <row r="509" spans="1:21" ht="12.75" customHeight="1">
      <c r="A509" s="142"/>
      <c r="B509" s="205"/>
      <c r="C509" s="205"/>
      <c r="D509" s="205"/>
      <c r="E509" s="205"/>
      <c r="F509" s="205"/>
      <c r="G509" s="205"/>
      <c r="H509" s="205"/>
      <c r="I509" s="205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</row>
    <row r="510" spans="1:21" ht="12.75" customHeight="1">
      <c r="A510" s="142"/>
      <c r="B510" s="205"/>
      <c r="C510" s="205"/>
      <c r="D510" s="205"/>
      <c r="E510" s="205"/>
      <c r="F510" s="205"/>
      <c r="G510" s="205"/>
      <c r="H510" s="205"/>
      <c r="I510" s="205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</row>
    <row r="511" spans="1:21" ht="12.75" customHeight="1">
      <c r="A511" s="142"/>
      <c r="B511" s="205"/>
      <c r="C511" s="205"/>
      <c r="D511" s="205"/>
      <c r="E511" s="205"/>
      <c r="F511" s="205"/>
      <c r="G511" s="205"/>
      <c r="H511" s="205"/>
      <c r="I511" s="205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</row>
    <row r="512" spans="1:21" ht="12.75" customHeight="1">
      <c r="A512" s="142"/>
      <c r="B512" s="205"/>
      <c r="C512" s="205"/>
      <c r="D512" s="205"/>
      <c r="E512" s="205"/>
      <c r="F512" s="205"/>
      <c r="G512" s="205"/>
      <c r="H512" s="205"/>
      <c r="I512" s="205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</row>
    <row r="513" spans="1:21" ht="12.75" customHeight="1">
      <c r="A513" s="142"/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</row>
    <row r="514" spans="1:21" ht="12.75" customHeight="1">
      <c r="A514" s="142"/>
      <c r="B514" s="205"/>
      <c r="C514" s="205"/>
      <c r="D514" s="205"/>
      <c r="E514" s="205"/>
      <c r="F514" s="205"/>
      <c r="G514" s="205"/>
      <c r="H514" s="205"/>
      <c r="I514" s="205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</row>
    <row r="515" spans="1:21" ht="12.75" customHeight="1">
      <c r="A515" s="142"/>
      <c r="B515" s="205"/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</row>
    <row r="516" spans="1:21" ht="12.75" customHeight="1">
      <c r="A516" s="142"/>
      <c r="B516" s="205"/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</row>
    <row r="517" spans="1:21" ht="12.75" customHeight="1">
      <c r="A517" s="142"/>
      <c r="B517" s="205"/>
      <c r="C517" s="205"/>
      <c r="D517" s="205"/>
      <c r="E517" s="205"/>
      <c r="F517" s="205"/>
      <c r="G517" s="205"/>
      <c r="H517" s="205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</row>
    <row r="518" spans="1:21" ht="12.75" customHeight="1">
      <c r="A518" s="142"/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</row>
    <row r="519" spans="1:21" ht="12.75" customHeight="1">
      <c r="A519" s="142"/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</row>
    <row r="520" spans="1:21" ht="12.75" customHeight="1">
      <c r="A520" s="142"/>
      <c r="B520" s="205"/>
      <c r="C520" s="205"/>
      <c r="D520" s="205"/>
      <c r="E520" s="205"/>
      <c r="F520" s="205"/>
      <c r="G520" s="205"/>
      <c r="H520" s="205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</row>
    <row r="521" spans="1:21" ht="12.75" customHeight="1">
      <c r="A521" s="142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</row>
    <row r="522" spans="1:21" ht="12.75" customHeight="1">
      <c r="A522" s="142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</row>
    <row r="523" spans="1:21" ht="12.75" customHeight="1">
      <c r="A523" s="142"/>
      <c r="B523" s="205"/>
      <c r="C523" s="205"/>
      <c r="D523" s="205"/>
      <c r="E523" s="205"/>
      <c r="F523" s="205"/>
      <c r="G523" s="205"/>
      <c r="H523" s="205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</row>
    <row r="524" spans="1:21" ht="12.75" customHeight="1">
      <c r="A524" s="142"/>
      <c r="B524" s="205"/>
      <c r="C524" s="205"/>
      <c r="D524" s="205"/>
      <c r="E524" s="205"/>
      <c r="F524" s="205"/>
      <c r="G524" s="205"/>
      <c r="H524" s="205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</row>
    <row r="525" spans="1:21" ht="12.75" customHeight="1">
      <c r="A525" s="142"/>
      <c r="B525" s="205"/>
      <c r="C525" s="205"/>
      <c r="D525" s="205"/>
      <c r="E525" s="205"/>
      <c r="F525" s="205"/>
      <c r="G525" s="205"/>
      <c r="H525" s="205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</row>
    <row r="526" spans="1:21" ht="12.75" customHeight="1">
      <c r="A526" s="142"/>
      <c r="B526" s="205"/>
      <c r="C526" s="205"/>
      <c r="D526" s="205"/>
      <c r="E526" s="205"/>
      <c r="F526" s="205"/>
      <c r="G526" s="205"/>
      <c r="H526" s="205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</row>
    <row r="527" spans="1:21" ht="12.75" customHeight="1">
      <c r="A527" s="142"/>
      <c r="B527" s="205"/>
      <c r="C527" s="205"/>
      <c r="D527" s="205"/>
      <c r="E527" s="205"/>
      <c r="F527" s="205"/>
      <c r="G527" s="205"/>
      <c r="H527" s="205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</row>
    <row r="528" spans="1:21" ht="12.75" customHeight="1">
      <c r="A528" s="142"/>
      <c r="B528" s="205"/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</row>
    <row r="529" spans="1:21" ht="12.75" customHeight="1">
      <c r="A529" s="142"/>
      <c r="B529" s="205"/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</row>
    <row r="530" spans="1:21" ht="12.75" customHeight="1">
      <c r="A530" s="142"/>
      <c r="B530" s="205"/>
      <c r="C530" s="205"/>
      <c r="D530" s="205"/>
      <c r="E530" s="205"/>
      <c r="F530" s="205"/>
      <c r="G530" s="205"/>
      <c r="H530" s="205"/>
      <c r="I530" s="205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</row>
    <row r="531" spans="1:21" ht="12.75" customHeight="1">
      <c r="A531" s="142"/>
      <c r="B531" s="205"/>
      <c r="C531" s="205"/>
      <c r="D531" s="205"/>
      <c r="E531" s="205"/>
      <c r="F531" s="205"/>
      <c r="G531" s="205"/>
      <c r="H531" s="205"/>
      <c r="I531" s="205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</row>
    <row r="532" spans="1:21" ht="12.75" customHeight="1">
      <c r="A532" s="142"/>
      <c r="B532" s="205"/>
      <c r="C532" s="205"/>
      <c r="D532" s="205"/>
      <c r="E532" s="205"/>
      <c r="F532" s="205"/>
      <c r="G532" s="205"/>
      <c r="H532" s="205"/>
      <c r="I532" s="205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</row>
    <row r="533" spans="1:21" ht="12.75" customHeight="1">
      <c r="A533" s="142"/>
      <c r="B533" s="205"/>
      <c r="C533" s="205"/>
      <c r="D533" s="205"/>
      <c r="E533" s="205"/>
      <c r="F533" s="205"/>
      <c r="G533" s="205"/>
      <c r="H533" s="205"/>
      <c r="I533" s="205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</row>
    <row r="534" spans="1:21" ht="12.75" customHeight="1">
      <c r="A534" s="142"/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</row>
    <row r="535" spans="1:21" ht="12.75" customHeight="1">
      <c r="A535" s="142"/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</row>
    <row r="536" spans="1:21" ht="12.75" customHeight="1">
      <c r="A536" s="142"/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</row>
    <row r="537" spans="1:21" ht="12.75" customHeight="1">
      <c r="A537" s="142"/>
      <c r="B537" s="205"/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</row>
    <row r="538" spans="1:21" ht="12.75" customHeight="1">
      <c r="A538" s="142"/>
      <c r="B538" s="205"/>
      <c r="C538" s="205"/>
      <c r="D538" s="205"/>
      <c r="E538" s="205"/>
      <c r="F538" s="205"/>
      <c r="G538" s="205"/>
      <c r="H538" s="205"/>
      <c r="I538" s="205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</row>
    <row r="539" spans="1:21" ht="12.75" customHeight="1">
      <c r="A539" s="142"/>
      <c r="B539" s="205"/>
      <c r="C539" s="205"/>
      <c r="D539" s="205"/>
      <c r="E539" s="205"/>
      <c r="F539" s="205"/>
      <c r="G539" s="205"/>
      <c r="H539" s="205"/>
      <c r="I539" s="205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</row>
    <row r="540" spans="1:21" ht="12.75" customHeight="1">
      <c r="A540" s="142"/>
      <c r="B540" s="205"/>
      <c r="C540" s="205"/>
      <c r="D540" s="205"/>
      <c r="E540" s="205"/>
      <c r="F540" s="205"/>
      <c r="G540" s="205"/>
      <c r="H540" s="205"/>
      <c r="I540" s="205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</row>
    <row r="541" spans="1:21" ht="12.75" customHeight="1">
      <c r="A541" s="142"/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</row>
    <row r="542" spans="1:21" ht="12.75" customHeight="1">
      <c r="A542" s="142"/>
      <c r="B542" s="205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</row>
    <row r="543" spans="1:21" ht="12.75" customHeight="1">
      <c r="A543" s="142"/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</row>
    <row r="544" spans="1:21" ht="12.75" customHeight="1">
      <c r="A544" s="142"/>
      <c r="B544" s="205"/>
      <c r="C544" s="205"/>
      <c r="D544" s="205"/>
      <c r="E544" s="205"/>
      <c r="F544" s="205"/>
      <c r="G544" s="205"/>
      <c r="H544" s="205"/>
      <c r="I544" s="205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</row>
    <row r="545" spans="1:21" ht="12.75" customHeight="1">
      <c r="A545" s="142"/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</row>
    <row r="546" spans="1:21" ht="12.75" customHeight="1">
      <c r="A546" s="142"/>
      <c r="B546" s="205"/>
      <c r="C546" s="205"/>
      <c r="D546" s="205"/>
      <c r="E546" s="205"/>
      <c r="F546" s="205"/>
      <c r="G546" s="205"/>
      <c r="H546" s="205"/>
      <c r="I546" s="205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</row>
    <row r="547" spans="1:21" ht="12.75" customHeight="1">
      <c r="A547" s="142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</row>
    <row r="548" spans="1:21" ht="12.75" customHeight="1">
      <c r="A548" s="142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</row>
    <row r="549" spans="1:21" ht="12.75" customHeight="1">
      <c r="A549" s="142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</row>
    <row r="550" spans="1:21" ht="12.75" customHeight="1">
      <c r="A550" s="142"/>
      <c r="B550" s="205"/>
      <c r="C550" s="205"/>
      <c r="D550" s="205"/>
      <c r="E550" s="205"/>
      <c r="F550" s="205"/>
      <c r="G550" s="205"/>
      <c r="H550" s="205"/>
      <c r="I550" s="205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</row>
    <row r="551" spans="1:21" ht="12.75" customHeight="1">
      <c r="A551" s="142"/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</row>
    <row r="552" spans="1:21" ht="12.75" customHeight="1">
      <c r="A552" s="142"/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</row>
    <row r="553" spans="1:21" ht="12.75" customHeight="1">
      <c r="A553" s="142"/>
      <c r="B553" s="205"/>
      <c r="C553" s="205"/>
      <c r="D553" s="205"/>
      <c r="E553" s="205"/>
      <c r="F553" s="205"/>
      <c r="G553" s="205"/>
      <c r="H553" s="205"/>
      <c r="I553" s="205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</row>
    <row r="554" spans="1:21" ht="12.75" customHeight="1">
      <c r="A554" s="142"/>
      <c r="B554" s="205"/>
      <c r="C554" s="205"/>
      <c r="D554" s="205"/>
      <c r="E554" s="205"/>
      <c r="F554" s="205"/>
      <c r="G554" s="205"/>
      <c r="H554" s="205"/>
      <c r="I554" s="205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</row>
    <row r="555" spans="1:21" ht="12.75" customHeight="1">
      <c r="A555" s="142"/>
      <c r="B555" s="205"/>
      <c r="C555" s="205"/>
      <c r="D555" s="205"/>
      <c r="E555" s="205"/>
      <c r="F555" s="205"/>
      <c r="G555" s="205"/>
      <c r="H555" s="205"/>
      <c r="I555" s="205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</row>
    <row r="556" spans="1:21" ht="12.75" customHeight="1">
      <c r="A556" s="142"/>
      <c r="B556" s="205"/>
      <c r="C556" s="205"/>
      <c r="D556" s="205"/>
      <c r="E556" s="205"/>
      <c r="F556" s="205"/>
      <c r="G556" s="205"/>
      <c r="H556" s="205"/>
      <c r="I556" s="205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</row>
    <row r="557" spans="1:21" ht="12.75" customHeight="1">
      <c r="A557" s="142"/>
      <c r="B557" s="205"/>
      <c r="C557" s="205"/>
      <c r="D557" s="205"/>
      <c r="E557" s="205"/>
      <c r="F557" s="205"/>
      <c r="G557" s="205"/>
      <c r="H557" s="205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</row>
    <row r="558" spans="1:21" ht="12.75" customHeight="1">
      <c r="A558" s="142"/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</row>
    <row r="559" spans="1:21" ht="12.75" customHeight="1">
      <c r="A559" s="142"/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</row>
    <row r="560" spans="1:21" ht="12.75" customHeight="1">
      <c r="A560" s="142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</row>
    <row r="561" spans="1:21" ht="12.75" customHeight="1">
      <c r="A561" s="142"/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</row>
    <row r="562" spans="1:21" ht="12.75" customHeight="1">
      <c r="A562" s="142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</row>
    <row r="563" spans="1:21" ht="12.75" customHeight="1">
      <c r="A563" s="142"/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</row>
    <row r="564" spans="1:21" ht="12.75" customHeight="1">
      <c r="A564" s="142"/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</row>
    <row r="565" spans="1:21" ht="12.75" customHeight="1">
      <c r="A565" s="142"/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</row>
    <row r="566" spans="1:21" ht="12.75" customHeight="1">
      <c r="A566" s="142"/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</row>
    <row r="567" spans="1:21" ht="12.75" customHeight="1">
      <c r="A567" s="142"/>
      <c r="B567" s="205"/>
      <c r="C567" s="205"/>
      <c r="D567" s="205"/>
      <c r="E567" s="205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</row>
    <row r="568" spans="1:21" ht="12.75" customHeight="1">
      <c r="A568" s="142"/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</row>
    <row r="569" spans="1:21" ht="12.75" customHeight="1">
      <c r="A569" s="142"/>
      <c r="B569" s="205"/>
      <c r="C569" s="205"/>
      <c r="D569" s="205"/>
      <c r="E569" s="205"/>
      <c r="F569" s="205"/>
      <c r="G569" s="205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</row>
    <row r="570" spans="1:21" ht="12.75" customHeight="1">
      <c r="A570" s="142"/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</row>
    <row r="571" spans="1:21" ht="12.75" customHeight="1">
      <c r="A571" s="142"/>
      <c r="B571" s="205"/>
      <c r="C571" s="205"/>
      <c r="D571" s="205"/>
      <c r="E571" s="205"/>
      <c r="F571" s="205"/>
      <c r="G571" s="205"/>
      <c r="H571" s="205"/>
      <c r="I571" s="205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</row>
    <row r="572" spans="1:21" ht="12.75" customHeight="1">
      <c r="A572" s="142"/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</row>
    <row r="573" spans="1:21" ht="12.75" customHeight="1">
      <c r="A573" s="142"/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</row>
    <row r="574" spans="1:21" ht="12.75" customHeight="1">
      <c r="A574" s="142"/>
      <c r="B574" s="205"/>
      <c r="C574" s="205"/>
      <c r="D574" s="205"/>
      <c r="E574" s="205"/>
      <c r="F574" s="205"/>
      <c r="G574" s="205"/>
      <c r="H574" s="205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</row>
    <row r="575" spans="1:21" ht="12.75" customHeight="1">
      <c r="A575" s="142"/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</row>
    <row r="576" spans="1:21" ht="12.75" customHeight="1">
      <c r="A576" s="142"/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</row>
    <row r="577" spans="1:21" ht="12.75" customHeight="1">
      <c r="A577" s="142"/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</row>
    <row r="578" spans="1:21" ht="12.75" customHeight="1">
      <c r="A578" s="142"/>
      <c r="B578" s="205"/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</row>
    <row r="579" spans="1:21" ht="12.75" customHeight="1">
      <c r="A579" s="142"/>
      <c r="B579" s="205"/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</row>
    <row r="580" spans="1:21" ht="12.75" customHeight="1">
      <c r="A580" s="142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</row>
    <row r="581" spans="1:21" ht="12.75" customHeight="1">
      <c r="A581" s="142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</row>
    <row r="582" spans="1:21" ht="12.75" customHeight="1">
      <c r="A582" s="142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</row>
    <row r="583" spans="1:21" ht="12.75" customHeight="1">
      <c r="A583" s="142"/>
      <c r="B583" s="205"/>
      <c r="C583" s="205"/>
      <c r="D583" s="205"/>
      <c r="E583" s="205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</row>
    <row r="584" spans="1:21" ht="12.75" customHeight="1">
      <c r="A584" s="142"/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</row>
    <row r="585" spans="1:21" ht="12.75" customHeight="1">
      <c r="A585" s="142"/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</row>
    <row r="586" spans="1:21" ht="12.75" customHeight="1">
      <c r="A586" s="142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</row>
    <row r="587" spans="1:21" ht="12.75" customHeight="1">
      <c r="A587" s="142"/>
      <c r="B587" s="205"/>
      <c r="C587" s="205"/>
      <c r="D587" s="205"/>
      <c r="E587" s="205"/>
      <c r="F587" s="205"/>
      <c r="G587" s="205"/>
      <c r="H587" s="205"/>
      <c r="I587" s="205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</row>
    <row r="588" spans="1:21" ht="12.75" customHeight="1">
      <c r="A588" s="142"/>
      <c r="B588" s="205"/>
      <c r="C588" s="205"/>
      <c r="D588" s="205"/>
      <c r="E588" s="205"/>
      <c r="F588" s="205"/>
      <c r="G588" s="205"/>
      <c r="H588" s="205"/>
      <c r="I588" s="205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</row>
    <row r="589" spans="1:21" ht="12.75" customHeight="1">
      <c r="A589" s="142"/>
      <c r="B589" s="205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</row>
    <row r="590" spans="1:21" ht="12.75" customHeight="1">
      <c r="A590" s="142"/>
      <c r="B590" s="205"/>
      <c r="C590" s="205"/>
      <c r="D590" s="205"/>
      <c r="E590" s="205"/>
      <c r="F590" s="205"/>
      <c r="G590" s="205"/>
      <c r="H590" s="205"/>
      <c r="I590" s="205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</row>
    <row r="591" spans="1:21" ht="12.75" customHeight="1">
      <c r="A591" s="142"/>
      <c r="B591" s="205"/>
      <c r="C591" s="205"/>
      <c r="D591" s="205"/>
      <c r="E591" s="205"/>
      <c r="F591" s="205"/>
      <c r="G591" s="205"/>
      <c r="H591" s="205"/>
      <c r="I591" s="205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</row>
    <row r="592" spans="1:21" ht="12.75" customHeight="1">
      <c r="A592" s="142"/>
      <c r="B592" s="205"/>
      <c r="C592" s="205"/>
      <c r="D592" s="205"/>
      <c r="E592" s="205"/>
      <c r="F592" s="205"/>
      <c r="G592" s="205"/>
      <c r="H592" s="205"/>
      <c r="I592" s="205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</row>
    <row r="593" spans="1:21" ht="12.75" customHeight="1">
      <c r="A593" s="142"/>
      <c r="B593" s="205"/>
      <c r="C593" s="205"/>
      <c r="D593" s="205"/>
      <c r="E593" s="205"/>
      <c r="F593" s="205"/>
      <c r="G593" s="205"/>
      <c r="H593" s="205"/>
      <c r="I593" s="205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</row>
    <row r="594" spans="1:21" ht="12.75" customHeight="1">
      <c r="A594" s="142"/>
      <c r="B594" s="205"/>
      <c r="C594" s="205"/>
      <c r="D594" s="205"/>
      <c r="E594" s="205"/>
      <c r="F594" s="205"/>
      <c r="G594" s="205"/>
      <c r="H594" s="205"/>
      <c r="I594" s="205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</row>
    <row r="595" spans="1:21" ht="12.75" customHeight="1">
      <c r="A595" s="142"/>
      <c r="B595" s="205"/>
      <c r="C595" s="205"/>
      <c r="D595" s="205"/>
      <c r="E595" s="205"/>
      <c r="F595" s="205"/>
      <c r="G595" s="205"/>
      <c r="H595" s="205"/>
      <c r="I595" s="205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</row>
    <row r="596" spans="1:21" ht="12.75" customHeight="1">
      <c r="A596" s="142"/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</row>
    <row r="597" spans="1:21" ht="12.75" customHeight="1">
      <c r="A597" s="142"/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</row>
    <row r="598" spans="1:21" ht="12.75" customHeight="1">
      <c r="A598" s="142"/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</row>
    <row r="599" spans="1:21" ht="12.75" customHeight="1">
      <c r="A599" s="142"/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</row>
    <row r="600" spans="1:21" ht="12.75" customHeight="1">
      <c r="A600" s="142"/>
      <c r="B600" s="205"/>
      <c r="C600" s="205"/>
      <c r="D600" s="205"/>
      <c r="E600" s="205"/>
      <c r="F600" s="205"/>
      <c r="G600" s="205"/>
      <c r="H600" s="205"/>
      <c r="I600" s="205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</row>
    <row r="601" spans="1:21" ht="12.75" customHeight="1">
      <c r="A601" s="142"/>
      <c r="B601" s="205"/>
      <c r="C601" s="205"/>
      <c r="D601" s="205"/>
      <c r="E601" s="205"/>
      <c r="F601" s="205"/>
      <c r="G601" s="205"/>
      <c r="H601" s="205"/>
      <c r="I601" s="205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</row>
    <row r="602" spans="1:21" ht="12.75" customHeight="1">
      <c r="A602" s="142"/>
      <c r="B602" s="205"/>
      <c r="C602" s="205"/>
      <c r="D602" s="205"/>
      <c r="E602" s="205"/>
      <c r="F602" s="205"/>
      <c r="G602" s="205"/>
      <c r="H602" s="205"/>
      <c r="I602" s="205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</row>
    <row r="603" spans="1:21" ht="12.75" customHeight="1">
      <c r="A603" s="142"/>
      <c r="B603" s="205"/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</row>
    <row r="604" spans="1:21" ht="12.75" customHeight="1">
      <c r="A604" s="142"/>
      <c r="B604" s="205"/>
      <c r="C604" s="205"/>
      <c r="D604" s="205"/>
      <c r="E604" s="205"/>
      <c r="F604" s="205"/>
      <c r="G604" s="205"/>
      <c r="H604" s="205"/>
      <c r="I604" s="205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</row>
    <row r="605" spans="1:21" ht="12.75" customHeight="1">
      <c r="A605" s="142"/>
      <c r="B605" s="205"/>
      <c r="C605" s="205"/>
      <c r="D605" s="205"/>
      <c r="E605" s="205"/>
      <c r="F605" s="205"/>
      <c r="G605" s="205"/>
      <c r="H605" s="205"/>
      <c r="I605" s="205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</row>
    <row r="606" spans="1:21" ht="12.75" customHeight="1">
      <c r="A606" s="142"/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</row>
    <row r="607" spans="1:21" ht="12.75" customHeight="1">
      <c r="A607" s="142"/>
      <c r="B607" s="205"/>
      <c r="C607" s="205"/>
      <c r="D607" s="205"/>
      <c r="E607" s="205"/>
      <c r="F607" s="205"/>
      <c r="G607" s="205"/>
      <c r="H607" s="205"/>
      <c r="I607" s="205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</row>
    <row r="608" spans="1:21" ht="12.75" customHeight="1">
      <c r="A608" s="142"/>
      <c r="B608" s="205"/>
      <c r="C608" s="205"/>
      <c r="D608" s="205"/>
      <c r="E608" s="205"/>
      <c r="F608" s="205"/>
      <c r="G608" s="205"/>
      <c r="H608" s="205"/>
      <c r="I608" s="205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</row>
    <row r="609" spans="1:21" ht="12.75" customHeight="1">
      <c r="A609" s="142"/>
      <c r="B609" s="205"/>
      <c r="C609" s="205"/>
      <c r="D609" s="205"/>
      <c r="E609" s="205"/>
      <c r="F609" s="205"/>
      <c r="G609" s="205"/>
      <c r="H609" s="205"/>
      <c r="I609" s="205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</row>
    <row r="610" spans="1:21" ht="12.75" customHeight="1">
      <c r="A610" s="142"/>
      <c r="B610" s="205"/>
      <c r="C610" s="205"/>
      <c r="D610" s="205"/>
      <c r="E610" s="205"/>
      <c r="F610" s="205"/>
      <c r="G610" s="205"/>
      <c r="H610" s="205"/>
      <c r="I610" s="205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</row>
    <row r="611" spans="1:21" ht="12.75" customHeight="1">
      <c r="A611" s="142"/>
      <c r="B611" s="205"/>
      <c r="C611" s="205"/>
      <c r="D611" s="205"/>
      <c r="E611" s="205"/>
      <c r="F611" s="205"/>
      <c r="G611" s="205"/>
      <c r="H611" s="205"/>
      <c r="I611" s="205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</row>
    <row r="612" spans="1:21" ht="12.75" customHeight="1">
      <c r="A612" s="142"/>
      <c r="B612" s="205"/>
      <c r="C612" s="205"/>
      <c r="D612" s="205"/>
      <c r="E612" s="205"/>
      <c r="F612" s="205"/>
      <c r="G612" s="205"/>
      <c r="H612" s="205"/>
      <c r="I612" s="205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</row>
    <row r="613" spans="1:21" ht="12.75" customHeight="1">
      <c r="A613" s="142"/>
      <c r="B613" s="205"/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</row>
    <row r="614" spans="1:21" ht="12.75" customHeight="1">
      <c r="A614" s="142"/>
      <c r="B614" s="205"/>
      <c r="C614" s="205"/>
      <c r="D614" s="205"/>
      <c r="E614" s="205"/>
      <c r="F614" s="205"/>
      <c r="G614" s="205"/>
      <c r="H614" s="205"/>
      <c r="I614" s="205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</row>
    <row r="615" spans="1:21" ht="12.75" customHeight="1">
      <c r="A615" s="142"/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</row>
    <row r="616" spans="1:21" ht="12.75" customHeight="1">
      <c r="A616" s="142"/>
      <c r="B616" s="205"/>
      <c r="C616" s="205"/>
      <c r="D616" s="205"/>
      <c r="E616" s="205"/>
      <c r="F616" s="205"/>
      <c r="G616" s="205"/>
      <c r="H616" s="205"/>
      <c r="I616" s="205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</row>
    <row r="617" spans="1:21" ht="12.75" customHeight="1">
      <c r="A617" s="142"/>
      <c r="B617" s="205"/>
      <c r="C617" s="205"/>
      <c r="D617" s="205"/>
      <c r="E617" s="205"/>
      <c r="F617" s="205"/>
      <c r="G617" s="205"/>
      <c r="H617" s="205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</row>
    <row r="618" spans="1:21" ht="12.75" customHeight="1">
      <c r="A618" s="142"/>
      <c r="B618" s="205"/>
      <c r="C618" s="205"/>
      <c r="D618" s="205"/>
      <c r="E618" s="205"/>
      <c r="F618" s="205"/>
      <c r="G618" s="205"/>
      <c r="H618" s="205"/>
      <c r="I618" s="205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</row>
    <row r="619" spans="1:21" ht="12.75" customHeight="1">
      <c r="A619" s="142"/>
      <c r="B619" s="205"/>
      <c r="C619" s="205"/>
      <c r="D619" s="205"/>
      <c r="E619" s="205"/>
      <c r="F619" s="205"/>
      <c r="G619" s="205"/>
      <c r="H619" s="205"/>
      <c r="I619" s="205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</row>
    <row r="620" spans="1:21" ht="12.75" customHeight="1">
      <c r="A620" s="142"/>
      <c r="B620" s="205"/>
      <c r="C620" s="205"/>
      <c r="D620" s="205"/>
      <c r="E620" s="205"/>
      <c r="F620" s="205"/>
      <c r="G620" s="205"/>
      <c r="H620" s="205"/>
      <c r="I620" s="205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</row>
    <row r="621" spans="1:21" ht="12.75" customHeight="1">
      <c r="A621" s="142"/>
      <c r="B621" s="205"/>
      <c r="C621" s="205"/>
      <c r="D621" s="205"/>
      <c r="E621" s="205"/>
      <c r="F621" s="205"/>
      <c r="G621" s="205"/>
      <c r="H621" s="205"/>
      <c r="I621" s="205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</row>
    <row r="622" spans="1:21" ht="12.75" customHeight="1">
      <c r="A622" s="142"/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</row>
    <row r="623" spans="1:21" ht="12.75" customHeight="1">
      <c r="A623" s="142"/>
      <c r="B623" s="205"/>
      <c r="C623" s="205"/>
      <c r="D623" s="205"/>
      <c r="E623" s="205"/>
      <c r="F623" s="205"/>
      <c r="G623" s="205"/>
      <c r="H623" s="205"/>
      <c r="I623" s="205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</row>
    <row r="624" spans="1:21" ht="12.75" customHeight="1">
      <c r="A624" s="142"/>
      <c r="B624" s="205"/>
      <c r="C624" s="205"/>
      <c r="D624" s="205"/>
      <c r="E624" s="205"/>
      <c r="F624" s="205"/>
      <c r="G624" s="205"/>
      <c r="H624" s="205"/>
      <c r="I624" s="205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</row>
    <row r="625" spans="1:21" ht="12.75" customHeight="1">
      <c r="A625" s="142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</row>
    <row r="626" spans="1:21" ht="12.75" customHeight="1">
      <c r="A626" s="142"/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</row>
    <row r="627" spans="1:21" ht="12.75" customHeight="1">
      <c r="A627" s="142"/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</row>
    <row r="628" spans="1:21" ht="12.75" customHeight="1">
      <c r="A628" s="142"/>
      <c r="B628" s="205"/>
      <c r="C628" s="205"/>
      <c r="D628" s="205"/>
      <c r="E628" s="205"/>
      <c r="F628" s="205"/>
      <c r="G628" s="205"/>
      <c r="H628" s="205"/>
      <c r="I628" s="205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</row>
    <row r="629" spans="1:21" ht="12.75" customHeight="1">
      <c r="A629" s="142"/>
      <c r="B629" s="205"/>
      <c r="C629" s="205"/>
      <c r="D629" s="205"/>
      <c r="E629" s="205"/>
      <c r="F629" s="205"/>
      <c r="G629" s="205"/>
      <c r="H629" s="205"/>
      <c r="I629" s="205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</row>
    <row r="630" spans="1:21" ht="12.75" customHeight="1">
      <c r="A630" s="142"/>
      <c r="B630" s="205"/>
      <c r="C630" s="205"/>
      <c r="D630" s="205"/>
      <c r="E630" s="205"/>
      <c r="F630" s="205"/>
      <c r="G630" s="205"/>
      <c r="H630" s="205"/>
      <c r="I630" s="205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</row>
    <row r="631" spans="1:21" ht="12.75" customHeight="1">
      <c r="A631" s="142"/>
      <c r="B631" s="205"/>
      <c r="C631" s="205"/>
      <c r="D631" s="205"/>
      <c r="E631" s="205"/>
      <c r="F631" s="205"/>
      <c r="G631" s="205"/>
      <c r="H631" s="205"/>
      <c r="I631" s="205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</row>
    <row r="632" spans="1:21" ht="12.75" customHeight="1">
      <c r="A632" s="142"/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</row>
    <row r="633" spans="1:21" ht="12.75" customHeight="1">
      <c r="A633" s="142"/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</row>
    <row r="634" spans="1:21" ht="12.75" customHeight="1">
      <c r="A634" s="142"/>
      <c r="B634" s="205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</row>
    <row r="635" spans="1:21" ht="12.75" customHeight="1">
      <c r="A635" s="142"/>
      <c r="B635" s="205"/>
      <c r="C635" s="205"/>
      <c r="D635" s="205"/>
      <c r="E635" s="205"/>
      <c r="F635" s="205"/>
      <c r="G635" s="205"/>
      <c r="H635" s="205"/>
      <c r="I635" s="205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</row>
    <row r="636" spans="1:21" ht="12.75" customHeight="1">
      <c r="A636" s="142"/>
      <c r="B636" s="205"/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</row>
    <row r="637" spans="1:21" ht="12.75" customHeight="1">
      <c r="A637" s="142"/>
      <c r="B637" s="205"/>
      <c r="C637" s="205"/>
      <c r="D637" s="205"/>
      <c r="E637" s="205"/>
      <c r="F637" s="205"/>
      <c r="G637" s="205"/>
      <c r="H637" s="205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</row>
    <row r="638" spans="1:21" ht="12.75" customHeight="1">
      <c r="A638" s="142"/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</row>
    <row r="639" spans="1:21" ht="12.75" customHeight="1">
      <c r="A639" s="142"/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</row>
    <row r="640" spans="1:21" ht="12.75" customHeight="1">
      <c r="A640" s="142"/>
      <c r="B640" s="205"/>
      <c r="C640" s="205"/>
      <c r="D640" s="205"/>
      <c r="E640" s="205"/>
      <c r="F640" s="205"/>
      <c r="G640" s="205"/>
      <c r="H640" s="205"/>
      <c r="I640" s="205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</row>
    <row r="641" spans="1:21" ht="12.75" customHeight="1">
      <c r="A641" s="142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</row>
    <row r="642" spans="1:21" ht="12.75" customHeight="1">
      <c r="A642" s="142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</row>
    <row r="643" spans="1:21" ht="12.75" customHeight="1">
      <c r="A643" s="142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</row>
    <row r="644" spans="1:21" ht="12.75" customHeight="1">
      <c r="A644" s="142"/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</row>
    <row r="645" spans="1:21" ht="12.75" customHeight="1">
      <c r="A645" s="142"/>
      <c r="B645" s="205"/>
      <c r="C645" s="205"/>
      <c r="D645" s="205"/>
      <c r="E645" s="205"/>
      <c r="F645" s="205"/>
      <c r="G645" s="205"/>
      <c r="H645" s="205"/>
      <c r="I645" s="205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</row>
    <row r="646" spans="1:21" ht="12.75" customHeight="1">
      <c r="A646" s="142"/>
      <c r="B646" s="205"/>
      <c r="C646" s="205"/>
      <c r="D646" s="205"/>
      <c r="E646" s="205"/>
      <c r="F646" s="205"/>
      <c r="G646" s="205"/>
      <c r="H646" s="205"/>
      <c r="I646" s="205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</row>
    <row r="647" spans="1:21" ht="12.75" customHeight="1">
      <c r="A647" s="142"/>
      <c r="B647" s="205"/>
      <c r="C647" s="205"/>
      <c r="D647" s="205"/>
      <c r="E647" s="205"/>
      <c r="F647" s="205"/>
      <c r="G647" s="205"/>
      <c r="H647" s="205"/>
      <c r="I647" s="205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</row>
    <row r="648" spans="1:21" ht="12.75" customHeight="1">
      <c r="A648" s="142"/>
      <c r="B648" s="205"/>
      <c r="C648" s="205"/>
      <c r="D648" s="205"/>
      <c r="E648" s="205"/>
      <c r="F648" s="205"/>
      <c r="G648" s="205"/>
      <c r="H648" s="205"/>
      <c r="I648" s="205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</row>
    <row r="649" spans="1:21" ht="12.75" customHeight="1">
      <c r="A649" s="142"/>
      <c r="B649" s="205"/>
      <c r="C649" s="205"/>
      <c r="D649" s="205"/>
      <c r="E649" s="205"/>
      <c r="F649" s="205"/>
      <c r="G649" s="205"/>
      <c r="H649" s="205"/>
      <c r="I649" s="205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</row>
    <row r="650" spans="1:21" ht="12.75" customHeight="1">
      <c r="A650" s="142"/>
      <c r="B650" s="205"/>
      <c r="C650" s="205"/>
      <c r="D650" s="205"/>
      <c r="E650" s="205"/>
      <c r="F650" s="205"/>
      <c r="G650" s="205"/>
      <c r="H650" s="205"/>
      <c r="I650" s="205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</row>
    <row r="651" spans="1:21" ht="12.75" customHeight="1">
      <c r="A651" s="142"/>
      <c r="B651" s="205"/>
      <c r="C651" s="205"/>
      <c r="D651" s="205"/>
      <c r="E651" s="205"/>
      <c r="F651" s="205"/>
      <c r="G651" s="205"/>
      <c r="H651" s="205"/>
      <c r="I651" s="205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</row>
    <row r="652" spans="1:21" ht="12.75" customHeight="1">
      <c r="A652" s="142"/>
      <c r="B652" s="205"/>
      <c r="C652" s="205"/>
      <c r="D652" s="205"/>
      <c r="E652" s="205"/>
      <c r="F652" s="205"/>
      <c r="G652" s="205"/>
      <c r="H652" s="205"/>
      <c r="I652" s="205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</row>
    <row r="653" spans="1:21" ht="12.75" customHeight="1">
      <c r="A653" s="142"/>
      <c r="B653" s="205"/>
      <c r="C653" s="205"/>
      <c r="D653" s="205"/>
      <c r="E653" s="205"/>
      <c r="F653" s="205"/>
      <c r="G653" s="205"/>
      <c r="H653" s="205"/>
      <c r="I653" s="205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</row>
    <row r="654" spans="1:21" ht="12.75" customHeight="1">
      <c r="A654" s="142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</row>
    <row r="655" spans="1:21" ht="12.75" customHeight="1">
      <c r="A655" s="142"/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</row>
    <row r="656" spans="1:21" ht="12.75" customHeight="1">
      <c r="A656" s="142"/>
      <c r="B656" s="205"/>
      <c r="C656" s="205"/>
      <c r="D656" s="205"/>
      <c r="E656" s="205"/>
      <c r="F656" s="205"/>
      <c r="G656" s="205"/>
      <c r="H656" s="205"/>
      <c r="I656" s="205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</row>
    <row r="657" spans="1:21" ht="12.75" customHeight="1">
      <c r="A657" s="142"/>
      <c r="B657" s="205"/>
      <c r="C657" s="205"/>
      <c r="D657" s="205"/>
      <c r="E657" s="205"/>
      <c r="F657" s="205"/>
      <c r="G657" s="205"/>
      <c r="H657" s="205"/>
      <c r="I657" s="205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</row>
    <row r="658" spans="1:21" ht="12.75" customHeight="1">
      <c r="A658" s="142"/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</row>
    <row r="659" spans="1:21" ht="12.75" customHeight="1">
      <c r="A659" s="142"/>
      <c r="B659" s="205"/>
      <c r="C659" s="205"/>
      <c r="D659" s="205"/>
      <c r="E659" s="205"/>
      <c r="F659" s="205"/>
      <c r="G659" s="205"/>
      <c r="H659" s="205"/>
      <c r="I659" s="205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</row>
    <row r="660" spans="1:21" ht="12.75" customHeight="1">
      <c r="A660" s="142"/>
      <c r="B660" s="205"/>
      <c r="C660" s="205"/>
      <c r="D660" s="205"/>
      <c r="E660" s="205"/>
      <c r="F660" s="205"/>
      <c r="G660" s="205"/>
      <c r="H660" s="205"/>
      <c r="I660" s="205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</row>
    <row r="661" spans="1:21" ht="12.75" customHeight="1">
      <c r="A661" s="142"/>
      <c r="B661" s="205"/>
      <c r="C661" s="205"/>
      <c r="D661" s="205"/>
      <c r="E661" s="205"/>
      <c r="F661" s="205"/>
      <c r="G661" s="205"/>
      <c r="H661" s="205"/>
      <c r="I661" s="205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</row>
    <row r="662" spans="1:21" ht="12.75" customHeight="1">
      <c r="A662" s="142"/>
      <c r="B662" s="205"/>
      <c r="C662" s="205"/>
      <c r="D662" s="205"/>
      <c r="E662" s="205"/>
      <c r="F662" s="205"/>
      <c r="G662" s="205"/>
      <c r="H662" s="205"/>
      <c r="I662" s="205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</row>
    <row r="663" spans="1:21" ht="12.75" customHeight="1">
      <c r="A663" s="142"/>
      <c r="B663" s="205"/>
      <c r="C663" s="205"/>
      <c r="D663" s="205"/>
      <c r="E663" s="205"/>
      <c r="F663" s="205"/>
      <c r="G663" s="205"/>
      <c r="H663" s="205"/>
      <c r="I663" s="205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</row>
    <row r="664" spans="1:21" ht="12.75" customHeight="1">
      <c r="A664" s="142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</row>
    <row r="665" spans="1:21" ht="12.75" customHeight="1">
      <c r="A665" s="142"/>
      <c r="B665" s="205"/>
      <c r="C665" s="205"/>
      <c r="D665" s="205"/>
      <c r="E665" s="205"/>
      <c r="F665" s="205"/>
      <c r="G665" s="205"/>
      <c r="H665" s="205"/>
      <c r="I665" s="205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</row>
    <row r="666" spans="1:21" ht="12.75" customHeight="1">
      <c r="A666" s="142"/>
      <c r="B666" s="205"/>
      <c r="C666" s="205"/>
      <c r="D666" s="205"/>
      <c r="E666" s="205"/>
      <c r="F666" s="205"/>
      <c r="G666" s="205"/>
      <c r="H666" s="205"/>
      <c r="I666" s="205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</row>
    <row r="667" spans="1:21" ht="12.75" customHeight="1">
      <c r="A667" s="142"/>
      <c r="B667" s="205"/>
      <c r="C667" s="205"/>
      <c r="D667" s="205"/>
      <c r="E667" s="205"/>
      <c r="F667" s="205"/>
      <c r="G667" s="205"/>
      <c r="H667" s="205"/>
      <c r="I667" s="205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</row>
    <row r="668" spans="1:21" ht="12.75" customHeight="1">
      <c r="A668" s="142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</row>
    <row r="669" spans="1:21" ht="12.75" customHeight="1">
      <c r="A669" s="142"/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</row>
    <row r="670" spans="1:21" ht="12.75" customHeight="1">
      <c r="A670" s="142"/>
      <c r="B670" s="205"/>
      <c r="C670" s="205"/>
      <c r="D670" s="205"/>
      <c r="E670" s="205"/>
      <c r="F670" s="205"/>
      <c r="G670" s="205"/>
      <c r="H670" s="205"/>
      <c r="I670" s="205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</row>
    <row r="671" spans="1:21" ht="12.75" customHeight="1">
      <c r="A671" s="142"/>
      <c r="B671" s="205"/>
      <c r="C671" s="205"/>
      <c r="D671" s="205"/>
      <c r="E671" s="205"/>
      <c r="F671" s="205"/>
      <c r="G671" s="205"/>
      <c r="H671" s="205"/>
      <c r="I671" s="205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</row>
    <row r="672" spans="1:21" ht="12.75" customHeight="1">
      <c r="A672" s="142"/>
      <c r="B672" s="205"/>
      <c r="C672" s="205"/>
      <c r="D672" s="205"/>
      <c r="E672" s="205"/>
      <c r="F672" s="205"/>
      <c r="G672" s="205"/>
      <c r="H672" s="205"/>
      <c r="I672" s="205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</row>
    <row r="673" spans="1:21" ht="12.75" customHeight="1">
      <c r="A673" s="142"/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</row>
    <row r="674" spans="1:21" ht="12.75" customHeight="1">
      <c r="A674" s="142"/>
      <c r="B674" s="205"/>
      <c r="C674" s="205"/>
      <c r="D674" s="205"/>
      <c r="E674" s="205"/>
      <c r="F674" s="205"/>
      <c r="G674" s="205"/>
      <c r="H674" s="205"/>
      <c r="I674" s="205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</row>
    <row r="675" spans="1:21" ht="12.75" customHeight="1">
      <c r="A675" s="142"/>
      <c r="B675" s="205"/>
      <c r="C675" s="205"/>
      <c r="D675" s="205"/>
      <c r="E675" s="205"/>
      <c r="F675" s="205"/>
      <c r="G675" s="205"/>
      <c r="H675" s="205"/>
      <c r="I675" s="205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</row>
    <row r="676" spans="1:21" ht="12.75" customHeight="1">
      <c r="A676" s="142"/>
      <c r="B676" s="205"/>
      <c r="C676" s="205"/>
      <c r="D676" s="205"/>
      <c r="E676" s="205"/>
      <c r="F676" s="205"/>
      <c r="G676" s="205"/>
      <c r="H676" s="205"/>
      <c r="I676" s="205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</row>
    <row r="677" spans="1:21" ht="12.75" customHeight="1">
      <c r="A677" s="142"/>
      <c r="B677" s="205"/>
      <c r="C677" s="205"/>
      <c r="D677" s="205"/>
      <c r="E677" s="205"/>
      <c r="F677" s="205"/>
      <c r="G677" s="205"/>
      <c r="H677" s="205"/>
      <c r="I677" s="205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</row>
    <row r="678" spans="1:21" ht="12.75" customHeight="1">
      <c r="A678" s="142"/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</row>
    <row r="679" spans="1:21" ht="12.75" customHeight="1">
      <c r="A679" s="142"/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</row>
    <row r="680" spans="1:21" ht="12.75" customHeight="1">
      <c r="A680" s="142"/>
      <c r="B680" s="205"/>
      <c r="C680" s="205"/>
      <c r="D680" s="205"/>
      <c r="E680" s="205"/>
      <c r="F680" s="205"/>
      <c r="G680" s="205"/>
      <c r="H680" s="205"/>
      <c r="I680" s="205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</row>
    <row r="681" spans="1:21" ht="12.75" customHeight="1">
      <c r="A681" s="142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</row>
    <row r="682" spans="1:21" ht="12.75" customHeight="1">
      <c r="A682" s="142"/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</row>
    <row r="683" spans="1:21" ht="12.75" customHeight="1">
      <c r="A683" s="142"/>
      <c r="B683" s="205"/>
      <c r="C683" s="205"/>
      <c r="D683" s="205"/>
      <c r="E683" s="205"/>
      <c r="F683" s="205"/>
      <c r="G683" s="205"/>
      <c r="H683" s="205"/>
      <c r="I683" s="205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</row>
    <row r="684" spans="1:21" ht="12.75" customHeight="1">
      <c r="A684" s="142"/>
      <c r="B684" s="205"/>
      <c r="C684" s="205"/>
      <c r="D684" s="205"/>
      <c r="E684" s="205"/>
      <c r="F684" s="205"/>
      <c r="G684" s="205"/>
      <c r="H684" s="205"/>
      <c r="I684" s="205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</row>
    <row r="685" spans="1:21" ht="12.75" customHeight="1">
      <c r="A685" s="142"/>
      <c r="B685" s="205"/>
      <c r="C685" s="205"/>
      <c r="D685" s="205"/>
      <c r="E685" s="205"/>
      <c r="F685" s="205"/>
      <c r="G685" s="205"/>
      <c r="H685" s="205"/>
      <c r="I685" s="205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</row>
    <row r="686" spans="1:21" ht="12.75" customHeight="1">
      <c r="A686" s="142"/>
      <c r="B686" s="205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</row>
    <row r="687" spans="1:21" ht="12.75" customHeight="1">
      <c r="A687" s="142"/>
      <c r="B687" s="205"/>
      <c r="C687" s="205"/>
      <c r="D687" s="205"/>
      <c r="E687" s="205"/>
      <c r="F687" s="205"/>
      <c r="G687" s="205"/>
      <c r="H687" s="205"/>
      <c r="I687" s="205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</row>
    <row r="688" spans="1:21" ht="12.75" customHeight="1">
      <c r="A688" s="142"/>
      <c r="B688" s="205"/>
      <c r="C688" s="205"/>
      <c r="D688" s="205"/>
      <c r="E688" s="205"/>
      <c r="F688" s="205"/>
      <c r="G688" s="205"/>
      <c r="H688" s="205"/>
      <c r="I688" s="205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</row>
    <row r="689" spans="1:21" ht="12.75" customHeight="1">
      <c r="A689" s="142"/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</row>
    <row r="690" spans="1:21" ht="12.75" customHeight="1">
      <c r="A690" s="142"/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</row>
    <row r="691" spans="1:21" ht="12.75" customHeight="1">
      <c r="A691" s="142"/>
      <c r="B691" s="205"/>
      <c r="C691" s="205"/>
      <c r="D691" s="205"/>
      <c r="E691" s="205"/>
      <c r="F691" s="205"/>
      <c r="G691" s="205"/>
      <c r="H691" s="205"/>
      <c r="I691" s="205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</row>
    <row r="692" spans="1:21" ht="12.75" customHeight="1">
      <c r="A692" s="142"/>
      <c r="B692" s="205"/>
      <c r="C692" s="205"/>
      <c r="D692" s="205"/>
      <c r="E692" s="205"/>
      <c r="F692" s="205"/>
      <c r="G692" s="205"/>
      <c r="H692" s="205"/>
      <c r="I692" s="205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</row>
    <row r="693" spans="1:21" ht="12.75" customHeight="1">
      <c r="A693" s="142"/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</row>
    <row r="694" spans="1:21" ht="12.75" customHeight="1">
      <c r="A694" s="142"/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</row>
    <row r="695" spans="1:21" ht="12.75" customHeight="1">
      <c r="A695" s="142"/>
      <c r="B695" s="205"/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</row>
    <row r="696" spans="1:21" ht="12.75" customHeight="1">
      <c r="A696" s="142"/>
      <c r="B696" s="205"/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</row>
    <row r="697" spans="1:21" ht="12.75" customHeight="1">
      <c r="A697" s="142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</row>
    <row r="698" spans="1:21" ht="12.75" customHeight="1">
      <c r="A698" s="142"/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</row>
    <row r="699" spans="1:21" ht="12.75" customHeight="1">
      <c r="A699" s="142"/>
      <c r="B699" s="205"/>
      <c r="C699" s="205"/>
      <c r="D699" s="205"/>
      <c r="E699" s="205"/>
      <c r="F699" s="205"/>
      <c r="G699" s="205"/>
      <c r="H699" s="205"/>
      <c r="I699" s="205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</row>
    <row r="700" spans="1:21" ht="12.75" customHeight="1">
      <c r="A700" s="142"/>
      <c r="B700" s="205"/>
      <c r="C700" s="205"/>
      <c r="D700" s="205"/>
      <c r="E700" s="205"/>
      <c r="F700" s="205"/>
      <c r="G700" s="205"/>
      <c r="H700" s="205"/>
      <c r="I700" s="205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</row>
    <row r="701" spans="1:21" ht="12.75" customHeight="1">
      <c r="A701" s="142"/>
      <c r="B701" s="205"/>
      <c r="C701" s="205"/>
      <c r="D701" s="205"/>
      <c r="E701" s="205"/>
      <c r="F701" s="205"/>
      <c r="G701" s="205"/>
      <c r="H701" s="205"/>
      <c r="I701" s="205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</row>
    <row r="702" spans="1:21" ht="12.75" customHeight="1">
      <c r="A702" s="142"/>
      <c r="B702" s="205"/>
      <c r="C702" s="205"/>
      <c r="D702" s="205"/>
      <c r="E702" s="205"/>
      <c r="F702" s="205"/>
      <c r="G702" s="205"/>
      <c r="H702" s="205"/>
      <c r="I702" s="205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</row>
    <row r="703" spans="1:21" ht="12.75" customHeight="1">
      <c r="A703" s="142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</row>
    <row r="704" spans="1:21" ht="12.75" customHeight="1">
      <c r="A704" s="142"/>
      <c r="B704" s="205"/>
      <c r="C704" s="205"/>
      <c r="D704" s="205"/>
      <c r="E704" s="205"/>
      <c r="F704" s="205"/>
      <c r="G704" s="205"/>
      <c r="H704" s="205"/>
      <c r="I704" s="205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</row>
    <row r="705" spans="1:21" ht="12.75" customHeight="1">
      <c r="A705" s="142"/>
      <c r="B705" s="205"/>
      <c r="C705" s="205"/>
      <c r="D705" s="205"/>
      <c r="E705" s="205"/>
      <c r="F705" s="205"/>
      <c r="G705" s="205"/>
      <c r="H705" s="205"/>
      <c r="I705" s="205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</row>
    <row r="706" spans="1:21" ht="12.75" customHeight="1">
      <c r="A706" s="142"/>
      <c r="B706" s="205"/>
      <c r="C706" s="205"/>
      <c r="D706" s="205"/>
      <c r="E706" s="205"/>
      <c r="F706" s="205"/>
      <c r="G706" s="205"/>
      <c r="H706" s="205"/>
      <c r="I706" s="205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</row>
    <row r="707" spans="1:21" ht="12.75" customHeight="1">
      <c r="A707" s="142"/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</row>
    <row r="708" spans="1:21" ht="12.75" customHeight="1">
      <c r="A708" s="142"/>
      <c r="B708" s="205"/>
      <c r="C708" s="205"/>
      <c r="D708" s="205"/>
      <c r="E708" s="205"/>
      <c r="F708" s="205"/>
      <c r="G708" s="205"/>
      <c r="H708" s="205"/>
      <c r="I708" s="205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</row>
    <row r="709" spans="1:21" ht="12.75" customHeight="1">
      <c r="A709" s="142"/>
      <c r="B709" s="205"/>
      <c r="C709" s="205"/>
      <c r="D709" s="205"/>
      <c r="E709" s="205"/>
      <c r="F709" s="205"/>
      <c r="G709" s="205"/>
      <c r="H709" s="205"/>
      <c r="I709" s="205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</row>
    <row r="710" spans="1:21" ht="12.75" customHeight="1">
      <c r="A710" s="142"/>
      <c r="B710" s="205"/>
      <c r="C710" s="205"/>
      <c r="D710" s="205"/>
      <c r="E710" s="205"/>
      <c r="F710" s="205"/>
      <c r="G710" s="205"/>
      <c r="H710" s="205"/>
      <c r="I710" s="205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</row>
    <row r="711" spans="1:21" ht="12.75" customHeight="1">
      <c r="A711" s="142"/>
      <c r="B711" s="205"/>
      <c r="C711" s="205"/>
      <c r="D711" s="205"/>
      <c r="E711" s="205"/>
      <c r="F711" s="205"/>
      <c r="G711" s="205"/>
      <c r="H711" s="205"/>
      <c r="I711" s="205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</row>
    <row r="712" spans="1:21" ht="12.75" customHeight="1">
      <c r="A712" s="142"/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</row>
    <row r="713" spans="1:21" ht="12.75" customHeight="1">
      <c r="A713" s="142"/>
      <c r="B713" s="205"/>
      <c r="C713" s="205"/>
      <c r="D713" s="205"/>
      <c r="E713" s="205"/>
      <c r="F713" s="205"/>
      <c r="G713" s="205"/>
      <c r="H713" s="205"/>
      <c r="I713" s="205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</row>
    <row r="714" spans="1:21" ht="12.75" customHeight="1">
      <c r="A714" s="142"/>
      <c r="B714" s="205"/>
      <c r="C714" s="205"/>
      <c r="D714" s="205"/>
      <c r="E714" s="205"/>
      <c r="F714" s="205"/>
      <c r="G714" s="205"/>
      <c r="H714" s="205"/>
      <c r="I714" s="205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</row>
    <row r="715" spans="1:21" ht="12.75" customHeight="1">
      <c r="A715" s="142"/>
      <c r="B715" s="205"/>
      <c r="C715" s="205"/>
      <c r="D715" s="205"/>
      <c r="E715" s="205"/>
      <c r="F715" s="205"/>
      <c r="G715" s="205"/>
      <c r="H715" s="205"/>
      <c r="I715" s="205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</row>
    <row r="716" spans="1:21" ht="12.75" customHeight="1">
      <c r="A716" s="142"/>
      <c r="B716" s="205"/>
      <c r="C716" s="205"/>
      <c r="D716" s="205"/>
      <c r="E716" s="205"/>
      <c r="F716" s="205"/>
      <c r="G716" s="205"/>
      <c r="H716" s="205"/>
      <c r="I716" s="205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</row>
    <row r="717" spans="1:21" ht="12.75" customHeight="1">
      <c r="A717" s="142"/>
      <c r="B717" s="205"/>
      <c r="C717" s="205"/>
      <c r="D717" s="205"/>
      <c r="E717" s="205"/>
      <c r="F717" s="205"/>
      <c r="G717" s="205"/>
      <c r="H717" s="205"/>
      <c r="I717" s="205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</row>
    <row r="718" spans="1:21" ht="12.75" customHeight="1">
      <c r="A718" s="142"/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</row>
    <row r="719" spans="1:21" ht="12.75" customHeight="1">
      <c r="A719" s="142"/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</row>
    <row r="720" spans="1:21" ht="12.75" customHeight="1">
      <c r="A720" s="142"/>
      <c r="B720" s="205"/>
      <c r="C720" s="205"/>
      <c r="D720" s="205"/>
      <c r="E720" s="205"/>
      <c r="F720" s="205"/>
      <c r="G720" s="205"/>
      <c r="H720" s="205"/>
      <c r="I720" s="205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</row>
    <row r="721" spans="1:21" ht="12.75" customHeight="1">
      <c r="A721" s="142"/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</row>
    <row r="722" spans="1:21" ht="12.75" customHeight="1">
      <c r="A722" s="142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</row>
    <row r="723" spans="1:21" ht="12.75" customHeight="1">
      <c r="A723" s="142"/>
      <c r="B723" s="205"/>
      <c r="C723" s="205"/>
      <c r="D723" s="205"/>
      <c r="E723" s="205"/>
      <c r="F723" s="205"/>
      <c r="G723" s="205"/>
      <c r="H723" s="205"/>
      <c r="I723" s="205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</row>
    <row r="724" spans="1:21" ht="12.75" customHeight="1">
      <c r="A724" s="142"/>
      <c r="B724" s="205"/>
      <c r="C724" s="205"/>
      <c r="D724" s="205"/>
      <c r="E724" s="205"/>
      <c r="F724" s="205"/>
      <c r="G724" s="205"/>
      <c r="H724" s="205"/>
      <c r="I724" s="205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</row>
    <row r="725" spans="1:21" ht="12.75" customHeight="1">
      <c r="A725" s="142"/>
      <c r="B725" s="205"/>
      <c r="C725" s="205"/>
      <c r="D725" s="205"/>
      <c r="E725" s="205"/>
      <c r="F725" s="205"/>
      <c r="G725" s="205"/>
      <c r="H725" s="205"/>
      <c r="I725" s="205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</row>
    <row r="726" spans="1:21" ht="12.75" customHeight="1">
      <c r="A726" s="142"/>
      <c r="B726" s="205"/>
      <c r="C726" s="205"/>
      <c r="D726" s="205"/>
      <c r="E726" s="205"/>
      <c r="F726" s="205"/>
      <c r="G726" s="205"/>
      <c r="H726" s="205"/>
      <c r="I726" s="205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</row>
    <row r="727" spans="1:21" ht="12.75" customHeight="1">
      <c r="A727" s="142"/>
      <c r="B727" s="205"/>
      <c r="C727" s="205"/>
      <c r="D727" s="205"/>
      <c r="E727" s="205"/>
      <c r="F727" s="205"/>
      <c r="G727" s="205"/>
      <c r="H727" s="205"/>
      <c r="I727" s="205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</row>
    <row r="728" spans="1:21" ht="12.75" customHeight="1">
      <c r="A728" s="142"/>
      <c r="B728" s="205"/>
      <c r="C728" s="205"/>
      <c r="D728" s="205"/>
      <c r="E728" s="205"/>
      <c r="F728" s="205"/>
      <c r="G728" s="205"/>
      <c r="H728" s="205"/>
      <c r="I728" s="205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</row>
    <row r="729" spans="1:21" ht="12.75" customHeight="1">
      <c r="A729" s="142"/>
      <c r="B729" s="205"/>
      <c r="C729" s="205"/>
      <c r="D729" s="205"/>
      <c r="E729" s="205"/>
      <c r="F729" s="205"/>
      <c r="G729" s="205"/>
      <c r="H729" s="205"/>
      <c r="I729" s="205"/>
      <c r="J729" s="205"/>
      <c r="K729" s="205"/>
      <c r="L729" s="205"/>
      <c r="M729" s="205"/>
      <c r="N729" s="205"/>
      <c r="O729" s="205"/>
      <c r="P729" s="205"/>
      <c r="Q729" s="205"/>
      <c r="R729" s="205"/>
      <c r="S729" s="205"/>
      <c r="T729" s="205"/>
      <c r="U729" s="205"/>
    </row>
    <row r="730" spans="1:21" ht="12.75" customHeight="1">
      <c r="A730" s="142"/>
      <c r="B730" s="205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</row>
    <row r="731" spans="1:21" ht="12.75" customHeight="1">
      <c r="A731" s="142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</row>
    <row r="732" spans="1:21" ht="12.75" customHeight="1">
      <c r="A732" s="142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5"/>
      <c r="M732" s="205"/>
      <c r="N732" s="205"/>
      <c r="O732" s="205"/>
      <c r="P732" s="205"/>
      <c r="Q732" s="205"/>
      <c r="R732" s="205"/>
      <c r="S732" s="205"/>
      <c r="T732" s="205"/>
      <c r="U732" s="205"/>
    </row>
    <row r="733" spans="1:21" ht="12.75" customHeight="1">
      <c r="A733" s="142"/>
      <c r="B733" s="205"/>
      <c r="C733" s="205"/>
      <c r="D733" s="205"/>
      <c r="E733" s="205"/>
      <c r="F733" s="205"/>
      <c r="G733" s="205"/>
      <c r="H733" s="205"/>
      <c r="I733" s="205"/>
      <c r="J733" s="205"/>
      <c r="K733" s="205"/>
      <c r="L733" s="205"/>
      <c r="M733" s="205"/>
      <c r="N733" s="205"/>
      <c r="O733" s="205"/>
      <c r="P733" s="205"/>
      <c r="Q733" s="205"/>
      <c r="R733" s="205"/>
      <c r="S733" s="205"/>
      <c r="T733" s="205"/>
      <c r="U733" s="205"/>
    </row>
    <row r="734" spans="1:21" ht="12.75" customHeight="1">
      <c r="A734" s="142"/>
      <c r="B734" s="205"/>
      <c r="C734" s="205"/>
      <c r="D734" s="205"/>
      <c r="E734" s="205"/>
      <c r="F734" s="205"/>
      <c r="G734" s="205"/>
      <c r="H734" s="205"/>
      <c r="I734" s="205"/>
      <c r="J734" s="205"/>
      <c r="K734" s="205"/>
      <c r="L734" s="205"/>
      <c r="M734" s="205"/>
      <c r="N734" s="205"/>
      <c r="O734" s="205"/>
      <c r="P734" s="205"/>
      <c r="Q734" s="205"/>
      <c r="R734" s="205"/>
      <c r="S734" s="205"/>
      <c r="T734" s="205"/>
      <c r="U734" s="205"/>
    </row>
    <row r="735" spans="1:21" ht="12.75" customHeight="1">
      <c r="A735" s="142"/>
      <c r="B735" s="205"/>
      <c r="C735" s="205"/>
      <c r="D735" s="205"/>
      <c r="E735" s="205"/>
      <c r="F735" s="205"/>
      <c r="G735" s="205"/>
      <c r="H735" s="205"/>
      <c r="I735" s="205"/>
      <c r="J735" s="205"/>
      <c r="K735" s="205"/>
      <c r="L735" s="205"/>
      <c r="M735" s="205"/>
      <c r="N735" s="205"/>
      <c r="O735" s="205"/>
      <c r="P735" s="205"/>
      <c r="Q735" s="205"/>
      <c r="R735" s="205"/>
      <c r="S735" s="205"/>
      <c r="T735" s="205"/>
      <c r="U735" s="205"/>
    </row>
    <row r="736" spans="1:21" ht="12.75" customHeight="1">
      <c r="A736" s="142"/>
      <c r="B736" s="205"/>
      <c r="C736" s="205"/>
      <c r="D736" s="205"/>
      <c r="E736" s="205"/>
      <c r="F736" s="205"/>
      <c r="G736" s="205"/>
      <c r="H736" s="205"/>
      <c r="I736" s="205"/>
      <c r="J736" s="205"/>
      <c r="K736" s="205"/>
      <c r="L736" s="205"/>
      <c r="M736" s="205"/>
      <c r="N736" s="205"/>
      <c r="O736" s="205"/>
      <c r="P736" s="205"/>
      <c r="Q736" s="205"/>
      <c r="R736" s="205"/>
      <c r="S736" s="205"/>
      <c r="T736" s="205"/>
      <c r="U736" s="205"/>
    </row>
    <row r="737" spans="1:21" ht="12.75" customHeight="1">
      <c r="A737" s="142"/>
      <c r="B737" s="205"/>
      <c r="C737" s="205"/>
      <c r="D737" s="205"/>
      <c r="E737" s="205"/>
      <c r="F737" s="205"/>
      <c r="G737" s="205"/>
      <c r="H737" s="205"/>
      <c r="I737" s="205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</row>
    <row r="738" spans="1:21" ht="12.75" customHeight="1">
      <c r="A738" s="142"/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05"/>
      <c r="N738" s="205"/>
      <c r="O738" s="205"/>
      <c r="P738" s="205"/>
      <c r="Q738" s="205"/>
      <c r="R738" s="205"/>
      <c r="S738" s="205"/>
      <c r="T738" s="205"/>
      <c r="U738" s="205"/>
    </row>
    <row r="739" spans="1:21" ht="12.75" customHeight="1">
      <c r="A739" s="142"/>
      <c r="B739" s="205"/>
      <c r="C739" s="205"/>
      <c r="D739" s="205"/>
      <c r="E739" s="205"/>
      <c r="F739" s="205"/>
      <c r="G739" s="205"/>
      <c r="H739" s="205"/>
      <c r="I739" s="205"/>
      <c r="J739" s="205"/>
      <c r="K739" s="205"/>
      <c r="L739" s="205"/>
      <c r="M739" s="205"/>
      <c r="N739" s="205"/>
      <c r="O739" s="205"/>
      <c r="P739" s="205"/>
      <c r="Q739" s="205"/>
      <c r="R739" s="205"/>
      <c r="S739" s="205"/>
      <c r="T739" s="205"/>
      <c r="U739" s="205"/>
    </row>
    <row r="740" spans="1:21" ht="12.75" customHeight="1">
      <c r="A740" s="142"/>
      <c r="B740" s="205"/>
      <c r="C740" s="205"/>
      <c r="D740" s="205"/>
      <c r="E740" s="205"/>
      <c r="F740" s="205"/>
      <c r="G740" s="205"/>
      <c r="H740" s="205"/>
      <c r="I740" s="205"/>
      <c r="J740" s="205"/>
      <c r="K740" s="205"/>
      <c r="L740" s="205"/>
      <c r="M740" s="205"/>
      <c r="N740" s="205"/>
      <c r="O740" s="205"/>
      <c r="P740" s="205"/>
      <c r="Q740" s="205"/>
      <c r="R740" s="205"/>
      <c r="S740" s="205"/>
      <c r="T740" s="205"/>
      <c r="U740" s="205"/>
    </row>
    <row r="741" spans="1:21" ht="12.75" customHeight="1">
      <c r="A741" s="142"/>
      <c r="B741" s="205"/>
      <c r="C741" s="205"/>
      <c r="D741" s="205"/>
      <c r="E741" s="205"/>
      <c r="F741" s="205"/>
      <c r="G741" s="205"/>
      <c r="H741" s="205"/>
      <c r="I741" s="205"/>
      <c r="J741" s="205"/>
      <c r="K741" s="205"/>
      <c r="L741" s="205"/>
      <c r="M741" s="205"/>
      <c r="N741" s="205"/>
      <c r="O741" s="205"/>
      <c r="P741" s="205"/>
      <c r="Q741" s="205"/>
      <c r="R741" s="205"/>
      <c r="S741" s="205"/>
      <c r="T741" s="205"/>
      <c r="U741" s="205"/>
    </row>
    <row r="742" spans="1:21" ht="12.75" customHeight="1">
      <c r="A742" s="142"/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05"/>
      <c r="N742" s="205"/>
      <c r="O742" s="205"/>
      <c r="P742" s="205"/>
      <c r="Q742" s="205"/>
      <c r="R742" s="205"/>
      <c r="S742" s="205"/>
      <c r="T742" s="205"/>
      <c r="U742" s="205"/>
    </row>
    <row r="743" spans="1:21" ht="12.75" customHeight="1">
      <c r="A743" s="142"/>
      <c r="B743" s="205"/>
      <c r="C743" s="205"/>
      <c r="D743" s="205"/>
      <c r="E743" s="205"/>
      <c r="F743" s="205"/>
      <c r="G743" s="205"/>
      <c r="H743" s="205"/>
      <c r="I743" s="205"/>
      <c r="J743" s="205"/>
      <c r="K743" s="205"/>
      <c r="L743" s="205"/>
      <c r="M743" s="205"/>
      <c r="N743" s="205"/>
      <c r="O743" s="205"/>
      <c r="P743" s="205"/>
      <c r="Q743" s="205"/>
      <c r="R743" s="205"/>
      <c r="S743" s="205"/>
      <c r="T743" s="205"/>
      <c r="U743" s="205"/>
    </row>
    <row r="744" spans="1:21" ht="12.75" customHeight="1">
      <c r="A744" s="142"/>
      <c r="B744" s="205"/>
      <c r="C744" s="205"/>
      <c r="D744" s="205"/>
      <c r="E744" s="205"/>
      <c r="F744" s="205"/>
      <c r="G744" s="205"/>
      <c r="H744" s="205"/>
      <c r="I744" s="205"/>
      <c r="J744" s="205"/>
      <c r="K744" s="205"/>
      <c r="L744" s="205"/>
      <c r="M744" s="205"/>
      <c r="N744" s="205"/>
      <c r="O744" s="205"/>
      <c r="P744" s="205"/>
      <c r="Q744" s="205"/>
      <c r="R744" s="205"/>
      <c r="S744" s="205"/>
      <c r="T744" s="205"/>
      <c r="U744" s="205"/>
    </row>
    <row r="745" spans="1:21" ht="12.75" customHeight="1">
      <c r="A745" s="142"/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</row>
    <row r="746" spans="1:21" ht="12.75" customHeight="1">
      <c r="A746" s="142"/>
      <c r="B746" s="205"/>
      <c r="C746" s="205"/>
      <c r="D746" s="205"/>
      <c r="E746" s="205"/>
      <c r="F746" s="205"/>
      <c r="G746" s="205"/>
      <c r="H746" s="205"/>
      <c r="I746" s="205"/>
      <c r="J746" s="205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</row>
    <row r="747" spans="1:21" ht="12.75" customHeight="1">
      <c r="A747" s="142"/>
      <c r="B747" s="205"/>
      <c r="C747" s="205"/>
      <c r="D747" s="205"/>
      <c r="E747" s="205"/>
      <c r="F747" s="205"/>
      <c r="G747" s="205"/>
      <c r="H747" s="205"/>
      <c r="I747" s="205"/>
      <c r="J747" s="205"/>
      <c r="K747" s="205"/>
      <c r="L747" s="205"/>
      <c r="M747" s="205"/>
      <c r="N747" s="205"/>
      <c r="O747" s="205"/>
      <c r="P747" s="205"/>
      <c r="Q747" s="205"/>
      <c r="R747" s="205"/>
      <c r="S747" s="205"/>
      <c r="T747" s="205"/>
      <c r="U747" s="205"/>
    </row>
    <row r="748" spans="1:21" ht="12.75" customHeight="1">
      <c r="A748" s="142"/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05"/>
      <c r="N748" s="205"/>
      <c r="O748" s="205"/>
      <c r="P748" s="205"/>
      <c r="Q748" s="205"/>
      <c r="R748" s="205"/>
      <c r="S748" s="205"/>
      <c r="T748" s="205"/>
      <c r="U748" s="205"/>
    </row>
    <row r="749" spans="1:21" ht="12.75" customHeight="1">
      <c r="A749" s="142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</row>
    <row r="750" spans="1:21" ht="12.75" customHeight="1">
      <c r="A750" s="142"/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05"/>
      <c r="N750" s="205"/>
      <c r="O750" s="205"/>
      <c r="P750" s="205"/>
      <c r="Q750" s="205"/>
      <c r="R750" s="205"/>
      <c r="S750" s="205"/>
      <c r="T750" s="205"/>
      <c r="U750" s="205"/>
    </row>
    <row r="751" spans="1:21" ht="12.75" customHeight="1">
      <c r="A751" s="142"/>
      <c r="B751" s="205"/>
      <c r="C751" s="205"/>
      <c r="D751" s="205"/>
      <c r="E751" s="205"/>
      <c r="F751" s="205"/>
      <c r="G751" s="205"/>
      <c r="H751" s="205"/>
      <c r="I751" s="205"/>
      <c r="J751" s="205"/>
      <c r="K751" s="205"/>
      <c r="L751" s="205"/>
      <c r="M751" s="205"/>
      <c r="N751" s="205"/>
      <c r="O751" s="205"/>
      <c r="P751" s="205"/>
      <c r="Q751" s="205"/>
      <c r="R751" s="205"/>
      <c r="S751" s="205"/>
      <c r="T751" s="205"/>
      <c r="U751" s="205"/>
    </row>
    <row r="752" spans="1:21" ht="12.75" customHeight="1">
      <c r="A752" s="142"/>
      <c r="B752" s="205"/>
      <c r="C752" s="205"/>
      <c r="D752" s="205"/>
      <c r="E752" s="205"/>
      <c r="F752" s="205"/>
      <c r="G752" s="205"/>
      <c r="H752" s="205"/>
      <c r="I752" s="205"/>
      <c r="J752" s="205"/>
      <c r="K752" s="205"/>
      <c r="L752" s="205"/>
      <c r="M752" s="205"/>
      <c r="N752" s="205"/>
      <c r="O752" s="205"/>
      <c r="P752" s="205"/>
      <c r="Q752" s="205"/>
      <c r="R752" s="205"/>
      <c r="S752" s="205"/>
      <c r="T752" s="205"/>
      <c r="U752" s="205"/>
    </row>
    <row r="753" spans="1:21" ht="12.75" customHeight="1">
      <c r="A753" s="142"/>
      <c r="B753" s="205"/>
      <c r="C753" s="205"/>
      <c r="D753" s="205"/>
      <c r="E753" s="205"/>
      <c r="F753" s="205"/>
      <c r="G753" s="205"/>
      <c r="H753" s="205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</row>
    <row r="754" spans="1:21" ht="12.75" customHeight="1">
      <c r="A754" s="142"/>
      <c r="B754" s="205"/>
      <c r="C754" s="205"/>
      <c r="D754" s="205"/>
      <c r="E754" s="205"/>
      <c r="F754" s="205"/>
      <c r="G754" s="205"/>
      <c r="H754" s="205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</row>
    <row r="755" spans="1:21" ht="12.75" customHeight="1">
      <c r="A755" s="142"/>
      <c r="B755" s="205"/>
      <c r="C755" s="205"/>
      <c r="D755" s="205"/>
      <c r="E755" s="205"/>
      <c r="F755" s="205"/>
      <c r="G755" s="205"/>
      <c r="H755" s="205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</row>
    <row r="756" spans="1:21" ht="12.75" customHeight="1">
      <c r="A756" s="142"/>
      <c r="B756" s="205"/>
      <c r="C756" s="205"/>
      <c r="D756" s="205"/>
      <c r="E756" s="205"/>
      <c r="F756" s="205"/>
      <c r="G756" s="205"/>
      <c r="H756" s="205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</row>
    <row r="757" spans="1:21" ht="12.75" customHeight="1">
      <c r="A757" s="142"/>
      <c r="B757" s="205"/>
      <c r="C757" s="205"/>
      <c r="D757" s="205"/>
      <c r="E757" s="205"/>
      <c r="F757" s="205"/>
      <c r="G757" s="205"/>
      <c r="H757" s="205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</row>
    <row r="758" spans="1:21" ht="12.75" customHeight="1">
      <c r="A758" s="142"/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</row>
    <row r="759" spans="1:21" ht="12.75" customHeight="1">
      <c r="A759" s="142"/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</row>
    <row r="760" spans="1:21" ht="12.75" customHeight="1">
      <c r="A760" s="142"/>
      <c r="B760" s="205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</row>
    <row r="761" spans="1:21" ht="12.75" customHeight="1">
      <c r="A761" s="142"/>
      <c r="B761" s="205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</row>
    <row r="762" spans="1:21" ht="12.75" customHeight="1">
      <c r="A762" s="142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</row>
    <row r="763" spans="1:21" ht="12.75" customHeight="1">
      <c r="A763" s="142"/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</row>
    <row r="764" spans="1:21" ht="12.75" customHeight="1">
      <c r="A764" s="142"/>
      <c r="B764" s="205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</row>
    <row r="765" spans="1:21" ht="12.75" customHeight="1">
      <c r="A765" s="142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</row>
    <row r="766" spans="1:21" ht="12.75" customHeight="1">
      <c r="A766" s="142"/>
      <c r="B766" s="205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</row>
    <row r="767" spans="1:21" ht="12.75" customHeight="1">
      <c r="A767" s="142"/>
      <c r="B767" s="205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</row>
    <row r="768" spans="1:21" ht="12.75" customHeight="1">
      <c r="A768" s="142"/>
      <c r="B768" s="205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</row>
    <row r="769" spans="1:21" ht="12.75" customHeight="1">
      <c r="A769" s="142"/>
      <c r="B769" s="205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</row>
    <row r="770" spans="1:21" ht="12.75" customHeight="1">
      <c r="A770" s="142"/>
      <c r="B770" s="205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</row>
    <row r="771" spans="1:21" ht="12.75" customHeight="1">
      <c r="A771" s="142"/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</row>
    <row r="772" spans="1:21" ht="12.75" customHeight="1">
      <c r="A772" s="142"/>
      <c r="B772" s="205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</row>
    <row r="773" spans="1:21" ht="12.75" customHeight="1">
      <c r="A773" s="142"/>
      <c r="B773" s="205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</row>
    <row r="774" spans="1:21" ht="12.75" customHeight="1">
      <c r="A774" s="142"/>
      <c r="B774" s="205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</row>
    <row r="775" spans="1:21" ht="12.75" customHeight="1">
      <c r="A775" s="142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</row>
    <row r="776" spans="1:21" ht="12.75" customHeight="1">
      <c r="A776" s="142"/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</row>
    <row r="777" spans="1:21" ht="12.75" customHeight="1">
      <c r="A777" s="142"/>
      <c r="B777" s="205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</row>
    <row r="778" spans="1:21" ht="12.75" customHeight="1">
      <c r="A778" s="142"/>
      <c r="B778" s="205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</row>
    <row r="779" spans="1:21" ht="12.75" customHeight="1">
      <c r="A779" s="142"/>
      <c r="B779" s="205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</row>
    <row r="780" spans="1:21" ht="12.75" customHeight="1">
      <c r="A780" s="142"/>
      <c r="B780" s="205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</row>
    <row r="781" spans="1:21" ht="12.75" customHeight="1">
      <c r="A781" s="142"/>
      <c r="B781" s="205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</row>
    <row r="782" spans="1:21" ht="12.75" customHeight="1">
      <c r="A782" s="142"/>
      <c r="B782" s="205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</row>
    <row r="783" spans="1:21" ht="12.75" customHeight="1">
      <c r="A783" s="142"/>
      <c r="B783" s="205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</row>
    <row r="784" spans="1:21" ht="12.75" customHeight="1">
      <c r="A784" s="142"/>
      <c r="B784" s="205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</row>
    <row r="785" spans="1:21" ht="12.75" customHeight="1">
      <c r="A785" s="142"/>
      <c r="B785" s="205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</row>
    <row r="786" spans="1:21" ht="12.75" customHeight="1">
      <c r="A786" s="142"/>
      <c r="B786" s="205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</row>
    <row r="787" spans="1:21" ht="12.75" customHeight="1">
      <c r="A787" s="142"/>
      <c r="B787" s="205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</row>
    <row r="788" spans="1:21" ht="12.75" customHeight="1">
      <c r="A788" s="142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</row>
    <row r="789" spans="1:21" ht="12.75" customHeight="1">
      <c r="A789" s="142"/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</row>
    <row r="790" spans="1:21" ht="12.75" customHeight="1">
      <c r="A790" s="142"/>
      <c r="B790" s="205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</row>
    <row r="791" spans="1:21" ht="12.75" customHeight="1">
      <c r="A791" s="142"/>
      <c r="B791" s="205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</row>
    <row r="792" spans="1:21" ht="12.75" customHeight="1">
      <c r="A792" s="142"/>
      <c r="B792" s="205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</row>
    <row r="793" spans="1:21" ht="12.75" customHeight="1">
      <c r="A793" s="142"/>
      <c r="B793" s="205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</row>
    <row r="794" spans="1:21" ht="12.75" customHeight="1">
      <c r="A794" s="142"/>
      <c r="B794" s="205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</row>
    <row r="795" spans="1:21" ht="12.75" customHeight="1">
      <c r="A795" s="142"/>
      <c r="B795" s="205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</row>
    <row r="796" spans="1:21" ht="12.75" customHeight="1">
      <c r="A796" s="142"/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</row>
    <row r="797" spans="1:21" ht="12.75" customHeight="1">
      <c r="A797" s="142"/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</row>
    <row r="798" spans="1:21" ht="12.75" customHeight="1">
      <c r="A798" s="142"/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</row>
    <row r="799" spans="1:21" ht="12.75" customHeight="1">
      <c r="A799" s="142"/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</row>
    <row r="800" spans="1:21" ht="12.75" customHeight="1">
      <c r="A800" s="142"/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</row>
    <row r="801" spans="1:21" ht="12.75" customHeight="1">
      <c r="A801" s="142"/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</row>
    <row r="802" spans="1:21" ht="12.75" customHeight="1">
      <c r="A802" s="142"/>
      <c r="B802" s="205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</row>
    <row r="803" spans="1:21" ht="12.75" customHeight="1">
      <c r="A803" s="142"/>
      <c r="B803" s="205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</row>
    <row r="804" spans="1:21" ht="12.75" customHeight="1">
      <c r="A804" s="142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</row>
    <row r="805" spans="1:21" ht="12.75" customHeight="1">
      <c r="A805" s="142"/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</row>
    <row r="806" spans="1:21" ht="12.75" customHeight="1">
      <c r="A806" s="142"/>
      <c r="B806" s="205"/>
      <c r="C806" s="205"/>
      <c r="D806" s="205"/>
      <c r="E806" s="205"/>
      <c r="F806" s="205"/>
      <c r="G806" s="205"/>
      <c r="H806" s="205"/>
      <c r="I806" s="205"/>
      <c r="J806" s="205"/>
      <c r="K806" s="205"/>
      <c r="L806" s="205"/>
      <c r="M806" s="205"/>
      <c r="N806" s="205"/>
      <c r="O806" s="205"/>
      <c r="P806" s="205"/>
      <c r="Q806" s="205"/>
      <c r="R806" s="205"/>
      <c r="S806" s="205"/>
      <c r="T806" s="205"/>
      <c r="U806" s="205"/>
    </row>
    <row r="807" spans="1:21" ht="12.75" customHeight="1">
      <c r="A807" s="142"/>
      <c r="B807" s="205"/>
      <c r="C807" s="205"/>
      <c r="D807" s="205"/>
      <c r="E807" s="205"/>
      <c r="F807" s="205"/>
      <c r="G807" s="205"/>
      <c r="H807" s="205"/>
      <c r="I807" s="205"/>
      <c r="J807" s="205"/>
      <c r="K807" s="205"/>
      <c r="L807" s="205"/>
      <c r="M807" s="205"/>
      <c r="N807" s="205"/>
      <c r="O807" s="205"/>
      <c r="P807" s="205"/>
      <c r="Q807" s="205"/>
      <c r="R807" s="205"/>
      <c r="S807" s="205"/>
      <c r="T807" s="205"/>
      <c r="U807" s="205"/>
    </row>
    <row r="808" spans="1:21" ht="12.75" customHeight="1">
      <c r="A808" s="142"/>
      <c r="B808" s="205"/>
      <c r="C808" s="205"/>
      <c r="D808" s="205"/>
      <c r="E808" s="205"/>
      <c r="F808" s="205"/>
      <c r="G808" s="205"/>
      <c r="H808" s="205"/>
      <c r="I808" s="205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</row>
    <row r="809" spans="1:21" ht="12.75" customHeight="1">
      <c r="A809" s="142"/>
      <c r="B809" s="205"/>
      <c r="C809" s="205"/>
      <c r="D809" s="205"/>
      <c r="E809" s="205"/>
      <c r="F809" s="205"/>
      <c r="G809" s="205"/>
      <c r="H809" s="205"/>
      <c r="I809" s="205"/>
      <c r="J809" s="205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</row>
    <row r="810" spans="1:21" ht="12.75" customHeight="1">
      <c r="A810" s="142"/>
      <c r="B810" s="205"/>
      <c r="C810" s="205"/>
      <c r="D810" s="205"/>
      <c r="E810" s="205"/>
      <c r="F810" s="205"/>
      <c r="G810" s="205"/>
      <c r="H810" s="205"/>
      <c r="I810" s="205"/>
      <c r="J810" s="205"/>
      <c r="K810" s="205"/>
      <c r="L810" s="205"/>
      <c r="M810" s="205"/>
      <c r="N810" s="205"/>
      <c r="O810" s="205"/>
      <c r="P810" s="205"/>
      <c r="Q810" s="205"/>
      <c r="R810" s="205"/>
      <c r="S810" s="205"/>
      <c r="T810" s="205"/>
      <c r="U810" s="205"/>
    </row>
    <row r="811" spans="1:21" ht="12.75" customHeight="1">
      <c r="A811" s="142"/>
      <c r="B811" s="205"/>
      <c r="C811" s="205"/>
      <c r="D811" s="205"/>
      <c r="E811" s="205"/>
      <c r="F811" s="205"/>
      <c r="G811" s="205"/>
      <c r="H811" s="205"/>
      <c r="I811" s="205"/>
      <c r="J811" s="205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</row>
    <row r="812" spans="1:21" ht="12.75" customHeight="1">
      <c r="A812" s="142"/>
      <c r="B812" s="205"/>
      <c r="C812" s="205"/>
      <c r="D812" s="205"/>
      <c r="E812" s="205"/>
      <c r="F812" s="205"/>
      <c r="G812" s="205"/>
      <c r="H812" s="205"/>
      <c r="I812" s="205"/>
      <c r="J812" s="205"/>
      <c r="K812" s="205"/>
      <c r="L812" s="205"/>
      <c r="M812" s="205"/>
      <c r="N812" s="205"/>
      <c r="O812" s="205"/>
      <c r="P812" s="205"/>
      <c r="Q812" s="205"/>
      <c r="R812" s="205"/>
      <c r="S812" s="205"/>
      <c r="T812" s="205"/>
      <c r="U812" s="205"/>
    </row>
    <row r="813" spans="1:21" ht="12.75" customHeight="1">
      <c r="A813" s="142"/>
      <c r="B813" s="205"/>
      <c r="C813" s="205"/>
      <c r="D813" s="205"/>
      <c r="E813" s="205"/>
      <c r="F813" s="205"/>
      <c r="G813" s="205"/>
      <c r="H813" s="205"/>
      <c r="I813" s="205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</row>
    <row r="814" spans="1:21" ht="12.75" customHeight="1">
      <c r="A814" s="142"/>
      <c r="B814" s="205"/>
      <c r="C814" s="205"/>
      <c r="D814" s="205"/>
      <c r="E814" s="205"/>
      <c r="F814" s="205"/>
      <c r="G814" s="205"/>
      <c r="H814" s="205"/>
      <c r="I814" s="205"/>
      <c r="J814" s="205"/>
      <c r="K814" s="205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</row>
    <row r="815" spans="1:21" ht="12.75" customHeight="1">
      <c r="A815" s="142"/>
      <c r="B815" s="205"/>
      <c r="C815" s="205"/>
      <c r="D815" s="205"/>
      <c r="E815" s="205"/>
      <c r="F815" s="205"/>
      <c r="G815" s="205"/>
      <c r="H815" s="205"/>
      <c r="I815" s="205"/>
      <c r="J815" s="205"/>
      <c r="K815" s="205"/>
      <c r="L815" s="205"/>
      <c r="M815" s="205"/>
      <c r="N815" s="205"/>
      <c r="O815" s="205"/>
      <c r="P815" s="205"/>
      <c r="Q815" s="205"/>
      <c r="R815" s="205"/>
      <c r="S815" s="205"/>
      <c r="T815" s="205"/>
      <c r="U815" s="205"/>
    </row>
    <row r="816" spans="1:21" ht="12.75" customHeight="1">
      <c r="A816" s="142"/>
      <c r="B816" s="205"/>
      <c r="C816" s="205"/>
      <c r="D816" s="205"/>
      <c r="E816" s="205"/>
      <c r="F816" s="205"/>
      <c r="G816" s="205"/>
      <c r="H816" s="205"/>
      <c r="I816" s="205"/>
      <c r="J816" s="205"/>
      <c r="K816" s="205"/>
      <c r="L816" s="205"/>
      <c r="M816" s="205"/>
      <c r="N816" s="205"/>
      <c r="O816" s="205"/>
      <c r="P816" s="205"/>
      <c r="Q816" s="205"/>
      <c r="R816" s="205"/>
      <c r="S816" s="205"/>
      <c r="T816" s="205"/>
      <c r="U816" s="205"/>
    </row>
    <row r="817" spans="1:21" ht="12.75" customHeight="1">
      <c r="A817" s="142"/>
      <c r="B817" s="205"/>
      <c r="C817" s="205"/>
      <c r="D817" s="205"/>
      <c r="E817" s="205"/>
      <c r="F817" s="205"/>
      <c r="G817" s="205"/>
      <c r="H817" s="205"/>
      <c r="I817" s="205"/>
      <c r="J817" s="205"/>
      <c r="K817" s="205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</row>
    <row r="818" spans="1:21" ht="12.75" customHeight="1">
      <c r="A818" s="142"/>
      <c r="B818" s="205"/>
      <c r="C818" s="205"/>
      <c r="D818" s="205"/>
      <c r="E818" s="205"/>
      <c r="F818" s="205"/>
      <c r="G818" s="205"/>
      <c r="H818" s="205"/>
      <c r="I818" s="205"/>
      <c r="J818" s="205"/>
      <c r="K818" s="205"/>
      <c r="L818" s="205"/>
      <c r="M818" s="205"/>
      <c r="N818" s="205"/>
      <c r="O818" s="205"/>
      <c r="P818" s="205"/>
      <c r="Q818" s="205"/>
      <c r="R818" s="205"/>
      <c r="S818" s="205"/>
      <c r="T818" s="205"/>
      <c r="U818" s="205"/>
    </row>
    <row r="819" spans="1:21" ht="12.75" customHeight="1">
      <c r="A819" s="142"/>
      <c r="B819" s="205"/>
      <c r="C819" s="205"/>
      <c r="D819" s="205"/>
      <c r="E819" s="205"/>
      <c r="F819" s="205"/>
      <c r="G819" s="205"/>
      <c r="H819" s="205"/>
      <c r="I819" s="205"/>
      <c r="J819" s="205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</row>
    <row r="820" spans="1:21" ht="12.75" customHeight="1">
      <c r="A820" s="142"/>
      <c r="B820" s="205"/>
      <c r="C820" s="205"/>
      <c r="D820" s="205"/>
      <c r="E820" s="205"/>
      <c r="F820" s="205"/>
      <c r="G820" s="205"/>
      <c r="H820" s="205"/>
      <c r="I820" s="205"/>
      <c r="J820" s="205"/>
      <c r="K820" s="205"/>
      <c r="L820" s="205"/>
      <c r="M820" s="205"/>
      <c r="N820" s="205"/>
      <c r="O820" s="205"/>
      <c r="P820" s="205"/>
      <c r="Q820" s="205"/>
      <c r="R820" s="205"/>
      <c r="S820" s="205"/>
      <c r="T820" s="205"/>
      <c r="U820" s="205"/>
    </row>
    <row r="821" spans="1:21" ht="12.75" customHeight="1">
      <c r="A821" s="142"/>
      <c r="B821" s="205"/>
      <c r="C821" s="205"/>
      <c r="D821" s="205"/>
      <c r="E821" s="205"/>
      <c r="F821" s="205"/>
      <c r="G821" s="205"/>
      <c r="H821" s="205"/>
      <c r="I821" s="205"/>
      <c r="J821" s="205"/>
      <c r="K821" s="205"/>
      <c r="L821" s="205"/>
      <c r="M821" s="205"/>
      <c r="N821" s="205"/>
      <c r="O821" s="205"/>
      <c r="P821" s="205"/>
      <c r="Q821" s="205"/>
      <c r="R821" s="205"/>
      <c r="S821" s="205"/>
      <c r="T821" s="205"/>
      <c r="U821" s="205"/>
    </row>
    <row r="822" spans="1:21" ht="12.75" customHeight="1">
      <c r="A822" s="142"/>
      <c r="B822" s="205"/>
      <c r="C822" s="205"/>
      <c r="D822" s="205"/>
      <c r="E822" s="205"/>
      <c r="F822" s="205"/>
      <c r="G822" s="205"/>
      <c r="H822" s="205"/>
      <c r="I822" s="205"/>
      <c r="J822" s="205"/>
      <c r="K822" s="205"/>
      <c r="L822" s="205"/>
      <c r="M822" s="205"/>
      <c r="N822" s="205"/>
      <c r="O822" s="205"/>
      <c r="P822" s="205"/>
      <c r="Q822" s="205"/>
      <c r="R822" s="205"/>
      <c r="S822" s="205"/>
      <c r="T822" s="205"/>
      <c r="U822" s="205"/>
    </row>
    <row r="823" spans="1:21" ht="12.75" customHeight="1">
      <c r="A823" s="142"/>
      <c r="B823" s="205"/>
      <c r="C823" s="205"/>
      <c r="D823" s="205"/>
      <c r="E823" s="205"/>
      <c r="F823" s="205"/>
      <c r="G823" s="205"/>
      <c r="H823" s="205"/>
      <c r="I823" s="205"/>
      <c r="J823" s="205"/>
      <c r="K823" s="205"/>
      <c r="L823" s="205"/>
      <c r="M823" s="205"/>
      <c r="N823" s="205"/>
      <c r="O823" s="205"/>
      <c r="P823" s="205"/>
      <c r="Q823" s="205"/>
      <c r="R823" s="205"/>
      <c r="S823" s="205"/>
      <c r="T823" s="205"/>
      <c r="U823" s="205"/>
    </row>
    <row r="824" spans="1:21" ht="12.75" customHeight="1">
      <c r="A824" s="142"/>
      <c r="B824" s="205"/>
      <c r="C824" s="205"/>
      <c r="D824" s="205"/>
      <c r="E824" s="205"/>
      <c r="F824" s="205"/>
      <c r="G824" s="205"/>
      <c r="H824" s="205"/>
      <c r="I824" s="205"/>
      <c r="J824" s="205"/>
      <c r="K824" s="205"/>
      <c r="L824" s="205"/>
      <c r="M824" s="205"/>
      <c r="N824" s="205"/>
      <c r="O824" s="205"/>
      <c r="P824" s="205"/>
      <c r="Q824" s="205"/>
      <c r="R824" s="205"/>
      <c r="S824" s="205"/>
      <c r="T824" s="205"/>
      <c r="U824" s="205"/>
    </row>
    <row r="825" spans="1:21" ht="12.75" customHeight="1">
      <c r="A825" s="142"/>
      <c r="B825" s="205"/>
      <c r="C825" s="205"/>
      <c r="D825" s="205"/>
      <c r="E825" s="205"/>
      <c r="F825" s="205"/>
      <c r="G825" s="205"/>
      <c r="H825" s="205"/>
      <c r="I825" s="205"/>
      <c r="J825" s="205"/>
      <c r="K825" s="205"/>
      <c r="L825" s="205"/>
      <c r="M825" s="205"/>
      <c r="N825" s="205"/>
      <c r="O825" s="205"/>
      <c r="P825" s="205"/>
      <c r="Q825" s="205"/>
      <c r="R825" s="205"/>
      <c r="S825" s="205"/>
      <c r="T825" s="205"/>
      <c r="U825" s="205"/>
    </row>
    <row r="826" spans="1:21" ht="12.75" customHeight="1">
      <c r="A826" s="142"/>
      <c r="B826" s="205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</row>
    <row r="827" spans="1:21" ht="12.75" customHeight="1">
      <c r="A827" s="142"/>
      <c r="B827" s="205"/>
      <c r="C827" s="205"/>
      <c r="D827" s="205"/>
      <c r="E827" s="205"/>
      <c r="F827" s="205"/>
      <c r="G827" s="205"/>
      <c r="H827" s="205"/>
      <c r="I827" s="205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</row>
    <row r="828" spans="1:21" ht="12.75" customHeight="1">
      <c r="A828" s="142"/>
      <c r="B828" s="205"/>
      <c r="C828" s="205"/>
      <c r="D828" s="205"/>
      <c r="E828" s="205"/>
      <c r="F828" s="205"/>
      <c r="G828" s="205"/>
      <c r="H828" s="205"/>
      <c r="I828" s="205"/>
      <c r="J828" s="205"/>
      <c r="K828" s="205"/>
      <c r="L828" s="205"/>
      <c r="M828" s="205"/>
      <c r="N828" s="205"/>
      <c r="O828" s="205"/>
      <c r="P828" s="205"/>
      <c r="Q828" s="205"/>
      <c r="R828" s="205"/>
      <c r="S828" s="205"/>
      <c r="T828" s="205"/>
      <c r="U828" s="205"/>
    </row>
    <row r="829" spans="1:21" ht="12.75" customHeight="1">
      <c r="A829" s="142"/>
      <c r="B829" s="205"/>
      <c r="C829" s="205"/>
      <c r="D829" s="205"/>
      <c r="E829" s="205"/>
      <c r="F829" s="205"/>
      <c r="G829" s="205"/>
      <c r="H829" s="205"/>
      <c r="I829" s="205"/>
      <c r="J829" s="205"/>
      <c r="K829" s="205"/>
      <c r="L829" s="205"/>
      <c r="M829" s="205"/>
      <c r="N829" s="205"/>
      <c r="O829" s="205"/>
      <c r="P829" s="205"/>
      <c r="Q829" s="205"/>
      <c r="R829" s="205"/>
      <c r="S829" s="205"/>
      <c r="T829" s="205"/>
      <c r="U829" s="205"/>
    </row>
    <row r="830" spans="1:21" ht="12.75" customHeight="1">
      <c r="A830" s="142"/>
      <c r="B830" s="205"/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</row>
    <row r="831" spans="1:21" ht="12.75" customHeight="1">
      <c r="A831" s="142"/>
      <c r="B831" s="205"/>
      <c r="C831" s="205"/>
      <c r="D831" s="205"/>
      <c r="E831" s="205"/>
      <c r="F831" s="205"/>
      <c r="G831" s="205"/>
      <c r="H831" s="205"/>
      <c r="I831" s="205"/>
      <c r="J831" s="205"/>
      <c r="K831" s="205"/>
      <c r="L831" s="205"/>
      <c r="M831" s="205"/>
      <c r="N831" s="205"/>
      <c r="O831" s="205"/>
      <c r="P831" s="205"/>
      <c r="Q831" s="205"/>
      <c r="R831" s="205"/>
      <c r="S831" s="205"/>
      <c r="T831" s="205"/>
      <c r="U831" s="205"/>
    </row>
    <row r="832" spans="1:21" ht="12.75" customHeight="1">
      <c r="A832" s="142"/>
      <c r="B832" s="205"/>
      <c r="C832" s="205"/>
      <c r="D832" s="205"/>
      <c r="E832" s="205"/>
      <c r="F832" s="205"/>
      <c r="G832" s="205"/>
      <c r="H832" s="205"/>
      <c r="I832" s="205"/>
      <c r="J832" s="205"/>
      <c r="K832" s="205"/>
      <c r="L832" s="205"/>
      <c r="M832" s="205"/>
      <c r="N832" s="205"/>
      <c r="O832" s="205"/>
      <c r="P832" s="205"/>
      <c r="Q832" s="205"/>
      <c r="R832" s="205"/>
      <c r="S832" s="205"/>
      <c r="T832" s="205"/>
      <c r="U832" s="205"/>
    </row>
    <row r="833" spans="1:21" ht="12.75" customHeight="1">
      <c r="A833" s="142"/>
      <c r="B833" s="205"/>
      <c r="C833" s="205"/>
      <c r="D833" s="205"/>
      <c r="E833" s="205"/>
      <c r="F833" s="205"/>
      <c r="G833" s="205"/>
      <c r="H833" s="205"/>
      <c r="I833" s="205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</row>
    <row r="834" spans="1:21" ht="12.75" customHeight="1">
      <c r="A834" s="142"/>
      <c r="B834" s="205"/>
      <c r="C834" s="205"/>
      <c r="D834" s="205"/>
      <c r="E834" s="205"/>
      <c r="F834" s="205"/>
      <c r="G834" s="205"/>
      <c r="H834" s="205"/>
      <c r="I834" s="205"/>
      <c r="J834" s="205"/>
      <c r="K834" s="205"/>
      <c r="L834" s="205"/>
      <c r="M834" s="205"/>
      <c r="N834" s="205"/>
      <c r="O834" s="205"/>
      <c r="P834" s="205"/>
      <c r="Q834" s="205"/>
      <c r="R834" s="205"/>
      <c r="S834" s="205"/>
      <c r="T834" s="205"/>
      <c r="U834" s="205"/>
    </row>
    <row r="835" spans="1:21" ht="12.75" customHeight="1">
      <c r="A835" s="142"/>
      <c r="B835" s="205"/>
      <c r="C835" s="205"/>
      <c r="D835" s="205"/>
      <c r="E835" s="205"/>
      <c r="F835" s="205"/>
      <c r="G835" s="205"/>
      <c r="H835" s="205"/>
      <c r="I835" s="205"/>
      <c r="J835" s="205"/>
      <c r="K835" s="205"/>
      <c r="L835" s="205"/>
      <c r="M835" s="205"/>
      <c r="N835" s="205"/>
      <c r="O835" s="205"/>
      <c r="P835" s="205"/>
      <c r="Q835" s="205"/>
      <c r="R835" s="205"/>
      <c r="S835" s="205"/>
      <c r="T835" s="205"/>
      <c r="U835" s="205"/>
    </row>
    <row r="836" spans="1:21" ht="12.75" customHeight="1">
      <c r="A836" s="142"/>
      <c r="B836" s="205"/>
      <c r="C836" s="205"/>
      <c r="D836" s="205"/>
      <c r="E836" s="205"/>
      <c r="F836" s="205"/>
      <c r="G836" s="205"/>
      <c r="H836" s="205"/>
      <c r="I836" s="205"/>
      <c r="J836" s="205"/>
      <c r="K836" s="205"/>
      <c r="L836" s="205"/>
      <c r="M836" s="205"/>
      <c r="N836" s="205"/>
      <c r="O836" s="205"/>
      <c r="P836" s="205"/>
      <c r="Q836" s="205"/>
      <c r="R836" s="205"/>
      <c r="S836" s="205"/>
      <c r="T836" s="205"/>
      <c r="U836" s="205"/>
    </row>
    <row r="837" spans="1:21" ht="12.75" customHeight="1">
      <c r="A837" s="142"/>
      <c r="B837" s="205"/>
      <c r="C837" s="205"/>
      <c r="D837" s="205"/>
      <c r="E837" s="205"/>
      <c r="F837" s="205"/>
      <c r="G837" s="205"/>
      <c r="H837" s="205"/>
      <c r="I837" s="205"/>
      <c r="J837" s="205"/>
      <c r="K837" s="205"/>
      <c r="L837" s="205"/>
      <c r="M837" s="205"/>
      <c r="N837" s="205"/>
      <c r="O837" s="205"/>
      <c r="P837" s="205"/>
      <c r="Q837" s="205"/>
      <c r="R837" s="205"/>
      <c r="S837" s="205"/>
      <c r="T837" s="205"/>
      <c r="U837" s="205"/>
    </row>
    <row r="838" spans="1:21" ht="12.75" customHeight="1">
      <c r="A838" s="142"/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</row>
    <row r="839" spans="1:21" ht="12.75" customHeight="1">
      <c r="A839" s="142"/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</row>
    <row r="840" spans="1:21" ht="12.75" customHeight="1">
      <c r="A840" s="142"/>
      <c r="B840" s="205"/>
      <c r="C840" s="205"/>
      <c r="D840" s="205"/>
      <c r="E840" s="205"/>
      <c r="F840" s="205"/>
      <c r="G840" s="205"/>
      <c r="H840" s="205"/>
      <c r="I840" s="205"/>
      <c r="J840" s="205"/>
      <c r="K840" s="205"/>
      <c r="L840" s="205"/>
      <c r="M840" s="205"/>
      <c r="N840" s="205"/>
      <c r="O840" s="205"/>
      <c r="P840" s="205"/>
      <c r="Q840" s="205"/>
      <c r="R840" s="205"/>
      <c r="S840" s="205"/>
      <c r="T840" s="205"/>
      <c r="U840" s="205"/>
    </row>
    <row r="841" spans="1:21" ht="12.75" customHeight="1">
      <c r="A841" s="142"/>
      <c r="B841" s="205"/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</row>
    <row r="842" spans="1:21" ht="12.75" customHeight="1">
      <c r="A842" s="142"/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05"/>
      <c r="N842" s="205"/>
      <c r="O842" s="205"/>
      <c r="P842" s="205"/>
      <c r="Q842" s="205"/>
      <c r="R842" s="205"/>
      <c r="S842" s="205"/>
      <c r="T842" s="205"/>
      <c r="U842" s="205"/>
    </row>
    <row r="843" spans="1:21" ht="12.75" customHeight="1">
      <c r="A843" s="142"/>
      <c r="B843" s="205"/>
      <c r="C843" s="205"/>
      <c r="D843" s="205"/>
      <c r="E843" s="205"/>
      <c r="F843" s="205"/>
      <c r="G843" s="205"/>
      <c r="H843" s="205"/>
      <c r="I843" s="205"/>
      <c r="J843" s="205"/>
      <c r="K843" s="205"/>
      <c r="L843" s="205"/>
      <c r="M843" s="205"/>
      <c r="N843" s="205"/>
      <c r="O843" s="205"/>
      <c r="P843" s="205"/>
      <c r="Q843" s="205"/>
      <c r="R843" s="205"/>
      <c r="S843" s="205"/>
      <c r="T843" s="205"/>
      <c r="U843" s="205"/>
    </row>
    <row r="844" spans="1:21" ht="12.75" customHeight="1">
      <c r="A844" s="142"/>
      <c r="B844" s="205"/>
      <c r="C844" s="205"/>
      <c r="D844" s="205"/>
      <c r="E844" s="205"/>
      <c r="F844" s="205"/>
      <c r="G844" s="205"/>
      <c r="H844" s="205"/>
      <c r="I844" s="205"/>
      <c r="J844" s="205"/>
      <c r="K844" s="205"/>
      <c r="L844" s="205"/>
      <c r="M844" s="205"/>
      <c r="N844" s="205"/>
      <c r="O844" s="205"/>
      <c r="P844" s="205"/>
      <c r="Q844" s="205"/>
      <c r="R844" s="205"/>
      <c r="S844" s="205"/>
      <c r="T844" s="205"/>
      <c r="U844" s="205"/>
    </row>
    <row r="845" spans="1:21" ht="12.75" customHeight="1">
      <c r="A845" s="142"/>
      <c r="B845" s="205"/>
      <c r="C845" s="205"/>
      <c r="D845" s="205"/>
      <c r="E845" s="205"/>
      <c r="F845" s="205"/>
      <c r="G845" s="205"/>
      <c r="H845" s="205"/>
      <c r="I845" s="205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</row>
    <row r="846" spans="1:21" ht="12.75" customHeight="1">
      <c r="A846" s="142"/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</row>
    <row r="847" spans="1:21" ht="12.75" customHeight="1">
      <c r="A847" s="142"/>
      <c r="B847" s="205"/>
      <c r="C847" s="205"/>
      <c r="D847" s="205"/>
      <c r="E847" s="205"/>
      <c r="F847" s="205"/>
      <c r="G847" s="205"/>
      <c r="H847" s="205"/>
      <c r="I847" s="205"/>
      <c r="J847" s="205"/>
      <c r="K847" s="205"/>
      <c r="L847" s="205"/>
      <c r="M847" s="205"/>
      <c r="N847" s="205"/>
      <c r="O847" s="205"/>
      <c r="P847" s="205"/>
      <c r="Q847" s="205"/>
      <c r="R847" s="205"/>
      <c r="S847" s="205"/>
      <c r="T847" s="205"/>
      <c r="U847" s="205"/>
    </row>
    <row r="848" spans="1:21" ht="12.75" customHeight="1">
      <c r="A848" s="142"/>
      <c r="B848" s="205"/>
      <c r="C848" s="205"/>
      <c r="D848" s="205"/>
      <c r="E848" s="205"/>
      <c r="F848" s="205"/>
      <c r="G848" s="205"/>
      <c r="H848" s="205"/>
      <c r="I848" s="205"/>
      <c r="J848" s="205"/>
      <c r="K848" s="205"/>
      <c r="L848" s="205"/>
      <c r="M848" s="205"/>
      <c r="N848" s="205"/>
      <c r="O848" s="205"/>
      <c r="P848" s="205"/>
      <c r="Q848" s="205"/>
      <c r="R848" s="205"/>
      <c r="S848" s="205"/>
      <c r="T848" s="205"/>
      <c r="U848" s="205"/>
    </row>
    <row r="849" spans="1:21" ht="12.75" customHeight="1">
      <c r="A849" s="142"/>
      <c r="B849" s="205"/>
      <c r="C849" s="205"/>
      <c r="D849" s="205"/>
      <c r="E849" s="205"/>
      <c r="F849" s="205"/>
      <c r="G849" s="205"/>
      <c r="H849" s="205"/>
      <c r="I849" s="205"/>
      <c r="J849" s="205"/>
      <c r="K849" s="205"/>
      <c r="L849" s="205"/>
      <c r="M849" s="205"/>
      <c r="N849" s="205"/>
      <c r="O849" s="205"/>
      <c r="P849" s="205"/>
      <c r="Q849" s="205"/>
      <c r="R849" s="205"/>
      <c r="S849" s="205"/>
      <c r="T849" s="205"/>
      <c r="U849" s="205"/>
    </row>
    <row r="850" spans="1:21" ht="12.75" customHeight="1">
      <c r="A850" s="142"/>
      <c r="B850" s="205"/>
      <c r="C850" s="205"/>
      <c r="D850" s="205"/>
      <c r="E850" s="205"/>
      <c r="F850" s="205"/>
      <c r="G850" s="205"/>
      <c r="H850" s="205"/>
      <c r="I850" s="205"/>
      <c r="J850" s="205"/>
      <c r="K850" s="205"/>
      <c r="L850" s="205"/>
      <c r="M850" s="205"/>
      <c r="N850" s="205"/>
      <c r="O850" s="205"/>
      <c r="P850" s="205"/>
      <c r="Q850" s="205"/>
      <c r="R850" s="205"/>
      <c r="S850" s="205"/>
      <c r="T850" s="205"/>
      <c r="U850" s="205"/>
    </row>
    <row r="851" spans="1:21" ht="12.75" customHeight="1">
      <c r="A851" s="142"/>
      <c r="B851" s="205"/>
      <c r="C851" s="205"/>
      <c r="D851" s="205"/>
      <c r="E851" s="205"/>
      <c r="F851" s="205"/>
      <c r="G851" s="205"/>
      <c r="H851" s="205"/>
      <c r="I851" s="205"/>
      <c r="J851" s="205"/>
      <c r="K851" s="205"/>
      <c r="L851" s="205"/>
      <c r="M851" s="205"/>
      <c r="N851" s="205"/>
      <c r="O851" s="205"/>
      <c r="P851" s="205"/>
      <c r="Q851" s="205"/>
      <c r="R851" s="205"/>
      <c r="S851" s="205"/>
      <c r="T851" s="205"/>
      <c r="U851" s="205"/>
    </row>
    <row r="852" spans="1:21" ht="12.75" customHeight="1">
      <c r="A852" s="142"/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05"/>
      <c r="N852" s="205"/>
      <c r="O852" s="205"/>
      <c r="P852" s="205"/>
      <c r="Q852" s="205"/>
      <c r="R852" s="205"/>
      <c r="S852" s="205"/>
      <c r="T852" s="205"/>
      <c r="U852" s="205"/>
    </row>
    <row r="853" spans="1:21" ht="12.75" customHeight="1">
      <c r="A853" s="142"/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05"/>
      <c r="N853" s="205"/>
      <c r="O853" s="205"/>
      <c r="P853" s="205"/>
      <c r="Q853" s="205"/>
      <c r="R853" s="205"/>
      <c r="S853" s="205"/>
      <c r="T853" s="205"/>
      <c r="U853" s="205"/>
    </row>
    <row r="854" spans="1:21" ht="12.75" customHeight="1">
      <c r="A854" s="142"/>
      <c r="B854" s="205"/>
      <c r="C854" s="205"/>
      <c r="D854" s="205"/>
      <c r="E854" s="205"/>
      <c r="F854" s="205"/>
      <c r="G854" s="205"/>
      <c r="H854" s="205"/>
      <c r="I854" s="205"/>
      <c r="J854" s="205"/>
      <c r="K854" s="205"/>
      <c r="L854" s="205"/>
      <c r="M854" s="205"/>
      <c r="N854" s="205"/>
      <c r="O854" s="205"/>
      <c r="P854" s="205"/>
      <c r="Q854" s="205"/>
      <c r="R854" s="205"/>
      <c r="S854" s="205"/>
      <c r="T854" s="205"/>
      <c r="U854" s="205"/>
    </row>
    <row r="855" spans="1:21" ht="12.75" customHeight="1">
      <c r="A855" s="142"/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05"/>
      <c r="N855" s="205"/>
      <c r="O855" s="205"/>
      <c r="P855" s="205"/>
      <c r="Q855" s="205"/>
      <c r="R855" s="205"/>
      <c r="S855" s="205"/>
      <c r="T855" s="205"/>
      <c r="U855" s="205"/>
    </row>
    <row r="856" spans="1:21" ht="12.75" customHeight="1">
      <c r="A856" s="142"/>
      <c r="B856" s="205"/>
      <c r="C856" s="205"/>
      <c r="D856" s="205"/>
      <c r="E856" s="205"/>
      <c r="F856" s="205"/>
      <c r="G856" s="205"/>
      <c r="H856" s="205"/>
      <c r="I856" s="205"/>
      <c r="J856" s="205"/>
      <c r="K856" s="205"/>
      <c r="L856" s="205"/>
      <c r="M856" s="205"/>
      <c r="N856" s="205"/>
      <c r="O856" s="205"/>
      <c r="P856" s="205"/>
      <c r="Q856" s="205"/>
      <c r="R856" s="205"/>
      <c r="S856" s="205"/>
      <c r="T856" s="205"/>
      <c r="U856" s="205"/>
    </row>
    <row r="857" spans="1:21" ht="12.75" customHeight="1">
      <c r="A857" s="142"/>
      <c r="B857" s="205"/>
      <c r="C857" s="205"/>
      <c r="D857" s="205"/>
      <c r="E857" s="205"/>
      <c r="F857" s="205"/>
      <c r="G857" s="205"/>
      <c r="H857" s="205"/>
      <c r="I857" s="205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</row>
    <row r="858" spans="1:21" ht="12.75" customHeight="1">
      <c r="A858" s="142"/>
      <c r="B858" s="205"/>
      <c r="C858" s="205"/>
      <c r="D858" s="205"/>
      <c r="E858" s="205"/>
      <c r="F858" s="205"/>
      <c r="G858" s="205"/>
      <c r="H858" s="205"/>
      <c r="I858" s="205"/>
      <c r="J858" s="205"/>
      <c r="K858" s="205"/>
      <c r="L858" s="205"/>
      <c r="M858" s="205"/>
      <c r="N858" s="205"/>
      <c r="O858" s="205"/>
      <c r="P858" s="205"/>
      <c r="Q858" s="205"/>
      <c r="R858" s="205"/>
      <c r="S858" s="205"/>
      <c r="T858" s="205"/>
      <c r="U858" s="205"/>
    </row>
    <row r="859" spans="1:21" ht="12.75" customHeight="1">
      <c r="A859" s="142"/>
      <c r="B859" s="205"/>
      <c r="C859" s="205"/>
      <c r="D859" s="205"/>
      <c r="E859" s="205"/>
      <c r="F859" s="205"/>
      <c r="G859" s="205"/>
      <c r="H859" s="205"/>
      <c r="I859" s="205"/>
      <c r="J859" s="205"/>
      <c r="K859" s="205"/>
      <c r="L859" s="205"/>
      <c r="M859" s="205"/>
      <c r="N859" s="205"/>
      <c r="O859" s="205"/>
      <c r="P859" s="205"/>
      <c r="Q859" s="205"/>
      <c r="R859" s="205"/>
      <c r="S859" s="205"/>
      <c r="T859" s="205"/>
      <c r="U859" s="205"/>
    </row>
    <row r="860" spans="1:21" ht="12.75" customHeight="1">
      <c r="A860" s="142"/>
      <c r="B860" s="205"/>
      <c r="C860" s="205"/>
      <c r="D860" s="205"/>
      <c r="E860" s="205"/>
      <c r="F860" s="205"/>
      <c r="G860" s="205"/>
      <c r="H860" s="205"/>
      <c r="I860" s="205"/>
      <c r="J860" s="205"/>
      <c r="K860" s="205"/>
      <c r="L860" s="205"/>
      <c r="M860" s="205"/>
      <c r="N860" s="205"/>
      <c r="O860" s="205"/>
      <c r="P860" s="205"/>
      <c r="Q860" s="205"/>
      <c r="R860" s="205"/>
      <c r="S860" s="205"/>
      <c r="T860" s="205"/>
      <c r="U860" s="205"/>
    </row>
    <row r="861" spans="1:21" ht="12.75" customHeight="1">
      <c r="A861" s="142"/>
      <c r="B861" s="205"/>
      <c r="C861" s="205"/>
      <c r="D861" s="205"/>
      <c r="E861" s="205"/>
      <c r="F861" s="205"/>
      <c r="G861" s="205"/>
      <c r="H861" s="205"/>
      <c r="I861" s="205"/>
      <c r="J861" s="205"/>
      <c r="K861" s="205"/>
      <c r="L861" s="205"/>
      <c r="M861" s="205"/>
      <c r="N861" s="205"/>
      <c r="O861" s="205"/>
      <c r="P861" s="205"/>
      <c r="Q861" s="205"/>
      <c r="R861" s="205"/>
      <c r="S861" s="205"/>
      <c r="T861" s="205"/>
      <c r="U861" s="205"/>
    </row>
    <row r="862" spans="1:21" ht="12.75" customHeight="1">
      <c r="A862" s="142"/>
      <c r="B862" s="205"/>
      <c r="C862" s="205"/>
      <c r="D862" s="205"/>
      <c r="E862" s="205"/>
      <c r="F862" s="205"/>
      <c r="G862" s="205"/>
      <c r="H862" s="205"/>
      <c r="I862" s="205"/>
      <c r="J862" s="205"/>
      <c r="K862" s="205"/>
      <c r="L862" s="205"/>
      <c r="M862" s="205"/>
      <c r="N862" s="205"/>
      <c r="O862" s="205"/>
      <c r="P862" s="205"/>
      <c r="Q862" s="205"/>
      <c r="R862" s="205"/>
      <c r="S862" s="205"/>
      <c r="T862" s="205"/>
      <c r="U862" s="205"/>
    </row>
    <row r="863" spans="1:21" ht="12.75" customHeight="1">
      <c r="A863" s="142"/>
      <c r="B863" s="205"/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</row>
    <row r="864" spans="1:21" ht="12.75" customHeight="1">
      <c r="A864" s="142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05"/>
      <c r="N864" s="205"/>
      <c r="O864" s="205"/>
      <c r="P864" s="205"/>
      <c r="Q864" s="205"/>
      <c r="R864" s="205"/>
      <c r="S864" s="205"/>
      <c r="T864" s="205"/>
      <c r="U864" s="205"/>
    </row>
    <row r="865" spans="1:21" ht="12.75" customHeight="1">
      <c r="A865" s="142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05"/>
      <c r="N865" s="205"/>
      <c r="O865" s="205"/>
      <c r="P865" s="205"/>
      <c r="Q865" s="205"/>
      <c r="R865" s="205"/>
      <c r="S865" s="205"/>
      <c r="T865" s="205"/>
      <c r="U865" s="205"/>
    </row>
    <row r="866" spans="1:21" ht="12.75" customHeight="1">
      <c r="A866" s="142"/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5"/>
      <c r="M866" s="205"/>
      <c r="N866" s="205"/>
      <c r="O866" s="205"/>
      <c r="P866" s="205"/>
      <c r="Q866" s="205"/>
      <c r="R866" s="205"/>
      <c r="S866" s="205"/>
      <c r="T866" s="205"/>
      <c r="U866" s="205"/>
    </row>
    <row r="867" spans="1:21" ht="12.75" customHeight="1">
      <c r="A867" s="142"/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5"/>
      <c r="M867" s="205"/>
      <c r="N867" s="205"/>
      <c r="O867" s="205"/>
      <c r="P867" s="205"/>
      <c r="Q867" s="205"/>
      <c r="R867" s="205"/>
      <c r="S867" s="205"/>
      <c r="T867" s="205"/>
      <c r="U867" s="205"/>
    </row>
    <row r="868" spans="1:21" ht="12.75" customHeight="1">
      <c r="A868" s="142"/>
      <c r="B868" s="205"/>
      <c r="C868" s="205"/>
      <c r="D868" s="205"/>
      <c r="E868" s="205"/>
      <c r="F868" s="205"/>
      <c r="G868" s="205"/>
      <c r="H868" s="205"/>
      <c r="I868" s="205"/>
      <c r="J868" s="205"/>
      <c r="K868" s="205"/>
      <c r="L868" s="205"/>
      <c r="M868" s="205"/>
      <c r="N868" s="205"/>
      <c r="O868" s="205"/>
      <c r="P868" s="205"/>
      <c r="Q868" s="205"/>
      <c r="R868" s="205"/>
      <c r="S868" s="205"/>
      <c r="T868" s="205"/>
      <c r="U868" s="205"/>
    </row>
    <row r="869" spans="1:21" ht="12.75" customHeight="1">
      <c r="A869" s="142"/>
      <c r="B869" s="205"/>
      <c r="C869" s="205"/>
      <c r="D869" s="205"/>
      <c r="E869" s="205"/>
      <c r="F869" s="205"/>
      <c r="G869" s="205"/>
      <c r="H869" s="205"/>
      <c r="I869" s="205"/>
      <c r="J869" s="205"/>
      <c r="K869" s="205"/>
      <c r="L869" s="205"/>
      <c r="M869" s="205"/>
      <c r="N869" s="205"/>
      <c r="O869" s="205"/>
      <c r="P869" s="205"/>
      <c r="Q869" s="205"/>
      <c r="R869" s="205"/>
      <c r="S869" s="205"/>
      <c r="T869" s="205"/>
      <c r="U869" s="205"/>
    </row>
    <row r="870" spans="1:21" ht="12.75" customHeight="1">
      <c r="A870" s="142"/>
      <c r="B870" s="205"/>
      <c r="C870" s="205"/>
      <c r="D870" s="205"/>
      <c r="E870" s="205"/>
      <c r="F870" s="205"/>
      <c r="G870" s="205"/>
      <c r="H870" s="205"/>
      <c r="I870" s="205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</row>
    <row r="871" spans="1:21" ht="12.75" customHeight="1">
      <c r="A871" s="142"/>
      <c r="B871" s="205"/>
      <c r="C871" s="205"/>
      <c r="D871" s="205"/>
      <c r="E871" s="205"/>
      <c r="F871" s="205"/>
      <c r="G871" s="205"/>
      <c r="H871" s="205"/>
      <c r="I871" s="205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</row>
    <row r="872" spans="1:21" ht="12.75" customHeight="1">
      <c r="A872" s="142"/>
      <c r="B872" s="205"/>
      <c r="C872" s="205"/>
      <c r="D872" s="205"/>
      <c r="E872" s="205"/>
      <c r="F872" s="205"/>
      <c r="G872" s="205"/>
      <c r="H872" s="205"/>
      <c r="I872" s="205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</row>
    <row r="873" spans="1:21" ht="12.75" customHeight="1">
      <c r="A873" s="142"/>
      <c r="B873" s="205"/>
      <c r="C873" s="205"/>
      <c r="D873" s="205"/>
      <c r="E873" s="205"/>
      <c r="F873" s="205"/>
      <c r="G873" s="205"/>
      <c r="H873" s="205"/>
      <c r="I873" s="205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</row>
    <row r="874" spans="1:21" ht="12.75" customHeight="1">
      <c r="A874" s="142"/>
      <c r="B874" s="205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</row>
    <row r="875" spans="1:21" ht="12.75" customHeight="1">
      <c r="A875" s="142"/>
      <c r="B875" s="205"/>
      <c r="C875" s="205"/>
      <c r="D875" s="205"/>
      <c r="E875" s="205"/>
      <c r="F875" s="205"/>
      <c r="G875" s="205"/>
      <c r="H875" s="205"/>
      <c r="I875" s="205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</row>
    <row r="876" spans="1:21" ht="12.75" customHeight="1">
      <c r="A876" s="142"/>
      <c r="B876" s="205"/>
      <c r="C876" s="205"/>
      <c r="D876" s="205"/>
      <c r="E876" s="205"/>
      <c r="F876" s="205"/>
      <c r="G876" s="205"/>
      <c r="H876" s="205"/>
      <c r="I876" s="205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</row>
    <row r="877" spans="1:21" ht="12.75" customHeight="1">
      <c r="A877" s="142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</row>
    <row r="878" spans="1:21" ht="12.75" customHeight="1">
      <c r="A878" s="142"/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</row>
    <row r="879" spans="1:21" ht="12.75" customHeight="1">
      <c r="A879" s="142"/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</row>
    <row r="880" spans="1:21" ht="12.75" customHeight="1">
      <c r="A880" s="142"/>
      <c r="B880" s="205"/>
      <c r="C880" s="205"/>
      <c r="D880" s="205"/>
      <c r="E880" s="205"/>
      <c r="F880" s="205"/>
      <c r="G880" s="205"/>
      <c r="H880" s="205"/>
      <c r="I880" s="205"/>
      <c r="J880" s="205"/>
      <c r="K880" s="205"/>
      <c r="L880" s="205"/>
      <c r="M880" s="205"/>
      <c r="N880" s="205"/>
      <c r="O880" s="205"/>
      <c r="P880" s="205"/>
      <c r="Q880" s="205"/>
      <c r="R880" s="205"/>
      <c r="S880" s="205"/>
      <c r="T880" s="205"/>
      <c r="U880" s="205"/>
    </row>
    <row r="881" spans="1:21" ht="12.75" customHeight="1">
      <c r="A881" s="142"/>
      <c r="B881" s="205"/>
      <c r="C881" s="205"/>
      <c r="D881" s="205"/>
      <c r="E881" s="205"/>
      <c r="F881" s="205"/>
      <c r="G881" s="205"/>
      <c r="H881" s="205"/>
      <c r="I881" s="205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</row>
    <row r="882" spans="1:21" ht="12.75" customHeight="1">
      <c r="A882" s="142"/>
      <c r="B882" s="205"/>
      <c r="C882" s="205"/>
      <c r="D882" s="205"/>
      <c r="E882" s="205"/>
      <c r="F882" s="205"/>
      <c r="G882" s="205"/>
      <c r="H882" s="205"/>
      <c r="I882" s="205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</row>
    <row r="883" spans="1:21" ht="12.75" customHeight="1">
      <c r="A883" s="142"/>
      <c r="B883" s="205"/>
      <c r="C883" s="205"/>
      <c r="D883" s="205"/>
      <c r="E883" s="205"/>
      <c r="F883" s="205"/>
      <c r="G883" s="205"/>
      <c r="H883" s="205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</row>
    <row r="884" spans="1:21" ht="12.75" customHeight="1">
      <c r="A884" s="142"/>
      <c r="B884" s="205"/>
      <c r="C884" s="205"/>
      <c r="D884" s="205"/>
      <c r="E884" s="205"/>
      <c r="F884" s="205"/>
      <c r="G884" s="205"/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</row>
    <row r="885" spans="1:21" ht="12.75" customHeight="1">
      <c r="A885" s="142"/>
      <c r="B885" s="205"/>
      <c r="C885" s="205"/>
      <c r="D885" s="205"/>
      <c r="E885" s="205"/>
      <c r="F885" s="205"/>
      <c r="G885" s="205"/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</row>
    <row r="886" spans="1:21" ht="12.75" customHeight="1">
      <c r="A886" s="142"/>
      <c r="B886" s="205"/>
      <c r="C886" s="205"/>
      <c r="D886" s="205"/>
      <c r="E886" s="205"/>
      <c r="F886" s="205"/>
      <c r="G886" s="205"/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</row>
    <row r="887" spans="1:21" ht="12.75" customHeight="1">
      <c r="A887" s="142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</row>
    <row r="888" spans="1:21" ht="12.75" customHeight="1">
      <c r="A888" s="142"/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</row>
    <row r="889" spans="1:21" ht="12.75" customHeight="1">
      <c r="A889" s="142"/>
      <c r="B889" s="205"/>
      <c r="C889" s="205"/>
      <c r="D889" s="205"/>
      <c r="E889" s="205"/>
      <c r="F889" s="205"/>
      <c r="G889" s="205"/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</row>
    <row r="890" spans="1:21" ht="12.75" customHeight="1">
      <c r="A890" s="142"/>
      <c r="B890" s="205"/>
      <c r="C890" s="205"/>
      <c r="D890" s="205"/>
      <c r="E890" s="205"/>
      <c r="F890" s="205"/>
      <c r="G890" s="205"/>
      <c r="H890" s="205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</row>
    <row r="891" spans="1:21" ht="12.75" customHeight="1">
      <c r="A891" s="142"/>
      <c r="B891" s="205"/>
      <c r="C891" s="205"/>
      <c r="D891" s="205"/>
      <c r="E891" s="205"/>
      <c r="F891" s="205"/>
      <c r="G891" s="205"/>
      <c r="H891" s="205"/>
      <c r="I891" s="205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</row>
    <row r="892" spans="1:21" ht="12.75" customHeight="1">
      <c r="A892" s="142"/>
      <c r="B892" s="205"/>
      <c r="C892" s="205"/>
      <c r="D892" s="205"/>
      <c r="E892" s="205"/>
      <c r="F892" s="205"/>
      <c r="G892" s="205"/>
      <c r="H892" s="205"/>
      <c r="I892" s="205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</row>
    <row r="893" spans="1:21" ht="12.75" customHeight="1">
      <c r="A893" s="142"/>
      <c r="B893" s="205"/>
      <c r="C893" s="205"/>
      <c r="D893" s="205"/>
      <c r="E893" s="205"/>
      <c r="F893" s="205"/>
      <c r="G893" s="205"/>
      <c r="H893" s="205"/>
      <c r="I893" s="205"/>
      <c r="J893" s="205"/>
      <c r="K893" s="205"/>
      <c r="L893" s="205"/>
      <c r="M893" s="205"/>
      <c r="N893" s="205"/>
      <c r="O893" s="205"/>
      <c r="P893" s="205"/>
      <c r="Q893" s="205"/>
      <c r="R893" s="205"/>
      <c r="S893" s="205"/>
      <c r="T893" s="205"/>
      <c r="U893" s="205"/>
    </row>
    <row r="894" spans="1:21" ht="12.75" customHeight="1">
      <c r="A894" s="142"/>
      <c r="B894" s="205"/>
      <c r="C894" s="205"/>
      <c r="D894" s="205"/>
      <c r="E894" s="205"/>
      <c r="F894" s="205"/>
      <c r="G894" s="205"/>
      <c r="H894" s="205"/>
      <c r="I894" s="205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</row>
    <row r="895" spans="1:21" ht="12.75" customHeight="1">
      <c r="A895" s="142"/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</row>
    <row r="896" spans="1:21" ht="12.75" customHeight="1">
      <c r="A896" s="142"/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</row>
    <row r="897" spans="1:21" ht="12.75" customHeight="1">
      <c r="A897" s="142"/>
      <c r="B897" s="205"/>
      <c r="C897" s="205"/>
      <c r="D897" s="205"/>
      <c r="E897" s="205"/>
      <c r="F897" s="205"/>
      <c r="G897" s="205"/>
      <c r="H897" s="205"/>
      <c r="I897" s="205"/>
      <c r="J897" s="205"/>
      <c r="K897" s="205"/>
      <c r="L897" s="205"/>
      <c r="M897" s="205"/>
      <c r="N897" s="205"/>
      <c r="O897" s="205"/>
      <c r="P897" s="205"/>
      <c r="Q897" s="205"/>
      <c r="R897" s="205"/>
      <c r="S897" s="205"/>
      <c r="T897" s="205"/>
      <c r="U897" s="205"/>
    </row>
    <row r="898" spans="1:21" ht="12.75" customHeight="1">
      <c r="A898" s="142"/>
      <c r="B898" s="205"/>
      <c r="C898" s="205"/>
      <c r="D898" s="205"/>
      <c r="E898" s="205"/>
      <c r="F898" s="205"/>
      <c r="G898" s="205"/>
      <c r="H898" s="205"/>
      <c r="I898" s="205"/>
      <c r="J898" s="205"/>
      <c r="K898" s="205"/>
      <c r="L898" s="205"/>
      <c r="M898" s="205"/>
      <c r="N898" s="205"/>
      <c r="O898" s="205"/>
      <c r="P898" s="205"/>
      <c r="Q898" s="205"/>
      <c r="R898" s="205"/>
      <c r="S898" s="205"/>
      <c r="T898" s="205"/>
      <c r="U898" s="205"/>
    </row>
    <row r="899" spans="1:21" ht="12.75" customHeight="1">
      <c r="A899" s="142"/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05"/>
      <c r="N899" s="205"/>
      <c r="O899" s="205"/>
      <c r="P899" s="205"/>
      <c r="Q899" s="205"/>
      <c r="R899" s="205"/>
      <c r="S899" s="205"/>
      <c r="T899" s="205"/>
      <c r="U899" s="205"/>
    </row>
    <row r="900" spans="1:21" ht="12.75" customHeight="1">
      <c r="A900" s="142"/>
      <c r="B900" s="205"/>
      <c r="C900" s="205"/>
      <c r="D900" s="205"/>
      <c r="E900" s="205"/>
      <c r="F900" s="205"/>
      <c r="G900" s="205"/>
      <c r="H900" s="205"/>
      <c r="I900" s="205"/>
      <c r="J900" s="205"/>
      <c r="K900" s="205"/>
      <c r="L900" s="205"/>
      <c r="M900" s="205"/>
      <c r="N900" s="205"/>
      <c r="O900" s="205"/>
      <c r="P900" s="205"/>
      <c r="Q900" s="205"/>
      <c r="R900" s="205"/>
      <c r="S900" s="205"/>
      <c r="T900" s="205"/>
      <c r="U900" s="205"/>
    </row>
    <row r="901" spans="1:21" ht="12.75" customHeight="1">
      <c r="A901" s="142"/>
      <c r="B901" s="205"/>
      <c r="C901" s="205"/>
      <c r="D901" s="205"/>
      <c r="E901" s="205"/>
      <c r="F901" s="205"/>
      <c r="G901" s="205"/>
      <c r="H901" s="205"/>
      <c r="I901" s="205"/>
      <c r="J901" s="205"/>
      <c r="K901" s="205"/>
      <c r="L901" s="205"/>
      <c r="M901" s="205"/>
      <c r="N901" s="205"/>
      <c r="O901" s="205"/>
      <c r="P901" s="205"/>
      <c r="Q901" s="205"/>
      <c r="R901" s="205"/>
      <c r="S901" s="205"/>
      <c r="T901" s="205"/>
      <c r="U901" s="205"/>
    </row>
    <row r="902" spans="1:21" ht="12.75" customHeight="1">
      <c r="A902" s="142"/>
      <c r="B902" s="205"/>
      <c r="C902" s="205"/>
      <c r="D902" s="205"/>
      <c r="E902" s="205"/>
      <c r="F902" s="205"/>
      <c r="G902" s="205"/>
      <c r="H902" s="205"/>
      <c r="I902" s="205"/>
      <c r="J902" s="205"/>
      <c r="K902" s="205"/>
      <c r="L902" s="205"/>
      <c r="M902" s="205"/>
      <c r="N902" s="205"/>
      <c r="O902" s="205"/>
      <c r="P902" s="205"/>
      <c r="Q902" s="205"/>
      <c r="R902" s="205"/>
      <c r="S902" s="205"/>
      <c r="T902" s="205"/>
      <c r="U902" s="205"/>
    </row>
    <row r="903" spans="1:21" ht="12.75" customHeight="1">
      <c r="A903" s="142"/>
      <c r="B903" s="205"/>
      <c r="C903" s="205"/>
      <c r="D903" s="205"/>
      <c r="E903" s="205"/>
      <c r="F903" s="205"/>
      <c r="G903" s="205"/>
      <c r="H903" s="205"/>
      <c r="I903" s="205"/>
      <c r="J903" s="205"/>
      <c r="K903" s="205"/>
      <c r="L903" s="205"/>
      <c r="M903" s="205"/>
      <c r="N903" s="205"/>
      <c r="O903" s="205"/>
      <c r="P903" s="205"/>
      <c r="Q903" s="205"/>
      <c r="R903" s="205"/>
      <c r="S903" s="205"/>
      <c r="T903" s="205"/>
      <c r="U903" s="205"/>
    </row>
    <row r="904" spans="1:21" ht="12.75" customHeight="1">
      <c r="A904" s="142"/>
      <c r="B904" s="205"/>
      <c r="C904" s="205"/>
      <c r="D904" s="205"/>
      <c r="E904" s="205"/>
      <c r="F904" s="205"/>
      <c r="G904" s="205"/>
      <c r="H904" s="205"/>
      <c r="I904" s="205"/>
      <c r="J904" s="205"/>
      <c r="K904" s="205"/>
      <c r="L904" s="205"/>
      <c r="M904" s="205"/>
      <c r="N904" s="205"/>
      <c r="O904" s="205"/>
      <c r="P904" s="205"/>
      <c r="Q904" s="205"/>
      <c r="R904" s="205"/>
      <c r="S904" s="205"/>
      <c r="T904" s="205"/>
      <c r="U904" s="205"/>
    </row>
    <row r="905" spans="1:21" ht="12.75" customHeight="1">
      <c r="A905" s="142"/>
      <c r="B905" s="205"/>
      <c r="C905" s="205"/>
      <c r="D905" s="205"/>
      <c r="E905" s="205"/>
      <c r="F905" s="205"/>
      <c r="G905" s="205"/>
      <c r="H905" s="205"/>
      <c r="I905" s="205"/>
      <c r="J905" s="205"/>
      <c r="K905" s="205"/>
      <c r="L905" s="205"/>
      <c r="M905" s="205"/>
      <c r="N905" s="205"/>
      <c r="O905" s="205"/>
      <c r="P905" s="205"/>
      <c r="Q905" s="205"/>
      <c r="R905" s="205"/>
      <c r="S905" s="205"/>
      <c r="T905" s="205"/>
      <c r="U905" s="205"/>
    </row>
    <row r="906" spans="1:21" ht="12.75" customHeight="1">
      <c r="A906" s="142"/>
      <c r="B906" s="205"/>
      <c r="C906" s="205"/>
      <c r="D906" s="205"/>
      <c r="E906" s="205"/>
      <c r="F906" s="205"/>
      <c r="G906" s="205"/>
      <c r="H906" s="205"/>
      <c r="I906" s="205"/>
      <c r="J906" s="205"/>
      <c r="K906" s="205"/>
      <c r="L906" s="205"/>
      <c r="M906" s="205"/>
      <c r="N906" s="205"/>
      <c r="O906" s="205"/>
      <c r="P906" s="205"/>
      <c r="Q906" s="205"/>
      <c r="R906" s="205"/>
      <c r="S906" s="205"/>
      <c r="T906" s="205"/>
      <c r="U906" s="205"/>
    </row>
    <row r="907" spans="1:21" ht="12.75" customHeight="1">
      <c r="A907" s="142"/>
      <c r="B907" s="205"/>
      <c r="C907" s="205"/>
      <c r="D907" s="205"/>
      <c r="E907" s="205"/>
      <c r="F907" s="205"/>
      <c r="G907" s="205"/>
      <c r="H907" s="205"/>
      <c r="I907" s="205"/>
      <c r="J907" s="205"/>
      <c r="K907" s="205"/>
      <c r="L907" s="205"/>
      <c r="M907" s="205"/>
      <c r="N907" s="205"/>
      <c r="O907" s="205"/>
      <c r="P907" s="205"/>
      <c r="Q907" s="205"/>
      <c r="R907" s="205"/>
      <c r="S907" s="205"/>
      <c r="T907" s="205"/>
      <c r="U907" s="205"/>
    </row>
    <row r="908" spans="1:21" ht="12.75" customHeight="1">
      <c r="A908" s="142"/>
      <c r="B908" s="205"/>
      <c r="C908" s="205"/>
      <c r="D908" s="205"/>
      <c r="E908" s="205"/>
      <c r="F908" s="205"/>
      <c r="G908" s="205"/>
      <c r="H908" s="205"/>
      <c r="I908" s="205"/>
      <c r="J908" s="205"/>
      <c r="K908" s="205"/>
      <c r="L908" s="205"/>
      <c r="M908" s="205"/>
      <c r="N908" s="205"/>
      <c r="O908" s="205"/>
      <c r="P908" s="205"/>
      <c r="Q908" s="205"/>
      <c r="R908" s="205"/>
      <c r="S908" s="205"/>
      <c r="T908" s="205"/>
      <c r="U908" s="205"/>
    </row>
    <row r="909" spans="1:21" ht="12.75" customHeight="1">
      <c r="A909" s="142"/>
      <c r="B909" s="205"/>
      <c r="C909" s="205"/>
      <c r="D909" s="205"/>
      <c r="E909" s="205"/>
      <c r="F909" s="205"/>
      <c r="G909" s="205"/>
      <c r="H909" s="205"/>
      <c r="I909" s="205"/>
      <c r="J909" s="205"/>
      <c r="K909" s="205"/>
      <c r="L909" s="205"/>
      <c r="M909" s="205"/>
      <c r="N909" s="205"/>
      <c r="O909" s="205"/>
      <c r="P909" s="205"/>
      <c r="Q909" s="205"/>
      <c r="R909" s="205"/>
      <c r="S909" s="205"/>
      <c r="T909" s="205"/>
      <c r="U909" s="205"/>
    </row>
    <row r="910" spans="1:21" ht="12.75" customHeight="1">
      <c r="A910" s="142"/>
      <c r="B910" s="205"/>
      <c r="C910" s="205"/>
      <c r="D910" s="205"/>
      <c r="E910" s="205"/>
      <c r="F910" s="205"/>
      <c r="G910" s="205"/>
      <c r="H910" s="205"/>
      <c r="I910" s="205"/>
      <c r="J910" s="205"/>
      <c r="K910" s="205"/>
      <c r="L910" s="205"/>
      <c r="M910" s="205"/>
      <c r="N910" s="205"/>
      <c r="O910" s="205"/>
      <c r="P910" s="205"/>
      <c r="Q910" s="205"/>
      <c r="R910" s="205"/>
      <c r="S910" s="205"/>
      <c r="T910" s="205"/>
      <c r="U910" s="205"/>
    </row>
    <row r="911" spans="1:21" ht="12.75" customHeight="1">
      <c r="A911" s="142"/>
      <c r="B911" s="205"/>
      <c r="C911" s="205"/>
      <c r="D911" s="205"/>
      <c r="E911" s="205"/>
      <c r="F911" s="205"/>
      <c r="G911" s="205"/>
      <c r="H911" s="205"/>
      <c r="I911" s="205"/>
      <c r="J911" s="205"/>
      <c r="K911" s="205"/>
      <c r="L911" s="205"/>
      <c r="M911" s="205"/>
      <c r="N911" s="205"/>
      <c r="O911" s="205"/>
      <c r="P911" s="205"/>
      <c r="Q911" s="205"/>
      <c r="R911" s="205"/>
      <c r="S911" s="205"/>
      <c r="T911" s="205"/>
      <c r="U911" s="205"/>
    </row>
    <row r="912" spans="1:21" ht="12.75" customHeight="1">
      <c r="A912" s="142"/>
      <c r="B912" s="205"/>
      <c r="C912" s="205"/>
      <c r="D912" s="205"/>
      <c r="E912" s="205"/>
      <c r="F912" s="205"/>
      <c r="G912" s="205"/>
      <c r="H912" s="205"/>
      <c r="I912" s="205"/>
      <c r="J912" s="205"/>
      <c r="K912" s="205"/>
      <c r="L912" s="205"/>
      <c r="M912" s="205"/>
      <c r="N912" s="205"/>
      <c r="O912" s="205"/>
      <c r="P912" s="205"/>
      <c r="Q912" s="205"/>
      <c r="R912" s="205"/>
      <c r="S912" s="205"/>
      <c r="T912" s="205"/>
      <c r="U912" s="205"/>
    </row>
    <row r="913" spans="1:21" ht="12.75" customHeight="1">
      <c r="A913" s="142"/>
      <c r="B913" s="205"/>
      <c r="C913" s="205"/>
      <c r="D913" s="205"/>
      <c r="E913" s="205"/>
      <c r="F913" s="205"/>
      <c r="G913" s="205"/>
      <c r="H913" s="205"/>
      <c r="I913" s="205"/>
      <c r="J913" s="205"/>
      <c r="K913" s="205"/>
      <c r="L913" s="205"/>
      <c r="M913" s="205"/>
      <c r="N913" s="205"/>
      <c r="O913" s="205"/>
      <c r="P913" s="205"/>
      <c r="Q913" s="205"/>
      <c r="R913" s="205"/>
      <c r="S913" s="205"/>
      <c r="T913" s="205"/>
      <c r="U913" s="205"/>
    </row>
    <row r="914" spans="1:21" ht="12.75" customHeight="1">
      <c r="A914" s="142"/>
      <c r="B914" s="205"/>
      <c r="C914" s="205"/>
      <c r="D914" s="205"/>
      <c r="E914" s="205"/>
      <c r="F914" s="205"/>
      <c r="G914" s="205"/>
      <c r="H914" s="205"/>
      <c r="I914" s="205"/>
      <c r="J914" s="205"/>
      <c r="K914" s="205"/>
      <c r="L914" s="205"/>
      <c r="M914" s="205"/>
      <c r="N914" s="205"/>
      <c r="O914" s="205"/>
      <c r="P914" s="205"/>
      <c r="Q914" s="205"/>
      <c r="R914" s="205"/>
      <c r="S914" s="205"/>
      <c r="T914" s="205"/>
      <c r="U914" s="205"/>
    </row>
    <row r="915" spans="1:21" ht="12.75" customHeight="1">
      <c r="A915" s="142"/>
      <c r="B915" s="205"/>
      <c r="C915" s="205"/>
      <c r="D915" s="205"/>
      <c r="E915" s="205"/>
      <c r="F915" s="205"/>
      <c r="G915" s="205"/>
      <c r="H915" s="205"/>
      <c r="I915" s="205"/>
      <c r="J915" s="205"/>
      <c r="K915" s="205"/>
      <c r="L915" s="205"/>
      <c r="M915" s="205"/>
      <c r="N915" s="205"/>
      <c r="O915" s="205"/>
      <c r="P915" s="205"/>
      <c r="Q915" s="205"/>
      <c r="R915" s="205"/>
      <c r="S915" s="205"/>
      <c r="T915" s="205"/>
      <c r="U915" s="205"/>
    </row>
    <row r="916" spans="1:21" ht="12.75" customHeight="1">
      <c r="A916" s="142"/>
      <c r="B916" s="205"/>
      <c r="C916" s="205"/>
      <c r="D916" s="205"/>
      <c r="E916" s="205"/>
      <c r="F916" s="205"/>
      <c r="G916" s="205"/>
      <c r="H916" s="205"/>
      <c r="I916" s="205"/>
      <c r="J916" s="205"/>
      <c r="K916" s="205"/>
      <c r="L916" s="205"/>
      <c r="M916" s="205"/>
      <c r="N916" s="205"/>
      <c r="O916" s="205"/>
      <c r="P916" s="205"/>
      <c r="Q916" s="205"/>
      <c r="R916" s="205"/>
      <c r="S916" s="205"/>
      <c r="T916" s="205"/>
      <c r="U916" s="205"/>
    </row>
    <row r="917" spans="1:21" ht="12.75" customHeight="1">
      <c r="A917" s="142"/>
      <c r="B917" s="205"/>
      <c r="C917" s="205"/>
      <c r="D917" s="205"/>
      <c r="E917" s="205"/>
      <c r="F917" s="205"/>
      <c r="G917" s="205"/>
      <c r="H917" s="205"/>
      <c r="I917" s="205"/>
      <c r="J917" s="205"/>
      <c r="K917" s="205"/>
      <c r="L917" s="205"/>
      <c r="M917" s="205"/>
      <c r="N917" s="205"/>
      <c r="O917" s="205"/>
      <c r="P917" s="205"/>
      <c r="Q917" s="205"/>
      <c r="R917" s="205"/>
      <c r="S917" s="205"/>
      <c r="T917" s="205"/>
      <c r="U917" s="205"/>
    </row>
    <row r="918" spans="1:21" ht="12.75" customHeight="1">
      <c r="A918" s="142"/>
      <c r="B918" s="205"/>
      <c r="C918" s="205"/>
      <c r="D918" s="205"/>
      <c r="E918" s="205"/>
      <c r="F918" s="205"/>
      <c r="G918" s="205"/>
      <c r="H918" s="205"/>
      <c r="I918" s="205"/>
      <c r="J918" s="205"/>
      <c r="K918" s="205"/>
      <c r="L918" s="205"/>
      <c r="M918" s="205"/>
      <c r="N918" s="205"/>
      <c r="O918" s="205"/>
      <c r="P918" s="205"/>
      <c r="Q918" s="205"/>
      <c r="R918" s="205"/>
      <c r="S918" s="205"/>
      <c r="T918" s="205"/>
      <c r="U918" s="205"/>
    </row>
    <row r="919" spans="1:21" ht="12.75" customHeight="1">
      <c r="A919" s="142"/>
      <c r="B919" s="205"/>
      <c r="C919" s="205"/>
      <c r="D919" s="205"/>
      <c r="E919" s="205"/>
      <c r="F919" s="205"/>
      <c r="G919" s="205"/>
      <c r="H919" s="205"/>
      <c r="I919" s="205"/>
      <c r="J919" s="205"/>
      <c r="K919" s="205"/>
      <c r="L919" s="205"/>
      <c r="M919" s="205"/>
      <c r="N919" s="205"/>
      <c r="O919" s="205"/>
      <c r="P919" s="205"/>
      <c r="Q919" s="205"/>
      <c r="R919" s="205"/>
      <c r="S919" s="205"/>
      <c r="T919" s="205"/>
      <c r="U919" s="205"/>
    </row>
    <row r="920" spans="1:21" ht="12.75" customHeight="1">
      <c r="A920" s="142"/>
      <c r="B920" s="205"/>
      <c r="C920" s="205"/>
      <c r="D920" s="205"/>
      <c r="E920" s="205"/>
      <c r="F920" s="205"/>
      <c r="G920" s="205"/>
      <c r="H920" s="205"/>
      <c r="I920" s="205"/>
      <c r="J920" s="205"/>
      <c r="K920" s="205"/>
      <c r="L920" s="205"/>
      <c r="M920" s="205"/>
      <c r="N920" s="205"/>
      <c r="O920" s="205"/>
      <c r="P920" s="205"/>
      <c r="Q920" s="205"/>
      <c r="R920" s="205"/>
      <c r="S920" s="205"/>
      <c r="T920" s="205"/>
      <c r="U920" s="205"/>
    </row>
    <row r="921" spans="1:21" ht="12.75" customHeight="1">
      <c r="A921" s="142"/>
      <c r="B921" s="205"/>
      <c r="C921" s="205"/>
      <c r="D921" s="205"/>
      <c r="E921" s="205"/>
      <c r="F921" s="205"/>
      <c r="G921" s="205"/>
      <c r="H921" s="205"/>
      <c r="I921" s="205"/>
      <c r="J921" s="205"/>
      <c r="K921" s="205"/>
      <c r="L921" s="205"/>
      <c r="M921" s="205"/>
      <c r="N921" s="205"/>
      <c r="O921" s="205"/>
      <c r="P921" s="205"/>
      <c r="Q921" s="205"/>
      <c r="R921" s="205"/>
      <c r="S921" s="205"/>
      <c r="T921" s="205"/>
      <c r="U921" s="205"/>
    </row>
    <row r="922" spans="1:21" ht="12.75" customHeight="1">
      <c r="A922" s="142"/>
      <c r="B922" s="205"/>
      <c r="C922" s="205"/>
      <c r="D922" s="205"/>
      <c r="E922" s="205"/>
      <c r="F922" s="205"/>
      <c r="G922" s="205"/>
      <c r="H922" s="205"/>
      <c r="I922" s="205"/>
      <c r="J922" s="205"/>
      <c r="K922" s="205"/>
      <c r="L922" s="205"/>
      <c r="M922" s="205"/>
      <c r="N922" s="205"/>
      <c r="O922" s="205"/>
      <c r="P922" s="205"/>
      <c r="Q922" s="205"/>
      <c r="R922" s="205"/>
      <c r="S922" s="205"/>
      <c r="T922" s="205"/>
      <c r="U922" s="205"/>
    </row>
    <row r="923" spans="1:21" ht="12.75" customHeight="1">
      <c r="A923" s="142"/>
      <c r="B923" s="205"/>
      <c r="C923" s="205"/>
      <c r="D923" s="205"/>
      <c r="E923" s="205"/>
      <c r="F923" s="205"/>
      <c r="G923" s="205"/>
      <c r="H923" s="205"/>
      <c r="I923" s="205"/>
      <c r="J923" s="205"/>
      <c r="K923" s="205"/>
      <c r="L923" s="205"/>
      <c r="M923" s="205"/>
      <c r="N923" s="205"/>
      <c r="O923" s="205"/>
      <c r="P923" s="205"/>
      <c r="Q923" s="205"/>
      <c r="R923" s="205"/>
      <c r="S923" s="205"/>
      <c r="T923" s="205"/>
      <c r="U923" s="205"/>
    </row>
    <row r="924" spans="1:21" ht="12.75" customHeight="1">
      <c r="A924" s="142"/>
      <c r="B924" s="205"/>
      <c r="C924" s="205"/>
      <c r="D924" s="205"/>
      <c r="E924" s="205"/>
      <c r="F924" s="205"/>
      <c r="G924" s="205"/>
      <c r="H924" s="205"/>
      <c r="I924" s="205"/>
      <c r="J924" s="205"/>
      <c r="K924" s="205"/>
      <c r="L924" s="205"/>
      <c r="M924" s="205"/>
      <c r="N924" s="205"/>
      <c r="O924" s="205"/>
      <c r="P924" s="205"/>
      <c r="Q924" s="205"/>
      <c r="R924" s="205"/>
      <c r="S924" s="205"/>
      <c r="T924" s="205"/>
      <c r="U924" s="205"/>
    </row>
    <row r="925" spans="1:21" ht="12.75" customHeight="1">
      <c r="A925" s="142"/>
      <c r="B925" s="205"/>
      <c r="C925" s="205"/>
      <c r="D925" s="205"/>
      <c r="E925" s="205"/>
      <c r="F925" s="205"/>
      <c r="G925" s="205"/>
      <c r="H925" s="205"/>
      <c r="I925" s="205"/>
      <c r="J925" s="205"/>
      <c r="K925" s="205"/>
      <c r="L925" s="205"/>
      <c r="M925" s="205"/>
      <c r="N925" s="205"/>
      <c r="O925" s="205"/>
      <c r="P925" s="205"/>
      <c r="Q925" s="205"/>
      <c r="R925" s="205"/>
      <c r="S925" s="205"/>
      <c r="T925" s="205"/>
      <c r="U925" s="205"/>
    </row>
    <row r="926" spans="1:21" ht="12.75" customHeight="1">
      <c r="A926" s="142"/>
      <c r="B926" s="205"/>
      <c r="C926" s="205"/>
      <c r="D926" s="205"/>
      <c r="E926" s="205"/>
      <c r="F926" s="205"/>
      <c r="G926" s="205"/>
      <c r="H926" s="205"/>
      <c r="I926" s="205"/>
      <c r="J926" s="205"/>
      <c r="K926" s="205"/>
      <c r="L926" s="205"/>
      <c r="M926" s="205"/>
      <c r="N926" s="205"/>
      <c r="O926" s="205"/>
      <c r="P926" s="205"/>
      <c r="Q926" s="205"/>
      <c r="R926" s="205"/>
      <c r="S926" s="205"/>
      <c r="T926" s="205"/>
      <c r="U926" s="205"/>
    </row>
    <row r="927" spans="1:21" ht="12.75" customHeight="1">
      <c r="A927" s="142"/>
      <c r="B927" s="205"/>
      <c r="C927" s="205"/>
      <c r="D927" s="205"/>
      <c r="E927" s="205"/>
      <c r="F927" s="205"/>
      <c r="G927" s="205"/>
      <c r="H927" s="205"/>
      <c r="I927" s="205"/>
      <c r="J927" s="205"/>
      <c r="K927" s="205"/>
      <c r="L927" s="205"/>
      <c r="M927" s="205"/>
      <c r="N927" s="205"/>
      <c r="O927" s="205"/>
      <c r="P927" s="205"/>
      <c r="Q927" s="205"/>
      <c r="R927" s="205"/>
      <c r="S927" s="205"/>
      <c r="T927" s="205"/>
      <c r="U927" s="205"/>
    </row>
    <row r="928" spans="1:21" ht="12.75" customHeight="1">
      <c r="A928" s="142"/>
      <c r="B928" s="205"/>
      <c r="C928" s="205"/>
      <c r="D928" s="205"/>
      <c r="E928" s="205"/>
      <c r="F928" s="205"/>
      <c r="G928" s="205"/>
      <c r="H928" s="205"/>
      <c r="I928" s="205"/>
      <c r="J928" s="205"/>
      <c r="K928" s="205"/>
      <c r="L928" s="205"/>
      <c r="M928" s="205"/>
      <c r="N928" s="205"/>
      <c r="O928" s="205"/>
      <c r="P928" s="205"/>
      <c r="Q928" s="205"/>
      <c r="R928" s="205"/>
      <c r="S928" s="205"/>
      <c r="T928" s="205"/>
      <c r="U928" s="205"/>
    </row>
    <row r="929" spans="1:21" ht="12.75" customHeight="1">
      <c r="A929" s="142"/>
      <c r="B929" s="205"/>
      <c r="C929" s="205"/>
      <c r="D929" s="205"/>
      <c r="E929" s="205"/>
      <c r="F929" s="205"/>
      <c r="G929" s="205"/>
      <c r="H929" s="205"/>
      <c r="I929" s="205"/>
      <c r="J929" s="205"/>
      <c r="K929" s="205"/>
      <c r="L929" s="205"/>
      <c r="M929" s="205"/>
      <c r="N929" s="205"/>
      <c r="O929" s="205"/>
      <c r="P929" s="205"/>
      <c r="Q929" s="205"/>
      <c r="R929" s="205"/>
      <c r="S929" s="205"/>
      <c r="T929" s="205"/>
      <c r="U929" s="205"/>
    </row>
    <row r="930" spans="1:21" ht="12.75" customHeight="1">
      <c r="A930" s="142"/>
      <c r="B930" s="205"/>
      <c r="C930" s="205"/>
      <c r="D930" s="205"/>
      <c r="E930" s="205"/>
      <c r="F930" s="205"/>
      <c r="G930" s="205"/>
      <c r="H930" s="205"/>
      <c r="I930" s="205"/>
      <c r="J930" s="205"/>
      <c r="K930" s="205"/>
      <c r="L930" s="205"/>
      <c r="M930" s="205"/>
      <c r="N930" s="205"/>
      <c r="O930" s="205"/>
      <c r="P930" s="205"/>
      <c r="Q930" s="205"/>
      <c r="R930" s="205"/>
      <c r="S930" s="205"/>
      <c r="T930" s="205"/>
      <c r="U930" s="205"/>
    </row>
    <row r="931" spans="1:21" ht="12.75" customHeight="1">
      <c r="A931" s="142"/>
      <c r="B931" s="205"/>
      <c r="C931" s="205"/>
      <c r="D931" s="205"/>
      <c r="E931" s="205"/>
      <c r="F931" s="205"/>
      <c r="G931" s="205"/>
      <c r="H931" s="205"/>
      <c r="I931" s="205"/>
      <c r="J931" s="205"/>
      <c r="K931" s="205"/>
      <c r="L931" s="205"/>
      <c r="M931" s="205"/>
      <c r="N931" s="205"/>
      <c r="O931" s="205"/>
      <c r="P931" s="205"/>
      <c r="Q931" s="205"/>
      <c r="R931" s="205"/>
      <c r="S931" s="205"/>
      <c r="T931" s="205"/>
      <c r="U931" s="205"/>
    </row>
    <row r="932" spans="1:21" ht="12.75" customHeight="1">
      <c r="A932" s="142"/>
      <c r="B932" s="205"/>
      <c r="C932" s="205"/>
      <c r="D932" s="205"/>
      <c r="E932" s="205"/>
      <c r="F932" s="205"/>
      <c r="G932" s="205"/>
      <c r="H932" s="205"/>
      <c r="I932" s="205"/>
      <c r="J932" s="205"/>
      <c r="K932" s="205"/>
      <c r="L932" s="205"/>
      <c r="M932" s="205"/>
      <c r="N932" s="205"/>
      <c r="O932" s="205"/>
      <c r="P932" s="205"/>
      <c r="Q932" s="205"/>
      <c r="R932" s="205"/>
      <c r="S932" s="205"/>
      <c r="T932" s="205"/>
      <c r="U932" s="205"/>
    </row>
    <row r="933" spans="1:21" ht="12.75" customHeight="1">
      <c r="A933" s="142"/>
      <c r="B933" s="205"/>
      <c r="C933" s="205"/>
      <c r="D933" s="205"/>
      <c r="E933" s="205"/>
      <c r="F933" s="205"/>
      <c r="G933" s="205"/>
      <c r="H933" s="205"/>
      <c r="I933" s="205"/>
      <c r="J933" s="205"/>
      <c r="K933" s="205"/>
      <c r="L933" s="205"/>
      <c r="M933" s="205"/>
      <c r="N933" s="205"/>
      <c r="O933" s="205"/>
      <c r="P933" s="205"/>
      <c r="Q933" s="205"/>
      <c r="R933" s="205"/>
      <c r="S933" s="205"/>
      <c r="T933" s="205"/>
      <c r="U933" s="205"/>
    </row>
    <row r="934" spans="1:21" ht="12.75" customHeight="1">
      <c r="A934" s="142"/>
      <c r="B934" s="205"/>
      <c r="C934" s="205"/>
      <c r="D934" s="205"/>
      <c r="E934" s="205"/>
      <c r="F934" s="205"/>
      <c r="G934" s="205"/>
      <c r="H934" s="205"/>
      <c r="I934" s="205"/>
      <c r="J934" s="205"/>
      <c r="K934" s="205"/>
      <c r="L934" s="205"/>
      <c r="M934" s="205"/>
      <c r="N934" s="205"/>
      <c r="O934" s="205"/>
      <c r="P934" s="205"/>
      <c r="Q934" s="205"/>
      <c r="R934" s="205"/>
      <c r="S934" s="205"/>
      <c r="T934" s="205"/>
      <c r="U934" s="205"/>
    </row>
    <row r="935" spans="1:21" ht="12.75" customHeight="1">
      <c r="A935" s="142"/>
      <c r="B935" s="205"/>
      <c r="C935" s="205"/>
      <c r="D935" s="205"/>
      <c r="E935" s="205"/>
      <c r="F935" s="205"/>
      <c r="G935" s="205"/>
      <c r="H935" s="205"/>
      <c r="I935" s="205"/>
      <c r="J935" s="205"/>
      <c r="K935" s="205"/>
      <c r="L935" s="205"/>
      <c r="M935" s="205"/>
      <c r="N935" s="205"/>
      <c r="O935" s="205"/>
      <c r="P935" s="205"/>
      <c r="Q935" s="205"/>
      <c r="R935" s="205"/>
      <c r="S935" s="205"/>
      <c r="T935" s="205"/>
      <c r="U935" s="205"/>
    </row>
    <row r="936" spans="1:21" ht="12.75" customHeight="1">
      <c r="A936" s="142"/>
      <c r="B936" s="205"/>
      <c r="C936" s="205"/>
      <c r="D936" s="205"/>
      <c r="E936" s="205"/>
      <c r="F936" s="205"/>
      <c r="G936" s="205"/>
      <c r="H936" s="205"/>
      <c r="I936" s="205"/>
      <c r="J936" s="205"/>
      <c r="K936" s="205"/>
      <c r="L936" s="205"/>
      <c r="M936" s="205"/>
      <c r="N936" s="205"/>
      <c r="O936" s="205"/>
      <c r="P936" s="205"/>
      <c r="Q936" s="205"/>
      <c r="R936" s="205"/>
      <c r="S936" s="205"/>
      <c r="T936" s="205"/>
      <c r="U936" s="205"/>
    </row>
    <row r="937" spans="1:21" ht="12.75" customHeight="1">
      <c r="A937" s="142"/>
      <c r="B937" s="205"/>
      <c r="C937" s="205"/>
      <c r="D937" s="205"/>
      <c r="E937" s="205"/>
      <c r="F937" s="205"/>
      <c r="G937" s="205"/>
      <c r="H937" s="205"/>
      <c r="I937" s="205"/>
      <c r="J937" s="205"/>
      <c r="K937" s="205"/>
      <c r="L937" s="205"/>
      <c r="M937" s="205"/>
      <c r="N937" s="205"/>
      <c r="O937" s="205"/>
      <c r="P937" s="205"/>
      <c r="Q937" s="205"/>
      <c r="R937" s="205"/>
      <c r="S937" s="205"/>
      <c r="T937" s="205"/>
      <c r="U937" s="205"/>
    </row>
    <row r="938" spans="1:21" ht="12.75" customHeight="1">
      <c r="A938" s="142"/>
      <c r="B938" s="205"/>
      <c r="C938" s="205"/>
      <c r="D938" s="205"/>
      <c r="E938" s="205"/>
      <c r="F938" s="205"/>
      <c r="G938" s="205"/>
      <c r="H938" s="205"/>
      <c r="I938" s="205"/>
      <c r="J938" s="205"/>
      <c r="K938" s="205"/>
      <c r="L938" s="205"/>
      <c r="M938" s="205"/>
      <c r="N938" s="205"/>
      <c r="O938" s="205"/>
      <c r="P938" s="205"/>
      <c r="Q938" s="205"/>
      <c r="R938" s="205"/>
      <c r="S938" s="205"/>
      <c r="T938" s="205"/>
      <c r="U938" s="205"/>
    </row>
    <row r="939" spans="1:21" ht="12.75" customHeight="1">
      <c r="A939" s="142"/>
      <c r="B939" s="205"/>
      <c r="C939" s="205"/>
      <c r="D939" s="205"/>
      <c r="E939" s="205"/>
      <c r="F939" s="205"/>
      <c r="G939" s="205"/>
      <c r="H939" s="205"/>
      <c r="I939" s="205"/>
      <c r="J939" s="205"/>
      <c r="K939" s="205"/>
      <c r="L939" s="205"/>
      <c r="M939" s="205"/>
      <c r="N939" s="205"/>
      <c r="O939" s="205"/>
      <c r="P939" s="205"/>
      <c r="Q939" s="205"/>
      <c r="R939" s="205"/>
      <c r="S939" s="205"/>
      <c r="T939" s="205"/>
      <c r="U939" s="205"/>
    </row>
    <row r="940" spans="1:21" ht="12.75" customHeight="1">
      <c r="A940" s="142"/>
      <c r="B940" s="205"/>
      <c r="C940" s="205"/>
      <c r="D940" s="205"/>
      <c r="E940" s="205"/>
      <c r="F940" s="205"/>
      <c r="G940" s="205"/>
      <c r="H940" s="205"/>
      <c r="I940" s="205"/>
      <c r="J940" s="205"/>
      <c r="K940" s="205"/>
      <c r="L940" s="205"/>
      <c r="M940" s="205"/>
      <c r="N940" s="205"/>
      <c r="O940" s="205"/>
      <c r="P940" s="205"/>
      <c r="Q940" s="205"/>
      <c r="R940" s="205"/>
      <c r="S940" s="205"/>
      <c r="T940" s="205"/>
      <c r="U940" s="205"/>
    </row>
    <row r="941" spans="1:21" ht="12.75" customHeight="1">
      <c r="A941" s="142"/>
      <c r="B941" s="205"/>
      <c r="C941" s="205"/>
      <c r="D941" s="205"/>
      <c r="E941" s="205"/>
      <c r="F941" s="205"/>
      <c r="G941" s="205"/>
      <c r="H941" s="205"/>
      <c r="I941" s="205"/>
      <c r="J941" s="205"/>
      <c r="K941" s="205"/>
      <c r="L941" s="205"/>
      <c r="M941" s="205"/>
      <c r="N941" s="205"/>
      <c r="O941" s="205"/>
      <c r="P941" s="205"/>
      <c r="Q941" s="205"/>
      <c r="R941" s="205"/>
      <c r="S941" s="205"/>
      <c r="T941" s="205"/>
      <c r="U941" s="205"/>
    </row>
    <row r="942" spans="1:21" ht="12.75" customHeight="1">
      <c r="A942" s="142"/>
      <c r="B942" s="205"/>
      <c r="C942" s="205"/>
      <c r="D942" s="205"/>
      <c r="E942" s="205"/>
      <c r="F942" s="205"/>
      <c r="G942" s="205"/>
      <c r="H942" s="205"/>
      <c r="I942" s="205"/>
      <c r="J942" s="205"/>
      <c r="K942" s="205"/>
      <c r="L942" s="205"/>
      <c r="M942" s="205"/>
      <c r="N942" s="205"/>
      <c r="O942" s="205"/>
      <c r="P942" s="205"/>
      <c r="Q942" s="205"/>
      <c r="R942" s="205"/>
      <c r="S942" s="205"/>
      <c r="T942" s="205"/>
      <c r="U942" s="205"/>
    </row>
    <row r="943" spans="1:21" ht="12.75" customHeight="1">
      <c r="A943" s="142"/>
      <c r="B943" s="205"/>
      <c r="C943" s="205"/>
      <c r="D943" s="205"/>
      <c r="E943" s="205"/>
      <c r="F943" s="205"/>
      <c r="G943" s="205"/>
      <c r="H943" s="205"/>
      <c r="I943" s="205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</row>
    <row r="944" spans="1:21" ht="12.75" customHeight="1">
      <c r="A944" s="142"/>
      <c r="B944" s="205"/>
      <c r="C944" s="205"/>
      <c r="D944" s="205"/>
      <c r="E944" s="205"/>
      <c r="F944" s="205"/>
      <c r="G944" s="205"/>
      <c r="H944" s="205"/>
      <c r="I944" s="205"/>
      <c r="J944" s="205"/>
      <c r="K944" s="205"/>
      <c r="L944" s="205"/>
      <c r="M944" s="205"/>
      <c r="N944" s="205"/>
      <c r="O944" s="205"/>
      <c r="P944" s="205"/>
      <c r="Q944" s="205"/>
      <c r="R944" s="205"/>
      <c r="S944" s="205"/>
      <c r="T944" s="205"/>
      <c r="U944" s="205"/>
    </row>
    <row r="945" spans="1:21" ht="12.75" customHeight="1">
      <c r="A945" s="142"/>
      <c r="B945" s="205"/>
      <c r="C945" s="205"/>
      <c r="D945" s="205"/>
      <c r="E945" s="205"/>
      <c r="F945" s="205"/>
      <c r="G945" s="205"/>
      <c r="H945" s="205"/>
      <c r="I945" s="205"/>
      <c r="J945" s="205"/>
      <c r="K945" s="205"/>
      <c r="L945" s="205"/>
      <c r="M945" s="205"/>
      <c r="N945" s="205"/>
      <c r="O945" s="205"/>
      <c r="P945" s="205"/>
      <c r="Q945" s="205"/>
      <c r="R945" s="205"/>
      <c r="S945" s="205"/>
      <c r="T945" s="205"/>
      <c r="U945" s="205"/>
    </row>
    <row r="946" spans="1:21" ht="12.75" customHeight="1">
      <c r="A946" s="142"/>
      <c r="B946" s="205"/>
      <c r="C946" s="205"/>
      <c r="D946" s="205"/>
      <c r="E946" s="205"/>
      <c r="F946" s="205"/>
      <c r="G946" s="205"/>
      <c r="H946" s="205"/>
      <c r="I946" s="205"/>
      <c r="J946" s="205"/>
      <c r="K946" s="205"/>
      <c r="L946" s="205"/>
      <c r="M946" s="205"/>
      <c r="N946" s="205"/>
      <c r="O946" s="205"/>
      <c r="P946" s="205"/>
      <c r="Q946" s="205"/>
      <c r="R946" s="205"/>
      <c r="S946" s="205"/>
      <c r="T946" s="205"/>
      <c r="U946" s="205"/>
    </row>
    <row r="947" spans="1:21" ht="12.75" customHeight="1">
      <c r="A947" s="142"/>
      <c r="B947" s="205"/>
      <c r="C947" s="205"/>
      <c r="D947" s="205"/>
      <c r="E947" s="205"/>
      <c r="F947" s="205"/>
      <c r="G947" s="205"/>
      <c r="H947" s="205"/>
      <c r="I947" s="205"/>
      <c r="J947" s="205"/>
      <c r="K947" s="205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</row>
    <row r="948" spans="1:21" ht="12.75" customHeight="1">
      <c r="A948" s="142"/>
      <c r="B948" s="205"/>
      <c r="C948" s="205"/>
      <c r="D948" s="205"/>
      <c r="E948" s="205"/>
      <c r="F948" s="205"/>
      <c r="G948" s="205"/>
      <c r="H948" s="205"/>
      <c r="I948" s="205"/>
      <c r="J948" s="205"/>
      <c r="K948" s="205"/>
      <c r="L948" s="205"/>
      <c r="M948" s="205"/>
      <c r="N948" s="205"/>
      <c r="O948" s="205"/>
      <c r="P948" s="205"/>
      <c r="Q948" s="205"/>
      <c r="R948" s="205"/>
      <c r="S948" s="205"/>
      <c r="T948" s="205"/>
      <c r="U948" s="205"/>
    </row>
    <row r="949" spans="1:21" ht="12.75" customHeight="1">
      <c r="A949" s="142"/>
      <c r="B949" s="205"/>
      <c r="C949" s="205"/>
      <c r="D949" s="205"/>
      <c r="E949" s="205"/>
      <c r="F949" s="205"/>
      <c r="G949" s="205"/>
      <c r="H949" s="205"/>
      <c r="I949" s="205"/>
      <c r="J949" s="205"/>
      <c r="K949" s="205"/>
      <c r="L949" s="205"/>
      <c r="M949" s="205"/>
      <c r="N949" s="205"/>
      <c r="O949" s="205"/>
      <c r="P949" s="205"/>
      <c r="Q949" s="205"/>
      <c r="R949" s="205"/>
      <c r="S949" s="205"/>
      <c r="T949" s="205"/>
      <c r="U949" s="205"/>
    </row>
    <row r="950" spans="1:21" ht="12.75" customHeight="1">
      <c r="A950" s="142"/>
      <c r="B950" s="205"/>
      <c r="C950" s="205"/>
      <c r="D950" s="205"/>
      <c r="E950" s="205"/>
      <c r="F950" s="205"/>
      <c r="G950" s="205"/>
      <c r="H950" s="205"/>
      <c r="I950" s="205"/>
      <c r="J950" s="205"/>
      <c r="K950" s="205"/>
      <c r="L950" s="205"/>
      <c r="M950" s="205"/>
      <c r="N950" s="205"/>
      <c r="O950" s="205"/>
      <c r="P950" s="205"/>
      <c r="Q950" s="205"/>
      <c r="R950" s="205"/>
      <c r="S950" s="205"/>
      <c r="T950" s="205"/>
      <c r="U950" s="205"/>
    </row>
    <row r="951" spans="1:21" ht="12.75" customHeight="1">
      <c r="A951" s="142"/>
      <c r="B951" s="205"/>
      <c r="C951" s="205"/>
      <c r="D951" s="205"/>
      <c r="E951" s="205"/>
      <c r="F951" s="205"/>
      <c r="G951" s="205"/>
      <c r="H951" s="205"/>
      <c r="I951" s="205"/>
      <c r="J951" s="205"/>
      <c r="K951" s="205"/>
      <c r="L951" s="205"/>
      <c r="M951" s="205"/>
      <c r="N951" s="205"/>
      <c r="O951" s="205"/>
      <c r="P951" s="205"/>
      <c r="Q951" s="205"/>
      <c r="R951" s="205"/>
      <c r="S951" s="205"/>
      <c r="T951" s="205"/>
      <c r="U951" s="205"/>
    </row>
    <row r="952" spans="1:21" ht="12.75" customHeight="1">
      <c r="A952" s="142"/>
      <c r="B952" s="205"/>
      <c r="C952" s="205"/>
      <c r="D952" s="205"/>
      <c r="E952" s="205"/>
      <c r="F952" s="205"/>
      <c r="G952" s="205"/>
      <c r="H952" s="205"/>
      <c r="I952" s="205"/>
      <c r="J952" s="205"/>
      <c r="K952" s="205"/>
      <c r="L952" s="205"/>
      <c r="M952" s="205"/>
      <c r="N952" s="205"/>
      <c r="O952" s="205"/>
      <c r="P952" s="205"/>
      <c r="Q952" s="205"/>
      <c r="R952" s="205"/>
      <c r="S952" s="205"/>
      <c r="T952" s="205"/>
      <c r="U952" s="205"/>
    </row>
    <row r="953" spans="1:21" ht="12.75" customHeight="1">
      <c r="A953" s="142"/>
      <c r="B953" s="205"/>
      <c r="C953" s="205"/>
      <c r="D953" s="205"/>
      <c r="E953" s="205"/>
      <c r="F953" s="205"/>
      <c r="G953" s="205"/>
      <c r="H953" s="205"/>
      <c r="I953" s="205"/>
      <c r="J953" s="205"/>
      <c r="K953" s="205"/>
      <c r="L953" s="205"/>
      <c r="M953" s="205"/>
      <c r="N953" s="205"/>
      <c r="O953" s="205"/>
      <c r="P953" s="205"/>
      <c r="Q953" s="205"/>
      <c r="R953" s="205"/>
      <c r="S953" s="205"/>
      <c r="T953" s="205"/>
      <c r="U953" s="205"/>
    </row>
    <row r="954" spans="1:21" ht="12.75" customHeight="1">
      <c r="A954" s="142"/>
      <c r="B954" s="205"/>
      <c r="C954" s="205"/>
      <c r="D954" s="205"/>
      <c r="E954" s="205"/>
      <c r="F954" s="205"/>
      <c r="G954" s="205"/>
      <c r="H954" s="205"/>
      <c r="I954" s="205"/>
      <c r="J954" s="205"/>
      <c r="K954" s="205"/>
      <c r="L954" s="205"/>
      <c r="M954" s="205"/>
      <c r="N954" s="205"/>
      <c r="O954" s="205"/>
      <c r="P954" s="205"/>
      <c r="Q954" s="205"/>
      <c r="R954" s="205"/>
      <c r="S954" s="205"/>
      <c r="T954" s="205"/>
      <c r="U954" s="205"/>
    </row>
    <row r="955" spans="1:21" ht="12.75" customHeight="1">
      <c r="A955" s="142"/>
      <c r="B955" s="205"/>
      <c r="C955" s="205"/>
      <c r="D955" s="205"/>
      <c r="E955" s="205"/>
      <c r="F955" s="205"/>
      <c r="G955" s="205"/>
      <c r="H955" s="205"/>
      <c r="I955" s="205"/>
      <c r="J955" s="205"/>
      <c r="K955" s="205"/>
      <c r="L955" s="205"/>
      <c r="M955" s="205"/>
      <c r="N955" s="205"/>
      <c r="O955" s="205"/>
      <c r="P955" s="205"/>
      <c r="Q955" s="205"/>
      <c r="R955" s="205"/>
      <c r="S955" s="205"/>
      <c r="T955" s="205"/>
      <c r="U955" s="205"/>
    </row>
    <row r="956" spans="1:21" ht="12.75" customHeight="1">
      <c r="A956" s="142"/>
      <c r="B956" s="205"/>
      <c r="C956" s="205"/>
      <c r="D956" s="205"/>
      <c r="E956" s="205"/>
      <c r="F956" s="205"/>
      <c r="G956" s="205"/>
      <c r="H956" s="205"/>
      <c r="I956" s="205"/>
      <c r="J956" s="205"/>
      <c r="K956" s="205"/>
      <c r="L956" s="205"/>
      <c r="M956" s="205"/>
      <c r="N956" s="205"/>
      <c r="O956" s="205"/>
      <c r="P956" s="205"/>
      <c r="Q956" s="205"/>
      <c r="R956" s="205"/>
      <c r="S956" s="205"/>
      <c r="T956" s="205"/>
      <c r="U956" s="205"/>
    </row>
    <row r="957" spans="1:21" ht="12.75" customHeight="1">
      <c r="A957" s="142"/>
      <c r="B957" s="205"/>
      <c r="C957" s="205"/>
      <c r="D957" s="205"/>
      <c r="E957" s="205"/>
      <c r="F957" s="205"/>
      <c r="G957" s="205"/>
      <c r="H957" s="205"/>
      <c r="I957" s="205"/>
      <c r="J957" s="205"/>
      <c r="K957" s="205"/>
      <c r="L957" s="205"/>
      <c r="M957" s="205"/>
      <c r="N957" s="205"/>
      <c r="O957" s="205"/>
      <c r="P957" s="205"/>
      <c r="Q957" s="205"/>
      <c r="R957" s="205"/>
      <c r="S957" s="205"/>
      <c r="T957" s="205"/>
      <c r="U957" s="205"/>
    </row>
    <row r="958" spans="1:21" ht="12.75" customHeight="1">
      <c r="A958" s="142"/>
      <c r="B958" s="205"/>
      <c r="C958" s="205"/>
      <c r="D958" s="205"/>
      <c r="E958" s="205"/>
      <c r="F958" s="205"/>
      <c r="G958" s="205"/>
      <c r="H958" s="205"/>
      <c r="I958" s="205"/>
      <c r="J958" s="205"/>
      <c r="K958" s="205"/>
      <c r="L958" s="205"/>
      <c r="M958" s="205"/>
      <c r="N958" s="205"/>
      <c r="O958" s="205"/>
      <c r="P958" s="205"/>
      <c r="Q958" s="205"/>
      <c r="R958" s="205"/>
      <c r="S958" s="205"/>
      <c r="T958" s="205"/>
      <c r="U958" s="205"/>
    </row>
    <row r="959" spans="1:21" ht="12.75" customHeight="1">
      <c r="A959" s="142"/>
      <c r="B959" s="205"/>
      <c r="C959" s="205"/>
      <c r="D959" s="205"/>
      <c r="E959" s="205"/>
      <c r="F959" s="205"/>
      <c r="G959" s="205"/>
      <c r="H959" s="205"/>
      <c r="I959" s="205"/>
      <c r="J959" s="205"/>
      <c r="K959" s="205"/>
      <c r="L959" s="205"/>
      <c r="M959" s="205"/>
      <c r="N959" s="205"/>
      <c r="O959" s="205"/>
      <c r="P959" s="205"/>
      <c r="Q959" s="205"/>
      <c r="R959" s="205"/>
      <c r="S959" s="205"/>
      <c r="T959" s="205"/>
      <c r="U959" s="205"/>
    </row>
    <row r="960" spans="1:21" ht="12.75" customHeight="1">
      <c r="A960" s="142"/>
      <c r="B960" s="205"/>
      <c r="C960" s="205"/>
      <c r="D960" s="205"/>
      <c r="E960" s="205"/>
      <c r="F960" s="205"/>
      <c r="G960" s="205"/>
      <c r="H960" s="205"/>
      <c r="I960" s="205"/>
      <c r="J960" s="205"/>
      <c r="K960" s="205"/>
      <c r="L960" s="205"/>
      <c r="M960" s="205"/>
      <c r="N960" s="205"/>
      <c r="O960" s="205"/>
      <c r="P960" s="205"/>
      <c r="Q960" s="205"/>
      <c r="R960" s="205"/>
      <c r="S960" s="205"/>
      <c r="T960" s="205"/>
      <c r="U960" s="205"/>
    </row>
    <row r="961" spans="1:21" ht="12.75" customHeight="1">
      <c r="A961" s="142"/>
      <c r="B961" s="205"/>
      <c r="C961" s="205"/>
      <c r="D961" s="205"/>
      <c r="E961" s="205"/>
      <c r="F961" s="205"/>
      <c r="G961" s="205"/>
      <c r="H961" s="205"/>
      <c r="I961" s="205"/>
      <c r="J961" s="205"/>
      <c r="K961" s="205"/>
      <c r="L961" s="205"/>
      <c r="M961" s="205"/>
      <c r="N961" s="205"/>
      <c r="O961" s="205"/>
      <c r="P961" s="205"/>
      <c r="Q961" s="205"/>
      <c r="R961" s="205"/>
      <c r="S961" s="205"/>
      <c r="T961" s="205"/>
      <c r="U961" s="205"/>
    </row>
    <row r="962" spans="1:21" ht="12.75" customHeight="1">
      <c r="A962" s="142"/>
      <c r="B962" s="205"/>
      <c r="C962" s="205"/>
      <c r="D962" s="205"/>
      <c r="E962" s="205"/>
      <c r="F962" s="205"/>
      <c r="G962" s="205"/>
      <c r="H962" s="205"/>
      <c r="I962" s="205"/>
      <c r="J962" s="205"/>
      <c r="K962" s="205"/>
      <c r="L962" s="205"/>
      <c r="M962" s="205"/>
      <c r="N962" s="205"/>
      <c r="O962" s="205"/>
      <c r="P962" s="205"/>
      <c r="Q962" s="205"/>
      <c r="R962" s="205"/>
      <c r="S962" s="205"/>
      <c r="T962" s="205"/>
      <c r="U962" s="205"/>
    </row>
    <row r="963" spans="1:21" ht="12.75" customHeight="1">
      <c r="A963" s="142"/>
      <c r="B963" s="205"/>
      <c r="C963" s="205"/>
      <c r="D963" s="205"/>
      <c r="E963" s="205"/>
      <c r="F963" s="205"/>
      <c r="G963" s="205"/>
      <c r="H963" s="205"/>
      <c r="I963" s="205"/>
      <c r="J963" s="205"/>
      <c r="K963" s="205"/>
      <c r="L963" s="205"/>
      <c r="M963" s="205"/>
      <c r="N963" s="205"/>
      <c r="O963" s="205"/>
      <c r="P963" s="205"/>
      <c r="Q963" s="205"/>
      <c r="R963" s="205"/>
      <c r="S963" s="205"/>
      <c r="T963" s="205"/>
      <c r="U963" s="205"/>
    </row>
    <row r="964" spans="1:21" ht="12.75" customHeight="1">
      <c r="A964" s="142"/>
      <c r="B964" s="205"/>
      <c r="C964" s="205"/>
      <c r="D964" s="205"/>
      <c r="E964" s="205"/>
      <c r="F964" s="205"/>
      <c r="G964" s="205"/>
      <c r="H964" s="205"/>
      <c r="I964" s="205"/>
      <c r="J964" s="205"/>
      <c r="K964" s="205"/>
      <c r="L964" s="205"/>
      <c r="M964" s="205"/>
      <c r="N964" s="205"/>
      <c r="O964" s="205"/>
      <c r="P964" s="205"/>
      <c r="Q964" s="205"/>
      <c r="R964" s="205"/>
      <c r="S964" s="205"/>
      <c r="T964" s="205"/>
      <c r="U964" s="205"/>
    </row>
    <row r="965" spans="1:21" ht="12.75" customHeight="1">
      <c r="A965" s="142"/>
      <c r="B965" s="205"/>
      <c r="C965" s="205"/>
      <c r="D965" s="205"/>
      <c r="E965" s="205"/>
      <c r="F965" s="205"/>
      <c r="G965" s="205"/>
      <c r="H965" s="205"/>
      <c r="I965" s="205"/>
      <c r="J965" s="205"/>
      <c r="K965" s="205"/>
      <c r="L965" s="205"/>
      <c r="M965" s="205"/>
      <c r="N965" s="205"/>
      <c r="O965" s="205"/>
      <c r="P965" s="205"/>
      <c r="Q965" s="205"/>
      <c r="R965" s="205"/>
      <c r="S965" s="205"/>
      <c r="T965" s="205"/>
      <c r="U965" s="205"/>
    </row>
    <row r="966" spans="1:21" ht="12.75" customHeight="1">
      <c r="A966" s="142"/>
      <c r="B966" s="205"/>
      <c r="C966" s="205"/>
      <c r="D966" s="205"/>
      <c r="E966" s="205"/>
      <c r="F966" s="205"/>
      <c r="G966" s="205"/>
      <c r="H966" s="205"/>
      <c r="I966" s="205"/>
      <c r="J966" s="205"/>
      <c r="K966" s="205"/>
      <c r="L966" s="205"/>
      <c r="M966" s="205"/>
      <c r="N966" s="205"/>
      <c r="O966" s="205"/>
      <c r="P966" s="205"/>
      <c r="Q966" s="205"/>
      <c r="R966" s="205"/>
      <c r="S966" s="205"/>
      <c r="T966" s="205"/>
      <c r="U966" s="205"/>
    </row>
    <row r="967" spans="1:21" ht="12.75" customHeight="1">
      <c r="A967" s="142"/>
      <c r="B967" s="205"/>
      <c r="C967" s="205"/>
      <c r="D967" s="205"/>
      <c r="E967" s="205"/>
      <c r="F967" s="205"/>
      <c r="G967" s="205"/>
      <c r="H967" s="205"/>
      <c r="I967" s="205"/>
      <c r="J967" s="205"/>
      <c r="K967" s="205"/>
      <c r="L967" s="205"/>
      <c r="M967" s="205"/>
      <c r="N967" s="205"/>
      <c r="O967" s="205"/>
      <c r="P967" s="205"/>
      <c r="Q967" s="205"/>
      <c r="R967" s="205"/>
      <c r="S967" s="205"/>
      <c r="T967" s="205"/>
      <c r="U967" s="205"/>
    </row>
    <row r="968" spans="1:21" ht="12.75" customHeight="1">
      <c r="A968" s="142"/>
      <c r="B968" s="205"/>
      <c r="C968" s="205"/>
      <c r="D968" s="205"/>
      <c r="E968" s="205"/>
      <c r="F968" s="205"/>
      <c r="G968" s="205"/>
      <c r="H968" s="205"/>
      <c r="I968" s="205"/>
      <c r="J968" s="205"/>
      <c r="K968" s="205"/>
      <c r="L968" s="205"/>
      <c r="M968" s="205"/>
      <c r="N968" s="205"/>
      <c r="O968" s="205"/>
      <c r="P968" s="205"/>
      <c r="Q968" s="205"/>
      <c r="R968" s="205"/>
      <c r="S968" s="205"/>
      <c r="T968" s="205"/>
      <c r="U968" s="205"/>
    </row>
    <row r="969" spans="1:21" ht="12.75" customHeight="1">
      <c r="A969" s="142"/>
      <c r="B969" s="205"/>
      <c r="C969" s="205"/>
      <c r="D969" s="205"/>
      <c r="E969" s="205"/>
      <c r="F969" s="205"/>
      <c r="G969" s="205"/>
      <c r="H969" s="205"/>
      <c r="I969" s="205"/>
      <c r="J969" s="205"/>
      <c r="K969" s="205"/>
      <c r="L969" s="205"/>
      <c r="M969" s="205"/>
      <c r="N969" s="205"/>
      <c r="O969" s="205"/>
      <c r="P969" s="205"/>
      <c r="Q969" s="205"/>
      <c r="R969" s="205"/>
      <c r="S969" s="205"/>
      <c r="T969" s="205"/>
      <c r="U969" s="205"/>
    </row>
    <row r="970" spans="1:21" ht="12.75" customHeight="1">
      <c r="A970" s="142"/>
      <c r="B970" s="205"/>
      <c r="C970" s="205"/>
      <c r="D970" s="205"/>
      <c r="E970" s="205"/>
      <c r="F970" s="205"/>
      <c r="G970" s="205"/>
      <c r="H970" s="205"/>
      <c r="I970" s="205"/>
      <c r="J970" s="205"/>
      <c r="K970" s="205"/>
      <c r="L970" s="205"/>
      <c r="M970" s="205"/>
      <c r="N970" s="205"/>
      <c r="O970" s="205"/>
      <c r="P970" s="205"/>
      <c r="Q970" s="205"/>
      <c r="R970" s="205"/>
      <c r="S970" s="205"/>
      <c r="T970" s="205"/>
      <c r="U970" s="205"/>
    </row>
    <row r="971" spans="1:21" ht="12.75" customHeight="1">
      <c r="A971" s="142"/>
      <c r="B971" s="205"/>
      <c r="C971" s="205"/>
      <c r="D971" s="205"/>
      <c r="E971" s="205"/>
      <c r="F971" s="205"/>
      <c r="G971" s="205"/>
      <c r="H971" s="205"/>
      <c r="I971" s="205"/>
      <c r="J971" s="205"/>
      <c r="K971" s="205"/>
      <c r="L971" s="205"/>
      <c r="M971" s="205"/>
      <c r="N971" s="205"/>
      <c r="O971" s="205"/>
      <c r="P971" s="205"/>
      <c r="Q971" s="205"/>
      <c r="R971" s="205"/>
      <c r="S971" s="205"/>
      <c r="T971" s="205"/>
      <c r="U971" s="205"/>
    </row>
    <row r="972" spans="1:21" ht="12.75" customHeight="1">
      <c r="A972" s="142"/>
      <c r="B972" s="205"/>
      <c r="C972" s="205"/>
      <c r="D972" s="205"/>
      <c r="E972" s="205"/>
      <c r="F972" s="205"/>
      <c r="G972" s="205"/>
      <c r="H972" s="205"/>
      <c r="I972" s="205"/>
      <c r="J972" s="205"/>
      <c r="K972" s="205"/>
      <c r="L972" s="205"/>
      <c r="M972" s="205"/>
      <c r="N972" s="205"/>
      <c r="O972" s="205"/>
      <c r="P972" s="205"/>
      <c r="Q972" s="205"/>
      <c r="R972" s="205"/>
      <c r="S972" s="205"/>
      <c r="T972" s="205"/>
      <c r="U972" s="205"/>
    </row>
    <row r="973" spans="1:21" ht="12.75" customHeight="1">
      <c r="A973" s="142"/>
      <c r="B973" s="205"/>
      <c r="C973" s="205"/>
      <c r="D973" s="205"/>
      <c r="E973" s="205"/>
      <c r="F973" s="205"/>
      <c r="G973" s="205"/>
      <c r="H973" s="205"/>
      <c r="I973" s="205"/>
      <c r="J973" s="205"/>
      <c r="K973" s="205"/>
      <c r="L973" s="205"/>
      <c r="M973" s="205"/>
      <c r="N973" s="205"/>
      <c r="O973" s="205"/>
      <c r="P973" s="205"/>
      <c r="Q973" s="205"/>
      <c r="R973" s="205"/>
      <c r="S973" s="205"/>
      <c r="T973" s="205"/>
      <c r="U973" s="205"/>
    </row>
    <row r="974" spans="1:21" ht="12.75" customHeight="1">
      <c r="A974" s="142"/>
      <c r="B974" s="205"/>
      <c r="C974" s="205"/>
      <c r="D974" s="205"/>
      <c r="E974" s="205"/>
      <c r="F974" s="205"/>
      <c r="G974" s="205"/>
      <c r="H974" s="205"/>
      <c r="I974" s="205"/>
      <c r="J974" s="205"/>
      <c r="K974" s="205"/>
      <c r="L974" s="205"/>
      <c r="M974" s="205"/>
      <c r="N974" s="205"/>
      <c r="O974" s="205"/>
      <c r="P974" s="205"/>
      <c r="Q974" s="205"/>
      <c r="R974" s="205"/>
      <c r="S974" s="205"/>
      <c r="T974" s="205"/>
      <c r="U974" s="205"/>
    </row>
    <row r="975" spans="1:21" ht="12.75" customHeight="1">
      <c r="A975" s="142"/>
      <c r="B975" s="205"/>
      <c r="C975" s="205"/>
      <c r="D975" s="205"/>
      <c r="E975" s="205"/>
      <c r="F975" s="205"/>
      <c r="G975" s="205"/>
      <c r="H975" s="205"/>
      <c r="I975" s="205"/>
      <c r="J975" s="205"/>
      <c r="K975" s="205"/>
      <c r="L975" s="205"/>
      <c r="M975" s="205"/>
      <c r="N975" s="205"/>
      <c r="O975" s="205"/>
      <c r="P975" s="205"/>
      <c r="Q975" s="205"/>
      <c r="R975" s="205"/>
      <c r="S975" s="205"/>
      <c r="T975" s="205"/>
      <c r="U975" s="205"/>
    </row>
    <row r="976" spans="1:21" ht="12.75" customHeight="1">
      <c r="A976" s="142"/>
      <c r="B976" s="205"/>
      <c r="C976" s="205"/>
      <c r="D976" s="205"/>
      <c r="E976" s="205"/>
      <c r="F976" s="205"/>
      <c r="G976" s="205"/>
      <c r="H976" s="205"/>
      <c r="I976" s="205"/>
      <c r="J976" s="205"/>
      <c r="K976" s="205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</row>
    <row r="977" spans="1:21" ht="12.75" customHeight="1">
      <c r="A977" s="142"/>
      <c r="B977" s="205"/>
      <c r="C977" s="205"/>
      <c r="D977" s="205"/>
      <c r="E977" s="205"/>
      <c r="F977" s="205"/>
      <c r="G977" s="205"/>
      <c r="H977" s="205"/>
      <c r="I977" s="205"/>
      <c r="J977" s="205"/>
      <c r="K977" s="205"/>
      <c r="L977" s="205"/>
      <c r="M977" s="205"/>
      <c r="N977" s="205"/>
      <c r="O977" s="205"/>
      <c r="P977" s="205"/>
      <c r="Q977" s="205"/>
      <c r="R977" s="205"/>
      <c r="S977" s="205"/>
      <c r="T977" s="205"/>
      <c r="U977" s="205"/>
    </row>
    <row r="978" spans="1:21" ht="12.75" customHeight="1">
      <c r="A978" s="142"/>
      <c r="B978" s="205"/>
      <c r="C978" s="205"/>
      <c r="D978" s="205"/>
      <c r="E978" s="205"/>
      <c r="F978" s="205"/>
      <c r="G978" s="205"/>
      <c r="H978" s="205"/>
      <c r="I978" s="205"/>
      <c r="J978" s="205"/>
      <c r="K978" s="205"/>
      <c r="L978" s="205"/>
      <c r="M978" s="205"/>
      <c r="N978" s="205"/>
      <c r="O978" s="205"/>
      <c r="P978" s="205"/>
      <c r="Q978" s="205"/>
      <c r="R978" s="205"/>
      <c r="S978" s="205"/>
      <c r="T978" s="205"/>
      <c r="U978" s="205"/>
    </row>
    <row r="979" spans="1:21" ht="12.75" customHeight="1">
      <c r="A979" s="142"/>
      <c r="B979" s="205"/>
      <c r="C979" s="205"/>
      <c r="D979" s="205"/>
      <c r="E979" s="205"/>
      <c r="F979" s="205"/>
      <c r="G979" s="205"/>
      <c r="H979" s="205"/>
      <c r="I979" s="205"/>
      <c r="J979" s="205"/>
      <c r="K979" s="205"/>
      <c r="L979" s="205"/>
      <c r="M979" s="205"/>
      <c r="N979" s="205"/>
      <c r="O979" s="205"/>
      <c r="P979" s="205"/>
      <c r="Q979" s="205"/>
      <c r="R979" s="205"/>
      <c r="S979" s="205"/>
      <c r="T979" s="205"/>
      <c r="U979" s="205"/>
    </row>
    <row r="980" spans="1:21" ht="12.75" customHeight="1">
      <c r="A980" s="142"/>
      <c r="B980" s="205"/>
      <c r="C980" s="205"/>
      <c r="D980" s="205"/>
      <c r="E980" s="205"/>
      <c r="F980" s="205"/>
      <c r="G980" s="205"/>
      <c r="H980" s="205"/>
      <c r="I980" s="205"/>
      <c r="J980" s="205"/>
      <c r="K980" s="205"/>
      <c r="L980" s="205"/>
      <c r="M980" s="205"/>
      <c r="N980" s="205"/>
      <c r="O980" s="205"/>
      <c r="P980" s="205"/>
      <c r="Q980" s="205"/>
      <c r="R980" s="205"/>
      <c r="S980" s="205"/>
      <c r="T980" s="205"/>
      <c r="U980" s="205"/>
    </row>
    <row r="981" spans="1:21" ht="12.75" customHeight="1">
      <c r="A981" s="142"/>
      <c r="B981" s="205"/>
      <c r="C981" s="205"/>
      <c r="D981" s="205"/>
      <c r="E981" s="205"/>
      <c r="F981" s="205"/>
      <c r="G981" s="205"/>
      <c r="H981" s="205"/>
      <c r="I981" s="205"/>
      <c r="J981" s="205"/>
      <c r="K981" s="205"/>
      <c r="L981" s="205"/>
      <c r="M981" s="205"/>
      <c r="N981" s="205"/>
      <c r="O981" s="205"/>
      <c r="P981" s="205"/>
      <c r="Q981" s="205"/>
      <c r="R981" s="205"/>
      <c r="S981" s="205"/>
      <c r="T981" s="205"/>
      <c r="U981" s="205"/>
    </row>
    <row r="982" spans="1:21" ht="12.75" customHeight="1">
      <c r="A982" s="142"/>
      <c r="B982" s="205"/>
      <c r="C982" s="205"/>
      <c r="D982" s="205"/>
      <c r="E982" s="205"/>
      <c r="F982" s="205"/>
      <c r="G982" s="205"/>
      <c r="H982" s="205"/>
      <c r="I982" s="205"/>
      <c r="J982" s="205"/>
      <c r="K982" s="205"/>
      <c r="L982" s="205"/>
      <c r="M982" s="205"/>
      <c r="N982" s="205"/>
      <c r="O982" s="205"/>
      <c r="P982" s="205"/>
      <c r="Q982" s="205"/>
      <c r="R982" s="205"/>
      <c r="S982" s="205"/>
      <c r="T982" s="205"/>
      <c r="U982" s="205"/>
    </row>
    <row r="983" spans="1:21" ht="12.75" customHeight="1">
      <c r="A983" s="142"/>
      <c r="B983" s="205"/>
      <c r="C983" s="205"/>
      <c r="D983" s="205"/>
      <c r="E983" s="205"/>
      <c r="F983" s="205"/>
      <c r="G983" s="205"/>
      <c r="H983" s="205"/>
      <c r="I983" s="205"/>
      <c r="J983" s="205"/>
      <c r="K983" s="205"/>
      <c r="L983" s="205"/>
      <c r="M983" s="205"/>
      <c r="N983" s="205"/>
      <c r="O983" s="205"/>
      <c r="P983" s="205"/>
      <c r="Q983" s="205"/>
      <c r="R983" s="205"/>
      <c r="S983" s="205"/>
      <c r="T983" s="205"/>
      <c r="U983" s="205"/>
    </row>
    <row r="984" spans="1:21" ht="12.75" customHeight="1">
      <c r="A984" s="142"/>
      <c r="B984" s="205"/>
      <c r="C984" s="205"/>
      <c r="D984" s="205"/>
      <c r="E984" s="205"/>
      <c r="F984" s="205"/>
      <c r="G984" s="205"/>
      <c r="H984" s="205"/>
      <c r="I984" s="205"/>
      <c r="J984" s="205"/>
      <c r="K984" s="205"/>
      <c r="L984" s="205"/>
      <c r="M984" s="205"/>
      <c r="N984" s="205"/>
      <c r="O984" s="205"/>
      <c r="P984" s="205"/>
      <c r="Q984" s="205"/>
      <c r="R984" s="205"/>
      <c r="S984" s="205"/>
      <c r="T984" s="205"/>
      <c r="U984" s="205"/>
    </row>
    <row r="985" spans="1:21" ht="12.75" customHeight="1">
      <c r="A985" s="142"/>
      <c r="B985" s="205"/>
      <c r="C985" s="205"/>
      <c r="D985" s="205"/>
      <c r="E985" s="205"/>
      <c r="F985" s="205"/>
      <c r="G985" s="205"/>
      <c r="H985" s="205"/>
      <c r="I985" s="205"/>
      <c r="J985" s="205"/>
      <c r="K985" s="205"/>
      <c r="L985" s="205"/>
      <c r="M985" s="205"/>
      <c r="N985" s="205"/>
      <c r="O985" s="205"/>
      <c r="P985" s="205"/>
      <c r="Q985" s="205"/>
      <c r="R985" s="205"/>
      <c r="S985" s="205"/>
      <c r="T985" s="205"/>
      <c r="U985" s="205"/>
    </row>
    <row r="986" spans="1:21" ht="12.75" customHeight="1">
      <c r="A986" s="142"/>
      <c r="B986" s="205"/>
      <c r="C986" s="205"/>
      <c r="D986" s="205"/>
      <c r="E986" s="205"/>
      <c r="F986" s="205"/>
      <c r="G986" s="205"/>
      <c r="H986" s="205"/>
      <c r="I986" s="205"/>
      <c r="J986" s="205"/>
      <c r="K986" s="205"/>
      <c r="L986" s="205"/>
      <c r="M986" s="205"/>
      <c r="N986" s="205"/>
      <c r="O986" s="205"/>
      <c r="P986" s="205"/>
      <c r="Q986" s="205"/>
      <c r="R986" s="205"/>
      <c r="S986" s="205"/>
      <c r="T986" s="205"/>
      <c r="U986" s="205"/>
    </row>
    <row r="987" spans="1:21" ht="12.75" customHeight="1">
      <c r="A987" s="142"/>
      <c r="B987" s="205"/>
      <c r="C987" s="205"/>
      <c r="D987" s="205"/>
      <c r="E987" s="205"/>
      <c r="F987" s="205"/>
      <c r="G987" s="205"/>
      <c r="H987" s="205"/>
      <c r="I987" s="205"/>
      <c r="J987" s="205"/>
      <c r="K987" s="205"/>
      <c r="L987" s="205"/>
      <c r="M987" s="205"/>
      <c r="N987" s="205"/>
      <c r="O987" s="205"/>
      <c r="P987" s="205"/>
      <c r="Q987" s="205"/>
      <c r="R987" s="205"/>
      <c r="S987" s="205"/>
      <c r="T987" s="205"/>
      <c r="U987" s="205"/>
    </row>
    <row r="988" spans="1:21" ht="12.75" customHeight="1">
      <c r="A988" s="142"/>
      <c r="B988" s="205"/>
      <c r="C988" s="205"/>
      <c r="D988" s="205"/>
      <c r="E988" s="205"/>
      <c r="F988" s="205"/>
      <c r="G988" s="205"/>
      <c r="H988" s="205"/>
      <c r="I988" s="205"/>
      <c r="J988" s="205"/>
      <c r="K988" s="205"/>
      <c r="L988" s="205"/>
      <c r="M988" s="205"/>
      <c r="N988" s="205"/>
      <c r="O988" s="205"/>
      <c r="P988" s="205"/>
      <c r="Q988" s="205"/>
      <c r="R988" s="205"/>
      <c r="S988" s="205"/>
      <c r="T988" s="205"/>
      <c r="U988" s="205"/>
    </row>
    <row r="989" spans="1:21" ht="12.75" customHeight="1">
      <c r="A989" s="142"/>
      <c r="B989" s="205"/>
      <c r="C989" s="205"/>
      <c r="D989" s="205"/>
      <c r="E989" s="205"/>
      <c r="F989" s="205"/>
      <c r="G989" s="205"/>
      <c r="H989" s="205"/>
      <c r="I989" s="205"/>
      <c r="J989" s="205"/>
      <c r="K989" s="205"/>
      <c r="L989" s="205"/>
      <c r="M989" s="205"/>
      <c r="N989" s="205"/>
      <c r="O989" s="205"/>
      <c r="P989" s="205"/>
      <c r="Q989" s="205"/>
      <c r="R989" s="205"/>
      <c r="S989" s="205"/>
      <c r="T989" s="205"/>
      <c r="U989" s="205"/>
    </row>
    <row r="990" spans="1:21" ht="12.75" customHeight="1">
      <c r="A990" s="142"/>
      <c r="B990" s="205"/>
      <c r="C990" s="205"/>
      <c r="D990" s="205"/>
      <c r="E990" s="205"/>
      <c r="F990" s="205"/>
      <c r="G990" s="205"/>
      <c r="H990" s="205"/>
      <c r="I990" s="205"/>
      <c r="J990" s="205"/>
      <c r="K990" s="205"/>
      <c r="L990" s="205"/>
      <c r="M990" s="205"/>
      <c r="N990" s="205"/>
      <c r="O990" s="205"/>
      <c r="P990" s="205"/>
      <c r="Q990" s="205"/>
      <c r="R990" s="205"/>
      <c r="S990" s="205"/>
      <c r="T990" s="205"/>
      <c r="U990" s="205"/>
    </row>
    <row r="991" spans="1:21" ht="12.75" customHeight="1">
      <c r="A991" s="142"/>
      <c r="B991" s="205"/>
      <c r="C991" s="205"/>
      <c r="D991" s="205"/>
      <c r="E991" s="205"/>
      <c r="F991" s="205"/>
      <c r="G991" s="205"/>
      <c r="H991" s="205"/>
      <c r="I991" s="205"/>
      <c r="J991" s="205"/>
      <c r="K991" s="205"/>
      <c r="L991" s="205"/>
      <c r="M991" s="205"/>
      <c r="N991" s="205"/>
      <c r="O991" s="205"/>
      <c r="P991" s="205"/>
      <c r="Q991" s="205"/>
      <c r="R991" s="205"/>
      <c r="S991" s="205"/>
      <c r="T991" s="205"/>
      <c r="U991" s="205"/>
    </row>
    <row r="992" spans="1:21" ht="12.75" customHeight="1">
      <c r="A992" s="142"/>
      <c r="B992" s="205"/>
      <c r="C992" s="205"/>
      <c r="D992" s="205"/>
      <c r="E992" s="205"/>
      <c r="F992" s="205"/>
      <c r="G992" s="205"/>
      <c r="H992" s="205"/>
      <c r="I992" s="205"/>
      <c r="J992" s="205"/>
      <c r="K992" s="205"/>
      <c r="L992" s="205"/>
      <c r="M992" s="205"/>
      <c r="N992" s="205"/>
      <c r="O992" s="205"/>
      <c r="P992" s="205"/>
      <c r="Q992" s="205"/>
      <c r="R992" s="205"/>
      <c r="S992" s="205"/>
      <c r="T992" s="205"/>
      <c r="U992" s="205"/>
    </row>
    <row r="993" spans="1:21" ht="12.75" customHeight="1">
      <c r="A993" s="142"/>
      <c r="B993" s="205"/>
      <c r="C993" s="205"/>
      <c r="D993" s="205"/>
      <c r="E993" s="205"/>
      <c r="F993" s="205"/>
      <c r="G993" s="205"/>
      <c r="H993" s="205"/>
      <c r="I993" s="205"/>
      <c r="J993" s="205"/>
      <c r="K993" s="205"/>
      <c r="L993" s="205"/>
      <c r="M993" s="205"/>
      <c r="N993" s="205"/>
      <c r="O993" s="205"/>
      <c r="P993" s="205"/>
      <c r="Q993" s="205"/>
      <c r="R993" s="205"/>
      <c r="S993" s="205"/>
      <c r="T993" s="205"/>
      <c r="U993" s="205"/>
    </row>
    <row r="994" spans="1:21" ht="12.75" customHeight="1">
      <c r="A994" s="142"/>
      <c r="B994" s="205"/>
      <c r="C994" s="205"/>
      <c r="D994" s="205"/>
      <c r="E994" s="205"/>
      <c r="F994" s="205"/>
      <c r="G994" s="205"/>
      <c r="H994" s="205"/>
      <c r="I994" s="205"/>
      <c r="J994" s="205"/>
      <c r="K994" s="205"/>
      <c r="L994" s="205"/>
      <c r="M994" s="205"/>
      <c r="N994" s="205"/>
      <c r="O994" s="205"/>
      <c r="P994" s="205"/>
      <c r="Q994" s="205"/>
      <c r="R994" s="205"/>
      <c r="S994" s="205"/>
      <c r="T994" s="205"/>
      <c r="U994" s="205"/>
    </row>
    <row r="995" spans="1:21" ht="12.75" customHeight="1">
      <c r="A995" s="142"/>
      <c r="B995" s="205"/>
      <c r="C995" s="205"/>
      <c r="D995" s="205"/>
      <c r="E995" s="205"/>
      <c r="F995" s="205"/>
      <c r="G995" s="205"/>
      <c r="H995" s="205"/>
      <c r="I995" s="205"/>
      <c r="J995" s="205"/>
      <c r="K995" s="205"/>
      <c r="L995" s="205"/>
      <c r="M995" s="205"/>
      <c r="N995" s="205"/>
      <c r="O995" s="205"/>
      <c r="P995" s="205"/>
      <c r="Q995" s="205"/>
      <c r="R995" s="205"/>
      <c r="S995" s="205"/>
      <c r="T995" s="205"/>
      <c r="U995" s="205"/>
    </row>
    <row r="996" spans="1:21" ht="12.75" customHeight="1">
      <c r="A996" s="142"/>
      <c r="B996" s="205"/>
      <c r="C996" s="205"/>
      <c r="D996" s="205"/>
      <c r="E996" s="205"/>
      <c r="F996" s="205"/>
      <c r="G996" s="205"/>
      <c r="H996" s="205"/>
      <c r="I996" s="205"/>
      <c r="J996" s="205"/>
      <c r="K996" s="205"/>
      <c r="L996" s="205"/>
      <c r="M996" s="205"/>
      <c r="N996" s="205"/>
      <c r="O996" s="205"/>
      <c r="P996" s="205"/>
      <c r="Q996" s="205"/>
      <c r="R996" s="205"/>
      <c r="S996" s="205"/>
      <c r="T996" s="205"/>
      <c r="U996" s="205"/>
    </row>
    <row r="997" spans="1:21" ht="12.75" customHeight="1">
      <c r="A997" s="142"/>
      <c r="B997" s="205"/>
      <c r="C997" s="205"/>
      <c r="D997" s="205"/>
      <c r="E997" s="205"/>
      <c r="F997" s="205"/>
      <c r="G997" s="205"/>
      <c r="H997" s="205"/>
      <c r="I997" s="205"/>
      <c r="J997" s="205"/>
      <c r="K997" s="205"/>
      <c r="L997" s="205"/>
      <c r="M997" s="205"/>
      <c r="N997" s="205"/>
      <c r="O997" s="205"/>
      <c r="P997" s="205"/>
      <c r="Q997" s="205"/>
      <c r="R997" s="205"/>
      <c r="S997" s="205"/>
      <c r="T997" s="205"/>
      <c r="U997" s="205"/>
    </row>
    <row r="998" spans="1:21" ht="12.75" customHeight="1">
      <c r="A998" s="142"/>
      <c r="B998" s="205"/>
      <c r="C998" s="205"/>
      <c r="D998" s="205"/>
      <c r="E998" s="205"/>
      <c r="F998" s="205"/>
      <c r="G998" s="205"/>
      <c r="H998" s="205"/>
      <c r="I998" s="205"/>
      <c r="J998" s="205"/>
      <c r="K998" s="205"/>
      <c r="L998" s="205"/>
      <c r="M998" s="205"/>
      <c r="N998" s="205"/>
      <c r="O998" s="205"/>
      <c r="P998" s="205"/>
      <c r="Q998" s="205"/>
      <c r="R998" s="205"/>
      <c r="S998" s="205"/>
      <c r="T998" s="205"/>
      <c r="U998" s="205"/>
    </row>
    <row r="999" spans="1:21" ht="12.75" customHeight="1">
      <c r="A999" s="142"/>
      <c r="B999" s="205"/>
      <c r="C999" s="205"/>
      <c r="D999" s="205"/>
      <c r="E999" s="205"/>
      <c r="F999" s="205"/>
      <c r="G999" s="205"/>
      <c r="H999" s="205"/>
      <c r="I999" s="205"/>
      <c r="J999" s="205"/>
      <c r="K999" s="205"/>
      <c r="L999" s="205"/>
      <c r="M999" s="205"/>
      <c r="N999" s="205"/>
      <c r="O999" s="205"/>
      <c r="P999" s="205"/>
      <c r="Q999" s="205"/>
      <c r="R999" s="205"/>
      <c r="S999" s="205"/>
      <c r="T999" s="205"/>
      <c r="U999" s="205"/>
    </row>
    <row r="1000" spans="1:21" ht="12.75" customHeight="1">
      <c r="A1000" s="142"/>
      <c r="B1000" s="205"/>
      <c r="C1000" s="205"/>
      <c r="D1000" s="205"/>
      <c r="E1000" s="205"/>
      <c r="F1000" s="205"/>
      <c r="G1000" s="205"/>
      <c r="H1000" s="205"/>
      <c r="I1000" s="205"/>
      <c r="J1000" s="205"/>
      <c r="K1000" s="205"/>
      <c r="L1000" s="205"/>
      <c r="M1000" s="205"/>
      <c r="N1000" s="205"/>
      <c r="O1000" s="205"/>
      <c r="P1000" s="205"/>
      <c r="Q1000" s="205"/>
      <c r="R1000" s="205"/>
      <c r="S1000" s="205"/>
      <c r="T1000" s="205"/>
      <c r="U1000" s="205"/>
    </row>
  </sheetData>
  <mergeCells count="15">
    <mergeCell ref="P8:Q10"/>
    <mergeCell ref="R8:S10"/>
    <mergeCell ref="T8:U10"/>
    <mergeCell ref="B2:U2"/>
    <mergeCell ref="B3:U3"/>
    <mergeCell ref="B4:S4"/>
    <mergeCell ref="B5:U5"/>
    <mergeCell ref="B6:U6"/>
    <mergeCell ref="B8:C10"/>
    <mergeCell ref="D8:E10"/>
    <mergeCell ref="F8:G10"/>
    <mergeCell ref="H8:I10"/>
    <mergeCell ref="J8:K10"/>
    <mergeCell ref="L8:M10"/>
    <mergeCell ref="N8:O10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0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ColWidth="14.42578125" defaultRowHeight="15.75" customHeight="1"/>
  <cols>
    <col min="1" max="1" width="29.140625" customWidth="1"/>
    <col min="2" max="2" width="5.85546875" customWidth="1"/>
    <col min="3" max="3" width="7.85546875" customWidth="1"/>
    <col min="4" max="4" width="5.7109375" customWidth="1"/>
    <col min="5" max="5" width="7.28515625" customWidth="1"/>
    <col min="6" max="6" width="4.7109375" customWidth="1"/>
    <col min="7" max="7" width="7.28515625" customWidth="1"/>
    <col min="8" max="8" width="4.28515625" customWidth="1"/>
    <col min="9" max="9" width="6.85546875" customWidth="1"/>
    <col min="10" max="10" width="3.5703125" customWidth="1"/>
    <col min="11" max="11" width="7.85546875" customWidth="1"/>
    <col min="12" max="12" width="4.28515625" customWidth="1"/>
    <col min="13" max="13" width="7.85546875" customWidth="1"/>
    <col min="14" max="14" width="3.42578125" customWidth="1"/>
    <col min="15" max="15" width="5.7109375" customWidth="1"/>
    <col min="16" max="16" width="3.28515625" customWidth="1"/>
    <col min="17" max="17" width="6" customWidth="1"/>
    <col min="18" max="18" width="4.5703125" customWidth="1"/>
    <col min="19" max="19" width="6.28515625" customWidth="1"/>
    <col min="20" max="20" width="3.28515625" customWidth="1"/>
    <col min="21" max="21" width="6.85546875" customWidth="1"/>
    <col min="22" max="22" width="6.42578125" customWidth="1"/>
    <col min="23" max="23" width="6.85546875" customWidth="1"/>
    <col min="24" max="42" width="8" customWidth="1"/>
  </cols>
  <sheetData>
    <row r="1" spans="1:42" ht="12.75" customHeight="1">
      <c r="A1" s="134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217"/>
      <c r="V1" s="323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84"/>
    </row>
    <row r="2" spans="1:42" ht="12.75" customHeight="1">
      <c r="A2" s="323" t="s">
        <v>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84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</row>
    <row r="3" spans="1:42" ht="12.75" customHeight="1">
      <c r="A3" s="323" t="s">
        <v>127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84"/>
    </row>
    <row r="4" spans="1:42" ht="12.75" customHeight="1">
      <c r="A4" s="142"/>
      <c r="B4" s="317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84"/>
    </row>
    <row r="5" spans="1:42" ht="12.75" customHeight="1">
      <c r="A5" s="323" t="s">
        <v>149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84"/>
    </row>
    <row r="6" spans="1:42" ht="12.75" customHeight="1">
      <c r="A6" s="322" t="s">
        <v>150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84"/>
    </row>
    <row r="7" spans="1:42" ht="12.75" customHeight="1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V7" s="146"/>
      <c r="W7" s="147"/>
    </row>
    <row r="8" spans="1:42" ht="12.75" customHeight="1">
      <c r="A8" s="142"/>
      <c r="B8" s="315" t="s">
        <v>130</v>
      </c>
      <c r="C8" s="282"/>
      <c r="D8" s="314" t="s">
        <v>131</v>
      </c>
      <c r="E8" s="282"/>
      <c r="F8" s="315" t="s">
        <v>132</v>
      </c>
      <c r="G8" s="319"/>
      <c r="H8" s="324" t="s">
        <v>151</v>
      </c>
      <c r="I8" s="282"/>
      <c r="J8" s="315" t="s">
        <v>133</v>
      </c>
      <c r="K8" s="282"/>
      <c r="L8" s="314" t="s">
        <v>134</v>
      </c>
      <c r="M8" s="282"/>
      <c r="N8" s="315" t="s">
        <v>9</v>
      </c>
      <c r="O8" s="282"/>
      <c r="P8" s="314" t="s">
        <v>135</v>
      </c>
      <c r="Q8" s="282"/>
      <c r="R8" s="315" t="s">
        <v>136</v>
      </c>
      <c r="S8" s="282"/>
      <c r="T8" s="314" t="s">
        <v>137</v>
      </c>
      <c r="U8" s="282"/>
      <c r="V8" s="315" t="s">
        <v>138</v>
      </c>
      <c r="W8" s="282"/>
    </row>
    <row r="9" spans="1:42" ht="12.75" customHeight="1">
      <c r="A9" s="142"/>
      <c r="B9" s="283"/>
      <c r="C9" s="284"/>
      <c r="D9" s="283"/>
      <c r="E9" s="284"/>
      <c r="F9" s="283"/>
      <c r="G9" s="320"/>
      <c r="H9" s="294"/>
      <c r="I9" s="284"/>
      <c r="J9" s="283"/>
      <c r="K9" s="284"/>
      <c r="L9" s="283"/>
      <c r="M9" s="284"/>
      <c r="N9" s="283"/>
      <c r="O9" s="284"/>
      <c r="P9" s="283"/>
      <c r="Q9" s="284"/>
      <c r="R9" s="283"/>
      <c r="S9" s="284"/>
      <c r="T9" s="283"/>
      <c r="U9" s="284"/>
      <c r="V9" s="283"/>
      <c r="W9" s="284"/>
    </row>
    <row r="10" spans="1:42" ht="31.5" customHeight="1">
      <c r="A10" s="142"/>
      <c r="B10" s="285"/>
      <c r="C10" s="286"/>
      <c r="D10" s="285"/>
      <c r="E10" s="286"/>
      <c r="F10" s="285"/>
      <c r="G10" s="321"/>
      <c r="H10" s="325"/>
      <c r="I10" s="286"/>
      <c r="J10" s="285"/>
      <c r="K10" s="286"/>
      <c r="L10" s="285"/>
      <c r="M10" s="286"/>
      <c r="N10" s="285"/>
      <c r="O10" s="286"/>
      <c r="P10" s="285"/>
      <c r="Q10" s="286"/>
      <c r="R10" s="285"/>
      <c r="S10" s="286"/>
      <c r="T10" s="285"/>
      <c r="U10" s="286"/>
      <c r="V10" s="285"/>
      <c r="W10" s="286"/>
    </row>
    <row r="11" spans="1:42" ht="12.75" customHeight="1">
      <c r="A11" s="142"/>
      <c r="B11" s="148"/>
      <c r="C11" s="148"/>
      <c r="D11" s="149"/>
      <c r="E11" s="149"/>
      <c r="F11" s="150"/>
      <c r="G11" s="150"/>
      <c r="H11" s="149"/>
      <c r="I11" s="149"/>
      <c r="J11" s="148"/>
      <c r="K11" s="148"/>
      <c r="L11" s="149"/>
      <c r="M11" s="152"/>
      <c r="N11" s="148"/>
      <c r="O11" s="148"/>
      <c r="P11" s="152"/>
      <c r="Q11" s="152"/>
      <c r="R11" s="151"/>
      <c r="S11" s="151"/>
      <c r="T11" s="149"/>
      <c r="U11" s="149"/>
      <c r="V11" s="148"/>
      <c r="W11" s="148"/>
    </row>
    <row r="12" spans="1:42" ht="12.75" customHeight="1">
      <c r="A12" s="153"/>
      <c r="B12" s="154" t="s">
        <v>15</v>
      </c>
      <c r="C12" s="154" t="s">
        <v>16</v>
      </c>
      <c r="D12" s="155" t="s">
        <v>15</v>
      </c>
      <c r="E12" s="155" t="s">
        <v>16</v>
      </c>
      <c r="F12" s="154" t="s">
        <v>15</v>
      </c>
      <c r="G12" s="154" t="s">
        <v>16</v>
      </c>
      <c r="H12" s="155" t="s">
        <v>15</v>
      </c>
      <c r="I12" s="155" t="s">
        <v>16</v>
      </c>
      <c r="J12" s="154" t="s">
        <v>15</v>
      </c>
      <c r="K12" s="154" t="s">
        <v>16</v>
      </c>
      <c r="L12" s="155" t="s">
        <v>15</v>
      </c>
      <c r="M12" s="218" t="s">
        <v>16</v>
      </c>
      <c r="N12" s="154" t="s">
        <v>15</v>
      </c>
      <c r="O12" s="154" t="s">
        <v>16</v>
      </c>
      <c r="P12" s="155" t="s">
        <v>15</v>
      </c>
      <c r="Q12" s="155" t="s">
        <v>16</v>
      </c>
      <c r="R12" s="154" t="s">
        <v>15</v>
      </c>
      <c r="S12" s="154" t="s">
        <v>16</v>
      </c>
      <c r="T12" s="155" t="s">
        <v>15</v>
      </c>
      <c r="U12" s="155" t="s">
        <v>16</v>
      </c>
      <c r="V12" s="154" t="s">
        <v>15</v>
      </c>
      <c r="W12" s="154" t="s">
        <v>16</v>
      </c>
    </row>
    <row r="13" spans="1:42" ht="12.75" customHeight="1">
      <c r="A13" s="157" t="s">
        <v>17</v>
      </c>
      <c r="B13" s="148"/>
      <c r="C13" s="148"/>
      <c r="D13" s="149"/>
      <c r="E13" s="149"/>
      <c r="F13" s="148"/>
      <c r="G13" s="148"/>
      <c r="H13" s="149"/>
      <c r="I13" s="149"/>
      <c r="J13" s="148"/>
      <c r="K13" s="148"/>
      <c r="L13" s="165"/>
      <c r="M13" s="160"/>
      <c r="N13" s="148"/>
      <c r="O13" s="148"/>
      <c r="P13" s="152"/>
      <c r="Q13" s="152"/>
      <c r="R13" s="151"/>
      <c r="S13" s="151"/>
      <c r="T13" s="149"/>
      <c r="U13" s="149"/>
      <c r="V13" s="148"/>
      <c r="W13" s="148"/>
    </row>
    <row r="14" spans="1:42" ht="12.75" customHeight="1">
      <c r="A14" s="149" t="s">
        <v>18</v>
      </c>
      <c r="B14" s="159">
        <v>0</v>
      </c>
      <c r="C14" s="159">
        <v>0</v>
      </c>
      <c r="D14" s="160">
        <v>0</v>
      </c>
      <c r="E14" s="160">
        <v>0</v>
      </c>
      <c r="F14" s="159">
        <v>0</v>
      </c>
      <c r="G14" s="159">
        <v>0</v>
      </c>
      <c r="H14" s="160">
        <v>148</v>
      </c>
      <c r="I14" s="160">
        <v>126240</v>
      </c>
      <c r="J14" s="159">
        <v>66</v>
      </c>
      <c r="K14" s="159">
        <v>433930</v>
      </c>
      <c r="L14" s="160">
        <v>236</v>
      </c>
      <c r="M14" s="160">
        <v>1275338</v>
      </c>
      <c r="N14" s="159">
        <v>3</v>
      </c>
      <c r="O14" s="159">
        <v>4000</v>
      </c>
      <c r="P14" s="160">
        <v>7</v>
      </c>
      <c r="Q14" s="160">
        <v>35000</v>
      </c>
      <c r="R14" s="159">
        <v>8</v>
      </c>
      <c r="S14" s="159">
        <v>27440</v>
      </c>
      <c r="T14" s="160">
        <v>0</v>
      </c>
      <c r="U14" s="160">
        <v>0</v>
      </c>
      <c r="V14" s="159">
        <v>335</v>
      </c>
      <c r="W14" s="159">
        <v>842926</v>
      </c>
    </row>
    <row r="15" spans="1:42" ht="12.75" customHeight="1">
      <c r="A15" s="149" t="s">
        <v>19</v>
      </c>
      <c r="B15" s="159">
        <v>0</v>
      </c>
      <c r="C15" s="159">
        <v>0</v>
      </c>
      <c r="D15" s="160">
        <v>0</v>
      </c>
      <c r="E15" s="160">
        <v>0</v>
      </c>
      <c r="F15" s="159">
        <v>0</v>
      </c>
      <c r="G15" s="159">
        <v>0</v>
      </c>
      <c r="H15" s="160">
        <v>87</v>
      </c>
      <c r="I15" s="160">
        <v>76510</v>
      </c>
      <c r="J15" s="159">
        <v>33</v>
      </c>
      <c r="K15" s="159">
        <v>209735</v>
      </c>
      <c r="L15" s="160">
        <v>103</v>
      </c>
      <c r="M15" s="160">
        <v>540133</v>
      </c>
      <c r="N15" s="159">
        <v>0</v>
      </c>
      <c r="O15" s="159">
        <v>0</v>
      </c>
      <c r="P15" s="160">
        <v>10</v>
      </c>
      <c r="Q15" s="160">
        <v>44426</v>
      </c>
      <c r="R15" s="159">
        <v>9</v>
      </c>
      <c r="S15" s="159">
        <v>29472</v>
      </c>
      <c r="T15" s="160">
        <v>0</v>
      </c>
      <c r="U15" s="160">
        <v>0</v>
      </c>
      <c r="V15" s="159">
        <v>207</v>
      </c>
      <c r="W15" s="159">
        <v>513669</v>
      </c>
    </row>
    <row r="16" spans="1:42" ht="12.75" customHeight="1">
      <c r="A16" s="161" t="s">
        <v>20</v>
      </c>
      <c r="B16" s="162">
        <v>0</v>
      </c>
      <c r="C16" s="162">
        <v>0</v>
      </c>
      <c r="D16" s="163">
        <v>0</v>
      </c>
      <c r="E16" s="163">
        <v>0</v>
      </c>
      <c r="F16" s="162">
        <v>0</v>
      </c>
      <c r="G16" s="162">
        <v>0</v>
      </c>
      <c r="H16" s="163">
        <v>111</v>
      </c>
      <c r="I16" s="163">
        <v>89726</v>
      </c>
      <c r="J16" s="162">
        <v>51</v>
      </c>
      <c r="K16" s="162">
        <v>365782</v>
      </c>
      <c r="L16" s="163">
        <v>96</v>
      </c>
      <c r="M16" s="163">
        <v>503762</v>
      </c>
      <c r="N16" s="162">
        <v>0</v>
      </c>
      <c r="O16" s="162">
        <v>0</v>
      </c>
      <c r="P16" s="163">
        <v>7</v>
      </c>
      <c r="Q16" s="163">
        <v>32500</v>
      </c>
      <c r="R16" s="162">
        <v>9</v>
      </c>
      <c r="S16" s="162">
        <v>32038</v>
      </c>
      <c r="T16" s="163">
        <v>0</v>
      </c>
      <c r="U16" s="163">
        <v>0</v>
      </c>
      <c r="V16" s="162">
        <v>132</v>
      </c>
      <c r="W16" s="162">
        <v>335631</v>
      </c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</row>
    <row r="17" spans="1:42" ht="12.75" customHeight="1">
      <c r="A17" s="149"/>
      <c r="B17" s="162"/>
      <c r="C17" s="162"/>
      <c r="D17" s="163"/>
      <c r="E17" s="163"/>
      <c r="F17" s="162"/>
      <c r="G17" s="162"/>
      <c r="H17" s="163"/>
      <c r="I17" s="163"/>
      <c r="J17" s="162"/>
      <c r="K17" s="162"/>
      <c r="L17" s="163"/>
      <c r="M17" s="163"/>
      <c r="N17" s="158"/>
      <c r="O17" s="148"/>
      <c r="P17" s="152"/>
      <c r="Q17" s="152"/>
      <c r="R17" s="158"/>
      <c r="S17" s="219"/>
      <c r="T17" s="149"/>
      <c r="U17" s="149"/>
      <c r="V17" s="148"/>
      <c r="W17" s="148"/>
    </row>
    <row r="18" spans="1:42" ht="12.75" customHeight="1">
      <c r="A18" s="167" t="s">
        <v>139</v>
      </c>
      <c r="B18" s="168">
        <v>0</v>
      </c>
      <c r="C18" s="168">
        <v>0</v>
      </c>
      <c r="D18" s="169">
        <v>0</v>
      </c>
      <c r="E18" s="169">
        <v>0</v>
      </c>
      <c r="F18" s="168">
        <v>0</v>
      </c>
      <c r="G18" s="168">
        <v>0</v>
      </c>
      <c r="H18" s="169">
        <f>SUM(H14:H17)</f>
        <v>346</v>
      </c>
      <c r="I18" s="169">
        <f>SUM(I14:I16)</f>
        <v>292476</v>
      </c>
      <c r="J18" s="168">
        <f t="shared" ref="J18:K18" si="0">SUM(J14:J17)</f>
        <v>150</v>
      </c>
      <c r="K18" s="168">
        <f t="shared" si="0"/>
        <v>1009447</v>
      </c>
      <c r="L18" s="169">
        <f t="shared" ref="L18:S18" si="1">SUM(L14:L16)</f>
        <v>435</v>
      </c>
      <c r="M18" s="169">
        <f t="shared" si="1"/>
        <v>2319233</v>
      </c>
      <c r="N18" s="168">
        <f t="shared" si="1"/>
        <v>3</v>
      </c>
      <c r="O18" s="168">
        <f t="shared" si="1"/>
        <v>4000</v>
      </c>
      <c r="P18" s="169">
        <f t="shared" si="1"/>
        <v>24</v>
      </c>
      <c r="Q18" s="169">
        <f t="shared" si="1"/>
        <v>111926</v>
      </c>
      <c r="R18" s="168">
        <f t="shared" si="1"/>
        <v>26</v>
      </c>
      <c r="S18" s="168">
        <f t="shared" si="1"/>
        <v>88950</v>
      </c>
      <c r="T18" s="169">
        <v>0</v>
      </c>
      <c r="U18" s="169">
        <v>0</v>
      </c>
      <c r="V18" s="168">
        <f t="shared" ref="V18:W18" si="2">SUM(V14:V16)</f>
        <v>674</v>
      </c>
      <c r="W18" s="168">
        <f t="shared" si="2"/>
        <v>1692226</v>
      </c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</row>
    <row r="19" spans="1:42" ht="12.75" customHeight="1">
      <c r="A19" s="149"/>
      <c r="B19" s="158"/>
      <c r="C19" s="158"/>
      <c r="D19" s="165"/>
      <c r="E19" s="165"/>
      <c r="F19" s="171"/>
      <c r="G19" s="171"/>
      <c r="H19" s="172"/>
      <c r="I19" s="172"/>
      <c r="J19" s="171"/>
      <c r="K19" s="171"/>
      <c r="L19" s="165"/>
      <c r="M19" s="160"/>
      <c r="N19" s="158"/>
      <c r="O19" s="148"/>
      <c r="P19" s="152"/>
      <c r="Q19" s="152"/>
      <c r="R19" s="158"/>
      <c r="S19" s="219"/>
      <c r="T19" s="149"/>
      <c r="U19" s="149"/>
      <c r="V19" s="148"/>
      <c r="W19" s="148"/>
    </row>
    <row r="20" spans="1:42" ht="12.75" customHeight="1">
      <c r="A20" s="157" t="s">
        <v>140</v>
      </c>
      <c r="B20" s="158"/>
      <c r="C20" s="158"/>
      <c r="D20" s="165"/>
      <c r="E20" s="165"/>
      <c r="F20" s="171"/>
      <c r="G20" s="171"/>
      <c r="H20" s="172"/>
      <c r="I20" s="172"/>
      <c r="J20" s="171"/>
      <c r="K20" s="171"/>
      <c r="L20" s="165"/>
      <c r="M20" s="160"/>
      <c r="N20" s="158"/>
      <c r="O20" s="148"/>
      <c r="P20" s="152"/>
      <c r="Q20" s="152"/>
      <c r="R20" s="158"/>
      <c r="S20" s="219"/>
      <c r="T20" s="149"/>
      <c r="U20" s="149"/>
      <c r="V20" s="148"/>
      <c r="W20" s="148"/>
    </row>
    <row r="21" spans="1:42" ht="12.75" customHeight="1">
      <c r="A21" s="149" t="s">
        <v>141</v>
      </c>
      <c r="B21" s="159">
        <v>516</v>
      </c>
      <c r="C21" s="159">
        <v>1691520</v>
      </c>
      <c r="D21" s="160">
        <v>0</v>
      </c>
      <c r="E21" s="160">
        <v>0</v>
      </c>
      <c r="F21" s="159">
        <v>0</v>
      </c>
      <c r="G21" s="159">
        <v>0</v>
      </c>
      <c r="H21" s="160">
        <v>22</v>
      </c>
      <c r="I21" s="160">
        <v>10685</v>
      </c>
      <c r="J21" s="159">
        <v>4</v>
      </c>
      <c r="K21" s="159">
        <v>26178</v>
      </c>
      <c r="L21" s="160">
        <v>3</v>
      </c>
      <c r="M21" s="160">
        <v>15536</v>
      </c>
      <c r="N21" s="159">
        <v>0</v>
      </c>
      <c r="O21" s="159">
        <v>0</v>
      </c>
      <c r="P21" s="160">
        <v>1</v>
      </c>
      <c r="Q21" s="160">
        <v>5000</v>
      </c>
      <c r="R21" s="159">
        <v>1</v>
      </c>
      <c r="S21" s="159">
        <v>8569</v>
      </c>
      <c r="T21" s="160">
        <v>0</v>
      </c>
      <c r="U21" s="160">
        <v>0</v>
      </c>
      <c r="V21" s="159">
        <v>28</v>
      </c>
      <c r="W21" s="159">
        <v>66073</v>
      </c>
    </row>
    <row r="22" spans="1:42" ht="12.75" customHeight="1">
      <c r="A22" s="149" t="s">
        <v>23</v>
      </c>
      <c r="B22" s="159">
        <v>286</v>
      </c>
      <c r="C22" s="159">
        <v>1035554</v>
      </c>
      <c r="D22" s="160">
        <v>0</v>
      </c>
      <c r="E22" s="160">
        <v>0</v>
      </c>
      <c r="F22" s="159">
        <v>0</v>
      </c>
      <c r="G22" s="159">
        <v>0</v>
      </c>
      <c r="H22" s="160">
        <v>12</v>
      </c>
      <c r="I22" s="160">
        <v>3622</v>
      </c>
      <c r="J22" s="159">
        <v>0</v>
      </c>
      <c r="K22" s="159">
        <v>0</v>
      </c>
      <c r="L22" s="160">
        <v>0</v>
      </c>
      <c r="M22" s="160">
        <v>0</v>
      </c>
      <c r="N22" s="159">
        <v>0</v>
      </c>
      <c r="O22" s="159">
        <v>0</v>
      </c>
      <c r="P22" s="160">
        <v>0</v>
      </c>
      <c r="Q22" s="160">
        <v>0</v>
      </c>
      <c r="R22" s="159">
        <v>0</v>
      </c>
      <c r="S22" s="159">
        <v>0</v>
      </c>
      <c r="T22" s="160">
        <v>0</v>
      </c>
      <c r="U22" s="160">
        <v>0</v>
      </c>
      <c r="V22" s="159">
        <v>0</v>
      </c>
      <c r="W22" s="159">
        <v>0</v>
      </c>
    </row>
    <row r="23" spans="1:42" ht="12.75" customHeight="1">
      <c r="A23" s="149" t="s">
        <v>24</v>
      </c>
      <c r="B23" s="159">
        <v>390</v>
      </c>
      <c r="C23" s="159">
        <v>1229031</v>
      </c>
      <c r="D23" s="160">
        <v>0</v>
      </c>
      <c r="E23" s="160">
        <v>0</v>
      </c>
      <c r="F23" s="159">
        <v>0</v>
      </c>
      <c r="G23" s="159">
        <v>0</v>
      </c>
      <c r="H23" s="160">
        <v>7</v>
      </c>
      <c r="I23" s="160">
        <v>6984</v>
      </c>
      <c r="J23" s="159">
        <v>2</v>
      </c>
      <c r="K23" s="159">
        <v>15706</v>
      </c>
      <c r="L23" s="160">
        <v>10</v>
      </c>
      <c r="M23" s="160">
        <v>43277</v>
      </c>
      <c r="N23" s="159">
        <v>0</v>
      </c>
      <c r="O23" s="159">
        <v>0</v>
      </c>
      <c r="P23" s="160">
        <v>0</v>
      </c>
      <c r="Q23" s="160">
        <v>0</v>
      </c>
      <c r="R23" s="159">
        <v>0</v>
      </c>
      <c r="S23" s="159">
        <v>0</v>
      </c>
      <c r="T23" s="160">
        <v>0</v>
      </c>
      <c r="U23" s="160">
        <v>0</v>
      </c>
      <c r="V23" s="159">
        <v>15</v>
      </c>
      <c r="W23" s="159">
        <v>32825</v>
      </c>
    </row>
    <row r="24" spans="1:42" ht="12.75" customHeight="1">
      <c r="A24" s="149" t="s">
        <v>25</v>
      </c>
      <c r="B24" s="159">
        <v>1511</v>
      </c>
      <c r="C24" s="159">
        <v>4441661</v>
      </c>
      <c r="D24" s="160">
        <v>0</v>
      </c>
      <c r="E24" s="160">
        <v>0</v>
      </c>
      <c r="F24" s="159">
        <v>0</v>
      </c>
      <c r="G24" s="159">
        <v>0</v>
      </c>
      <c r="H24" s="160">
        <v>35</v>
      </c>
      <c r="I24" s="160">
        <v>32668</v>
      </c>
      <c r="J24" s="159">
        <v>5</v>
      </c>
      <c r="K24" s="159">
        <v>35339</v>
      </c>
      <c r="L24" s="160">
        <v>10</v>
      </c>
      <c r="M24" s="160">
        <v>47994</v>
      </c>
      <c r="N24" s="159">
        <v>0</v>
      </c>
      <c r="O24" s="159">
        <v>0</v>
      </c>
      <c r="P24" s="160">
        <v>4</v>
      </c>
      <c r="Q24" s="160">
        <v>12500</v>
      </c>
      <c r="R24" s="159">
        <v>4</v>
      </c>
      <c r="S24" s="159">
        <v>21423</v>
      </c>
      <c r="T24" s="160">
        <v>0</v>
      </c>
      <c r="U24" s="160">
        <v>0</v>
      </c>
      <c r="V24" s="159">
        <v>22</v>
      </c>
      <c r="W24" s="159">
        <v>49400</v>
      </c>
    </row>
    <row r="25" spans="1:42" ht="12.75" customHeight="1">
      <c r="A25" s="149" t="s">
        <v>26</v>
      </c>
      <c r="B25" s="159">
        <v>648</v>
      </c>
      <c r="C25" s="159">
        <v>2586877</v>
      </c>
      <c r="D25" s="160">
        <v>0</v>
      </c>
      <c r="E25" s="160">
        <v>0</v>
      </c>
      <c r="F25" s="159">
        <v>0</v>
      </c>
      <c r="G25" s="159">
        <v>0</v>
      </c>
      <c r="H25" s="160">
        <v>17</v>
      </c>
      <c r="I25" s="160">
        <v>8182</v>
      </c>
      <c r="J25" s="159">
        <v>7</v>
      </c>
      <c r="K25" s="159">
        <v>54971</v>
      </c>
      <c r="L25" s="160">
        <v>1</v>
      </c>
      <c r="M25" s="160">
        <v>3329</v>
      </c>
      <c r="N25" s="159">
        <v>0</v>
      </c>
      <c r="O25" s="159">
        <v>0</v>
      </c>
      <c r="P25" s="160">
        <v>0</v>
      </c>
      <c r="Q25" s="160">
        <v>0</v>
      </c>
      <c r="R25" s="159">
        <v>0</v>
      </c>
      <c r="S25" s="159">
        <v>0</v>
      </c>
      <c r="T25" s="160">
        <v>0</v>
      </c>
      <c r="U25" s="160">
        <v>0</v>
      </c>
      <c r="V25" s="159">
        <v>16</v>
      </c>
      <c r="W25" s="159">
        <v>36546</v>
      </c>
    </row>
    <row r="26" spans="1:42" ht="12.75" customHeight="1">
      <c r="A26" s="149" t="s">
        <v>27</v>
      </c>
      <c r="B26" s="159">
        <v>341</v>
      </c>
      <c r="C26" s="159">
        <v>1371095</v>
      </c>
      <c r="D26" s="160">
        <v>0</v>
      </c>
      <c r="E26" s="160">
        <v>0</v>
      </c>
      <c r="F26" s="159">
        <v>0</v>
      </c>
      <c r="G26" s="159">
        <v>0</v>
      </c>
      <c r="H26" s="160">
        <v>6</v>
      </c>
      <c r="I26" s="160">
        <v>5925</v>
      </c>
      <c r="J26" s="159">
        <v>0</v>
      </c>
      <c r="K26" s="159">
        <v>0</v>
      </c>
      <c r="L26" s="160">
        <v>0</v>
      </c>
      <c r="M26" s="160">
        <v>0</v>
      </c>
      <c r="N26" s="159">
        <v>0</v>
      </c>
      <c r="O26" s="159">
        <v>0</v>
      </c>
      <c r="P26" s="160">
        <v>0</v>
      </c>
      <c r="Q26" s="160">
        <v>0</v>
      </c>
      <c r="R26" s="159">
        <v>0</v>
      </c>
      <c r="S26" s="159">
        <v>0</v>
      </c>
      <c r="T26" s="160">
        <v>0</v>
      </c>
      <c r="U26" s="160">
        <v>0</v>
      </c>
      <c r="V26" s="159">
        <v>3</v>
      </c>
      <c r="W26" s="159">
        <v>7800</v>
      </c>
    </row>
    <row r="27" spans="1:42" ht="12.75" customHeight="1">
      <c r="A27" s="149" t="s">
        <v>28</v>
      </c>
      <c r="B27" s="159">
        <v>383</v>
      </c>
      <c r="C27" s="159">
        <v>1557820</v>
      </c>
      <c r="D27" s="160">
        <v>0</v>
      </c>
      <c r="E27" s="160">
        <v>0</v>
      </c>
      <c r="F27" s="159">
        <v>0</v>
      </c>
      <c r="G27" s="159">
        <v>0</v>
      </c>
      <c r="H27" s="160">
        <v>7</v>
      </c>
      <c r="I27" s="160">
        <v>5204</v>
      </c>
      <c r="J27" s="159">
        <v>2</v>
      </c>
      <c r="K27" s="159">
        <v>9051</v>
      </c>
      <c r="L27" s="160">
        <v>3</v>
      </c>
      <c r="M27" s="160">
        <v>19974</v>
      </c>
      <c r="N27" s="159">
        <v>0</v>
      </c>
      <c r="O27" s="159">
        <v>0</v>
      </c>
      <c r="P27" s="160">
        <v>2</v>
      </c>
      <c r="Q27" s="160">
        <v>8073</v>
      </c>
      <c r="R27" s="159">
        <v>2</v>
      </c>
      <c r="S27" s="159">
        <v>13835</v>
      </c>
      <c r="T27" s="160">
        <v>0</v>
      </c>
      <c r="U27" s="160">
        <v>0</v>
      </c>
      <c r="V27" s="159">
        <v>7</v>
      </c>
      <c r="W27" s="159">
        <v>17290</v>
      </c>
    </row>
    <row r="28" spans="1:42" ht="12.75" customHeight="1">
      <c r="A28" s="149" t="s">
        <v>29</v>
      </c>
      <c r="B28" s="159">
        <v>102</v>
      </c>
      <c r="C28" s="159">
        <v>442779</v>
      </c>
      <c r="D28" s="160">
        <v>0</v>
      </c>
      <c r="E28" s="160">
        <v>0</v>
      </c>
      <c r="F28" s="159">
        <v>0</v>
      </c>
      <c r="G28" s="159">
        <v>0</v>
      </c>
      <c r="H28" s="160">
        <v>2</v>
      </c>
      <c r="I28" s="160">
        <v>1818</v>
      </c>
      <c r="J28" s="159">
        <v>1</v>
      </c>
      <c r="K28" s="159">
        <v>7853</v>
      </c>
      <c r="L28" s="160">
        <v>2</v>
      </c>
      <c r="M28" s="160">
        <v>9987</v>
      </c>
      <c r="N28" s="159">
        <v>0</v>
      </c>
      <c r="O28" s="159">
        <v>0</v>
      </c>
      <c r="P28" s="160">
        <v>0</v>
      </c>
      <c r="Q28" s="160">
        <v>0</v>
      </c>
      <c r="R28" s="159">
        <v>0</v>
      </c>
      <c r="S28" s="159">
        <v>0</v>
      </c>
      <c r="T28" s="160">
        <v>0</v>
      </c>
      <c r="U28" s="160">
        <v>0</v>
      </c>
      <c r="V28" s="159">
        <v>2</v>
      </c>
      <c r="W28" s="159">
        <v>5200</v>
      </c>
    </row>
    <row r="29" spans="1:42" ht="12.75" customHeight="1">
      <c r="A29" s="149" t="s">
        <v>30</v>
      </c>
      <c r="B29" s="159">
        <v>0</v>
      </c>
      <c r="C29" s="159">
        <v>0</v>
      </c>
      <c r="D29" s="160">
        <v>0</v>
      </c>
      <c r="E29" s="160">
        <v>0</v>
      </c>
      <c r="F29" s="159">
        <v>0</v>
      </c>
      <c r="G29" s="159">
        <v>0</v>
      </c>
      <c r="H29" s="160">
        <v>0</v>
      </c>
      <c r="I29" s="160">
        <v>0</v>
      </c>
      <c r="J29" s="159">
        <v>0</v>
      </c>
      <c r="K29" s="159">
        <v>0</v>
      </c>
      <c r="L29" s="160">
        <v>0</v>
      </c>
      <c r="M29" s="160">
        <v>0</v>
      </c>
      <c r="N29" s="159">
        <v>0</v>
      </c>
      <c r="O29" s="159">
        <v>0</v>
      </c>
      <c r="P29" s="160">
        <v>0</v>
      </c>
      <c r="Q29" s="160">
        <v>0</v>
      </c>
      <c r="R29" s="159">
        <v>0</v>
      </c>
      <c r="S29" s="159">
        <v>0</v>
      </c>
      <c r="T29" s="160">
        <v>0</v>
      </c>
      <c r="U29" s="160">
        <v>0</v>
      </c>
      <c r="V29" s="159">
        <v>0</v>
      </c>
      <c r="W29" s="159">
        <v>0</v>
      </c>
    </row>
    <row r="30" spans="1:42" ht="12.75" customHeight="1">
      <c r="A30" s="149" t="s">
        <v>31</v>
      </c>
      <c r="B30" s="159">
        <v>316</v>
      </c>
      <c r="C30" s="159">
        <v>1373571</v>
      </c>
      <c r="D30" s="160">
        <v>0</v>
      </c>
      <c r="E30" s="160">
        <v>0</v>
      </c>
      <c r="F30" s="159">
        <v>0</v>
      </c>
      <c r="G30" s="159">
        <v>0</v>
      </c>
      <c r="H30" s="160">
        <v>5</v>
      </c>
      <c r="I30" s="160">
        <v>4404</v>
      </c>
      <c r="J30" s="159">
        <v>1</v>
      </c>
      <c r="K30" s="159">
        <v>7853</v>
      </c>
      <c r="L30" s="160">
        <v>4</v>
      </c>
      <c r="M30" s="160">
        <v>19974</v>
      </c>
      <c r="N30" s="159">
        <v>0</v>
      </c>
      <c r="O30" s="159">
        <v>0</v>
      </c>
      <c r="P30" s="160">
        <v>2</v>
      </c>
      <c r="Q30" s="160">
        <v>3050</v>
      </c>
      <c r="R30" s="159">
        <v>2</v>
      </c>
      <c r="S30" s="159">
        <v>5226</v>
      </c>
      <c r="T30" s="160">
        <v>0</v>
      </c>
      <c r="U30" s="160">
        <v>0</v>
      </c>
      <c r="V30" s="159">
        <v>2</v>
      </c>
      <c r="W30" s="159">
        <v>3137</v>
      </c>
    </row>
    <row r="31" spans="1:42" ht="12.75" customHeight="1">
      <c r="A31" s="149" t="s">
        <v>32</v>
      </c>
      <c r="B31" s="159">
        <v>403</v>
      </c>
      <c r="C31" s="159">
        <v>1667350</v>
      </c>
      <c r="D31" s="160">
        <v>0</v>
      </c>
      <c r="E31" s="160">
        <v>0</v>
      </c>
      <c r="F31" s="159">
        <v>0</v>
      </c>
      <c r="G31" s="159">
        <v>0</v>
      </c>
      <c r="H31" s="160">
        <v>6</v>
      </c>
      <c r="I31" s="160">
        <v>5271</v>
      </c>
      <c r="J31" s="159">
        <v>5</v>
      </c>
      <c r="K31" s="159">
        <v>39265</v>
      </c>
      <c r="L31" s="160">
        <v>2</v>
      </c>
      <c r="M31" s="160">
        <v>13316</v>
      </c>
      <c r="N31" s="159">
        <v>0</v>
      </c>
      <c r="O31" s="159">
        <v>0</v>
      </c>
      <c r="P31" s="160">
        <v>0</v>
      </c>
      <c r="Q31" s="160">
        <v>0</v>
      </c>
      <c r="R31" s="159">
        <v>1</v>
      </c>
      <c r="S31" s="159">
        <v>8569</v>
      </c>
      <c r="T31" s="160">
        <v>0</v>
      </c>
      <c r="U31" s="160">
        <v>0</v>
      </c>
      <c r="V31" s="159">
        <v>13</v>
      </c>
      <c r="W31" s="159">
        <v>33800</v>
      </c>
    </row>
    <row r="32" spans="1:42" ht="12.75" customHeight="1">
      <c r="A32" s="149" t="s">
        <v>33</v>
      </c>
      <c r="B32" s="159">
        <v>49</v>
      </c>
      <c r="C32" s="159">
        <v>195686</v>
      </c>
      <c r="D32" s="160">
        <v>0</v>
      </c>
      <c r="E32" s="160">
        <v>0</v>
      </c>
      <c r="F32" s="159">
        <v>0</v>
      </c>
      <c r="G32" s="159">
        <v>0</v>
      </c>
      <c r="H32" s="160">
        <v>6</v>
      </c>
      <c r="I32" s="160">
        <v>1234</v>
      </c>
      <c r="J32" s="159">
        <v>0</v>
      </c>
      <c r="K32" s="159">
        <v>0</v>
      </c>
      <c r="L32" s="160">
        <v>0</v>
      </c>
      <c r="M32" s="160">
        <v>0</v>
      </c>
      <c r="N32" s="159">
        <v>0</v>
      </c>
      <c r="O32" s="159">
        <v>0</v>
      </c>
      <c r="P32" s="160">
        <v>0</v>
      </c>
      <c r="Q32" s="160">
        <v>0</v>
      </c>
      <c r="R32" s="159">
        <v>0</v>
      </c>
      <c r="S32" s="159">
        <v>0</v>
      </c>
      <c r="T32" s="160">
        <v>0</v>
      </c>
      <c r="U32" s="160">
        <v>0</v>
      </c>
      <c r="V32" s="159">
        <v>0</v>
      </c>
      <c r="W32" s="159">
        <v>0</v>
      </c>
    </row>
    <row r="33" spans="1:23" ht="12.75" customHeight="1">
      <c r="A33" s="149" t="s">
        <v>34</v>
      </c>
      <c r="B33" s="159">
        <v>68</v>
      </c>
      <c r="C33" s="159">
        <v>271938</v>
      </c>
      <c r="D33" s="160">
        <v>0</v>
      </c>
      <c r="E33" s="160">
        <v>0</v>
      </c>
      <c r="F33" s="159">
        <v>0</v>
      </c>
      <c r="G33" s="159">
        <v>0</v>
      </c>
      <c r="H33" s="160">
        <v>4</v>
      </c>
      <c r="I33" s="160">
        <v>1599</v>
      </c>
      <c r="J33" s="159">
        <v>0</v>
      </c>
      <c r="K33" s="159">
        <v>0</v>
      </c>
      <c r="L33" s="160">
        <v>2</v>
      </c>
      <c r="M33" s="160">
        <v>8045</v>
      </c>
      <c r="N33" s="159">
        <v>0</v>
      </c>
      <c r="O33" s="159">
        <v>0</v>
      </c>
      <c r="P33" s="160">
        <v>0</v>
      </c>
      <c r="Q33" s="160">
        <v>0</v>
      </c>
      <c r="R33" s="159">
        <v>0</v>
      </c>
      <c r="S33" s="159">
        <v>0</v>
      </c>
      <c r="T33" s="160">
        <v>0</v>
      </c>
      <c r="U33" s="160">
        <v>0</v>
      </c>
      <c r="V33" s="159">
        <v>2</v>
      </c>
      <c r="W33" s="159">
        <v>5200</v>
      </c>
    </row>
    <row r="34" spans="1:23" ht="12.75" customHeight="1">
      <c r="A34" s="149" t="s">
        <v>35</v>
      </c>
      <c r="B34" s="159">
        <v>211</v>
      </c>
      <c r="C34" s="159">
        <v>748191</v>
      </c>
      <c r="D34" s="160">
        <v>0</v>
      </c>
      <c r="E34" s="160">
        <v>0</v>
      </c>
      <c r="F34" s="159">
        <v>0</v>
      </c>
      <c r="G34" s="159">
        <v>0</v>
      </c>
      <c r="H34" s="160">
        <v>8</v>
      </c>
      <c r="I34" s="160">
        <v>4340</v>
      </c>
      <c r="J34" s="159">
        <v>8</v>
      </c>
      <c r="K34" s="159">
        <v>58898</v>
      </c>
      <c r="L34" s="160">
        <v>1</v>
      </c>
      <c r="M34" s="160">
        <v>3329</v>
      </c>
      <c r="N34" s="159">
        <v>0</v>
      </c>
      <c r="O34" s="159">
        <v>0</v>
      </c>
      <c r="P34" s="160">
        <v>2</v>
      </c>
      <c r="Q34" s="160">
        <v>7500</v>
      </c>
      <c r="R34" s="159">
        <v>2</v>
      </c>
      <c r="S34" s="159">
        <v>12854</v>
      </c>
      <c r="T34" s="160">
        <v>0</v>
      </c>
      <c r="U34" s="160">
        <v>0</v>
      </c>
      <c r="V34" s="159">
        <v>10</v>
      </c>
      <c r="W34" s="159">
        <v>22125</v>
      </c>
    </row>
    <row r="35" spans="1:23" ht="12.75" customHeight="1">
      <c r="A35" s="149" t="s">
        <v>36</v>
      </c>
      <c r="B35" s="159">
        <v>1094</v>
      </c>
      <c r="C35" s="159">
        <v>3949490</v>
      </c>
      <c r="D35" s="160">
        <v>0</v>
      </c>
      <c r="E35" s="160">
        <v>0</v>
      </c>
      <c r="F35" s="159">
        <v>0</v>
      </c>
      <c r="G35" s="159">
        <v>0</v>
      </c>
      <c r="H35" s="160">
        <v>28</v>
      </c>
      <c r="I35" s="160">
        <v>21957</v>
      </c>
      <c r="J35" s="159">
        <v>4</v>
      </c>
      <c r="K35" s="159">
        <v>31412</v>
      </c>
      <c r="L35" s="160">
        <v>18</v>
      </c>
      <c r="M35" s="160">
        <v>91327</v>
      </c>
      <c r="N35" s="159">
        <v>0</v>
      </c>
      <c r="O35" s="159">
        <v>0</v>
      </c>
      <c r="P35" s="160">
        <v>2</v>
      </c>
      <c r="Q35" s="160">
        <v>7500</v>
      </c>
      <c r="R35" s="159">
        <v>2</v>
      </c>
      <c r="S35" s="159">
        <v>17138</v>
      </c>
      <c r="T35" s="160">
        <v>0</v>
      </c>
      <c r="U35" s="160">
        <v>0</v>
      </c>
      <c r="V35" s="159">
        <v>28</v>
      </c>
      <c r="W35" s="159">
        <v>66929</v>
      </c>
    </row>
    <row r="36" spans="1:23" ht="12.75" customHeight="1">
      <c r="A36" s="149" t="s">
        <v>37</v>
      </c>
      <c r="B36" s="159">
        <v>75</v>
      </c>
      <c r="C36" s="159">
        <v>329271</v>
      </c>
      <c r="D36" s="160">
        <v>0</v>
      </c>
      <c r="E36" s="160">
        <v>0</v>
      </c>
      <c r="F36" s="159">
        <v>0</v>
      </c>
      <c r="G36" s="159">
        <v>0</v>
      </c>
      <c r="H36" s="160">
        <v>2</v>
      </c>
      <c r="I36" s="160">
        <v>1175</v>
      </c>
      <c r="J36" s="159">
        <v>0</v>
      </c>
      <c r="K36" s="159">
        <v>0</v>
      </c>
      <c r="L36" s="160">
        <v>0</v>
      </c>
      <c r="M36" s="160">
        <v>0</v>
      </c>
      <c r="N36" s="159">
        <v>0</v>
      </c>
      <c r="O36" s="159">
        <v>0</v>
      </c>
      <c r="P36" s="160">
        <v>0</v>
      </c>
      <c r="Q36" s="160">
        <v>0</v>
      </c>
      <c r="R36" s="159">
        <v>0</v>
      </c>
      <c r="S36" s="159">
        <v>0</v>
      </c>
      <c r="T36" s="160">
        <v>0</v>
      </c>
      <c r="U36" s="160">
        <v>0</v>
      </c>
      <c r="V36" s="159">
        <v>1</v>
      </c>
      <c r="W36" s="159">
        <v>2600</v>
      </c>
    </row>
    <row r="37" spans="1:23" ht="12.75" customHeight="1">
      <c r="A37" s="149" t="s">
        <v>142</v>
      </c>
      <c r="B37" s="159">
        <v>206</v>
      </c>
      <c r="C37" s="159">
        <v>729295</v>
      </c>
      <c r="D37" s="160">
        <v>0</v>
      </c>
      <c r="E37" s="160">
        <v>0</v>
      </c>
      <c r="F37" s="159">
        <v>0</v>
      </c>
      <c r="G37" s="159">
        <v>0</v>
      </c>
      <c r="H37" s="160">
        <v>9</v>
      </c>
      <c r="I37" s="160">
        <v>5828</v>
      </c>
      <c r="J37" s="159">
        <v>0</v>
      </c>
      <c r="K37" s="159">
        <v>0</v>
      </c>
      <c r="L37" s="160">
        <v>1</v>
      </c>
      <c r="M37" s="160">
        <v>2219</v>
      </c>
      <c r="N37" s="159">
        <v>0</v>
      </c>
      <c r="O37" s="159">
        <v>0</v>
      </c>
      <c r="P37" s="160">
        <v>0</v>
      </c>
      <c r="Q37" s="160">
        <v>0</v>
      </c>
      <c r="R37" s="159">
        <v>0</v>
      </c>
      <c r="S37" s="159">
        <v>0</v>
      </c>
      <c r="T37" s="160">
        <v>0</v>
      </c>
      <c r="U37" s="160">
        <v>0</v>
      </c>
      <c r="V37" s="159">
        <v>1</v>
      </c>
      <c r="W37" s="159">
        <v>2600</v>
      </c>
    </row>
    <row r="38" spans="1:23" ht="12.75" customHeight="1">
      <c r="A38" s="149" t="s">
        <v>39</v>
      </c>
      <c r="B38" s="159">
        <v>268</v>
      </c>
      <c r="C38" s="159">
        <v>1121338</v>
      </c>
      <c r="D38" s="160">
        <v>0</v>
      </c>
      <c r="E38" s="160">
        <v>0</v>
      </c>
      <c r="F38" s="159">
        <v>0</v>
      </c>
      <c r="G38" s="159">
        <v>0</v>
      </c>
      <c r="H38" s="160">
        <v>5</v>
      </c>
      <c r="I38" s="160">
        <v>3357</v>
      </c>
      <c r="J38" s="159">
        <v>1</v>
      </c>
      <c r="K38" s="159">
        <v>7853</v>
      </c>
      <c r="L38" s="160">
        <v>3</v>
      </c>
      <c r="M38" s="160">
        <v>16645</v>
      </c>
      <c r="N38" s="159">
        <v>0</v>
      </c>
      <c r="O38" s="159">
        <v>0</v>
      </c>
      <c r="P38" s="160">
        <v>0</v>
      </c>
      <c r="Q38" s="160">
        <v>0</v>
      </c>
      <c r="R38" s="159">
        <v>1</v>
      </c>
      <c r="S38" s="159">
        <v>2545</v>
      </c>
      <c r="T38" s="160">
        <v>0</v>
      </c>
      <c r="U38" s="160">
        <v>0</v>
      </c>
      <c r="V38" s="159">
        <v>0</v>
      </c>
      <c r="W38" s="159">
        <v>0</v>
      </c>
    </row>
    <row r="39" spans="1:23" ht="12.75" customHeight="1">
      <c r="A39" s="149" t="s">
        <v>40</v>
      </c>
      <c r="B39" s="159">
        <v>348</v>
      </c>
      <c r="C39" s="159">
        <v>1502836</v>
      </c>
      <c r="D39" s="160">
        <v>0</v>
      </c>
      <c r="E39" s="160">
        <v>0</v>
      </c>
      <c r="F39" s="159">
        <v>0</v>
      </c>
      <c r="G39" s="159">
        <v>0</v>
      </c>
      <c r="H39" s="160">
        <v>5</v>
      </c>
      <c r="I39" s="160">
        <v>3688</v>
      </c>
      <c r="J39" s="159">
        <v>0</v>
      </c>
      <c r="K39" s="159">
        <v>0</v>
      </c>
      <c r="L39" s="160">
        <v>1</v>
      </c>
      <c r="M39" s="160">
        <v>3329</v>
      </c>
      <c r="N39" s="159">
        <v>0</v>
      </c>
      <c r="O39" s="159">
        <v>0</v>
      </c>
      <c r="P39" s="160">
        <v>0</v>
      </c>
      <c r="Q39" s="160">
        <v>0</v>
      </c>
      <c r="R39" s="159">
        <v>0</v>
      </c>
      <c r="S39" s="159">
        <v>0</v>
      </c>
      <c r="T39" s="160">
        <v>0</v>
      </c>
      <c r="U39" s="160">
        <v>0</v>
      </c>
      <c r="V39" s="159">
        <v>4</v>
      </c>
      <c r="W39" s="159">
        <v>10400</v>
      </c>
    </row>
    <row r="40" spans="1:23" ht="12.75" customHeight="1">
      <c r="A40" s="149" t="s">
        <v>41</v>
      </c>
      <c r="B40" s="159">
        <v>39</v>
      </c>
      <c r="C40" s="159">
        <v>161021</v>
      </c>
      <c r="D40" s="160">
        <v>0</v>
      </c>
      <c r="E40" s="160">
        <v>0</v>
      </c>
      <c r="F40" s="159">
        <v>0</v>
      </c>
      <c r="G40" s="159">
        <v>0</v>
      </c>
      <c r="H40" s="160">
        <v>1</v>
      </c>
      <c r="I40" s="160">
        <v>881</v>
      </c>
      <c r="J40" s="159">
        <v>0</v>
      </c>
      <c r="K40" s="159">
        <v>0</v>
      </c>
      <c r="L40" s="160">
        <v>1</v>
      </c>
      <c r="M40" s="160">
        <v>3329</v>
      </c>
      <c r="N40" s="159">
        <v>0</v>
      </c>
      <c r="O40" s="159">
        <v>0</v>
      </c>
      <c r="P40" s="160">
        <v>0</v>
      </c>
      <c r="Q40" s="160">
        <v>0</v>
      </c>
      <c r="R40" s="159">
        <v>0</v>
      </c>
      <c r="S40" s="159">
        <v>0</v>
      </c>
      <c r="T40" s="160">
        <v>0</v>
      </c>
      <c r="U40" s="160">
        <v>0</v>
      </c>
      <c r="V40" s="159">
        <v>0</v>
      </c>
      <c r="W40" s="159">
        <v>0</v>
      </c>
    </row>
    <row r="41" spans="1:23" ht="12.75" customHeight="1">
      <c r="A41" s="149" t="s">
        <v>42</v>
      </c>
      <c r="B41" s="159">
        <v>433</v>
      </c>
      <c r="C41" s="159">
        <v>1438228</v>
      </c>
      <c r="D41" s="160">
        <v>0</v>
      </c>
      <c r="E41" s="160">
        <v>0</v>
      </c>
      <c r="F41" s="159">
        <v>0</v>
      </c>
      <c r="G41" s="159">
        <v>0</v>
      </c>
      <c r="H41" s="160">
        <v>12</v>
      </c>
      <c r="I41" s="160">
        <v>9885</v>
      </c>
      <c r="J41" s="159">
        <v>0</v>
      </c>
      <c r="K41" s="159">
        <v>0</v>
      </c>
      <c r="L41" s="160">
        <v>3</v>
      </c>
      <c r="M41" s="160">
        <v>13317</v>
      </c>
      <c r="N41" s="159">
        <v>0</v>
      </c>
      <c r="O41" s="159">
        <v>0</v>
      </c>
      <c r="P41" s="160">
        <v>0</v>
      </c>
      <c r="Q41" s="160">
        <v>0</v>
      </c>
      <c r="R41" s="159">
        <v>1</v>
      </c>
      <c r="S41" s="159">
        <v>4285</v>
      </c>
      <c r="T41" s="160">
        <v>0</v>
      </c>
      <c r="U41" s="160">
        <v>0</v>
      </c>
      <c r="V41" s="159">
        <v>5</v>
      </c>
      <c r="W41" s="159">
        <v>11375</v>
      </c>
    </row>
    <row r="42" spans="1:23" ht="12.75" customHeight="1">
      <c r="A42" s="149" t="s">
        <v>43</v>
      </c>
      <c r="B42" s="159">
        <v>513</v>
      </c>
      <c r="C42" s="159">
        <v>2125588</v>
      </c>
      <c r="D42" s="160">
        <v>0</v>
      </c>
      <c r="E42" s="160">
        <v>0</v>
      </c>
      <c r="F42" s="159">
        <v>0</v>
      </c>
      <c r="G42" s="159">
        <v>0</v>
      </c>
      <c r="H42" s="160">
        <v>13</v>
      </c>
      <c r="I42" s="160">
        <v>7490</v>
      </c>
      <c r="J42" s="159">
        <v>6</v>
      </c>
      <c r="K42" s="159">
        <v>43192</v>
      </c>
      <c r="L42" s="160">
        <v>7</v>
      </c>
      <c r="M42" s="160">
        <v>32181</v>
      </c>
      <c r="N42" s="159">
        <v>0</v>
      </c>
      <c r="O42" s="159">
        <v>0</v>
      </c>
      <c r="P42" s="160">
        <v>0</v>
      </c>
      <c r="Q42" s="160">
        <v>0</v>
      </c>
      <c r="R42" s="159">
        <v>0</v>
      </c>
      <c r="S42" s="159">
        <v>0</v>
      </c>
      <c r="T42" s="160">
        <v>0</v>
      </c>
      <c r="U42" s="160">
        <v>0</v>
      </c>
      <c r="V42" s="159">
        <v>32</v>
      </c>
      <c r="W42" s="159">
        <v>79725</v>
      </c>
    </row>
    <row r="43" spans="1:23" ht="12.75" customHeight="1">
      <c r="A43" s="149" t="s">
        <v>44</v>
      </c>
      <c r="B43" s="159">
        <v>750</v>
      </c>
      <c r="C43" s="159">
        <v>2629684</v>
      </c>
      <c r="D43" s="160">
        <v>0</v>
      </c>
      <c r="E43" s="160">
        <v>0</v>
      </c>
      <c r="F43" s="159">
        <v>0</v>
      </c>
      <c r="G43" s="159">
        <v>0</v>
      </c>
      <c r="H43" s="160">
        <v>15</v>
      </c>
      <c r="I43" s="160">
        <v>12061</v>
      </c>
      <c r="J43" s="159">
        <v>0</v>
      </c>
      <c r="K43" s="159">
        <v>0</v>
      </c>
      <c r="L43" s="160">
        <v>2</v>
      </c>
      <c r="M43" s="160">
        <v>5549</v>
      </c>
      <c r="N43" s="159">
        <v>0</v>
      </c>
      <c r="O43" s="159">
        <v>0</v>
      </c>
      <c r="P43" s="160">
        <v>1</v>
      </c>
      <c r="Q43" s="160">
        <v>2500</v>
      </c>
      <c r="R43" s="159">
        <v>1</v>
      </c>
      <c r="S43" s="159">
        <v>4285</v>
      </c>
      <c r="T43" s="160">
        <v>0</v>
      </c>
      <c r="U43" s="160">
        <v>0</v>
      </c>
      <c r="V43" s="159">
        <v>6</v>
      </c>
      <c r="W43" s="159">
        <v>15600</v>
      </c>
    </row>
    <row r="44" spans="1:23" ht="12.75" customHeight="1">
      <c r="A44" s="149" t="s">
        <v>45</v>
      </c>
      <c r="B44" s="159">
        <v>338</v>
      </c>
      <c r="C44" s="159">
        <v>1439584</v>
      </c>
      <c r="D44" s="160">
        <v>0</v>
      </c>
      <c r="E44" s="160">
        <v>0</v>
      </c>
      <c r="F44" s="159">
        <v>0</v>
      </c>
      <c r="G44" s="159">
        <v>0</v>
      </c>
      <c r="H44" s="160">
        <v>6</v>
      </c>
      <c r="I44" s="160">
        <v>5282</v>
      </c>
      <c r="J44" s="159">
        <v>3</v>
      </c>
      <c r="K44" s="159">
        <v>23559</v>
      </c>
      <c r="L44" s="160">
        <v>1</v>
      </c>
      <c r="M44" s="160">
        <v>6658</v>
      </c>
      <c r="N44" s="159">
        <v>0</v>
      </c>
      <c r="O44" s="159">
        <v>0</v>
      </c>
      <c r="P44" s="160">
        <v>1</v>
      </c>
      <c r="Q44" s="160">
        <v>5000</v>
      </c>
      <c r="R44" s="159">
        <v>1</v>
      </c>
      <c r="S44" s="159">
        <v>8569</v>
      </c>
      <c r="T44" s="160">
        <v>0</v>
      </c>
      <c r="U44" s="160">
        <v>0</v>
      </c>
      <c r="V44" s="159">
        <v>5</v>
      </c>
      <c r="W44" s="159">
        <v>11758</v>
      </c>
    </row>
    <row r="45" spans="1:23" ht="12.75" customHeight="1">
      <c r="A45" s="149" t="s">
        <v>46</v>
      </c>
      <c r="B45" s="159">
        <v>775</v>
      </c>
      <c r="C45" s="159">
        <v>2988272</v>
      </c>
      <c r="D45" s="160">
        <v>0</v>
      </c>
      <c r="E45" s="160">
        <v>0</v>
      </c>
      <c r="F45" s="159">
        <v>0</v>
      </c>
      <c r="G45" s="159">
        <v>0</v>
      </c>
      <c r="H45" s="160">
        <v>21</v>
      </c>
      <c r="I45" s="160">
        <v>12641</v>
      </c>
      <c r="J45" s="159">
        <v>7</v>
      </c>
      <c r="K45" s="159">
        <v>49302</v>
      </c>
      <c r="L45" s="160">
        <v>5</v>
      </c>
      <c r="M45" s="160">
        <v>26632</v>
      </c>
      <c r="N45" s="159">
        <v>0</v>
      </c>
      <c r="O45" s="159">
        <v>0</v>
      </c>
      <c r="P45" s="160">
        <v>2</v>
      </c>
      <c r="Q45" s="160">
        <v>7500</v>
      </c>
      <c r="R45" s="159">
        <v>2</v>
      </c>
      <c r="S45" s="159">
        <v>12853</v>
      </c>
      <c r="T45" s="160">
        <v>0</v>
      </c>
      <c r="U45" s="160">
        <v>0</v>
      </c>
      <c r="V45" s="159">
        <v>26</v>
      </c>
      <c r="W45" s="159">
        <v>63700</v>
      </c>
    </row>
    <row r="46" spans="1:23" ht="12.75" customHeight="1">
      <c r="A46" s="149" t="s">
        <v>47</v>
      </c>
      <c r="B46" s="159">
        <v>508</v>
      </c>
      <c r="C46" s="159">
        <v>1954748</v>
      </c>
      <c r="D46" s="160">
        <v>0</v>
      </c>
      <c r="E46" s="160">
        <v>0</v>
      </c>
      <c r="F46" s="159">
        <v>0</v>
      </c>
      <c r="G46" s="159">
        <v>0</v>
      </c>
      <c r="H46" s="160">
        <v>9</v>
      </c>
      <c r="I46" s="160">
        <v>8365</v>
      </c>
      <c r="J46" s="159">
        <v>0</v>
      </c>
      <c r="K46" s="159">
        <v>0</v>
      </c>
      <c r="L46" s="160">
        <v>4</v>
      </c>
      <c r="M46" s="160">
        <v>19975</v>
      </c>
      <c r="N46" s="159">
        <v>0</v>
      </c>
      <c r="O46" s="159">
        <v>0</v>
      </c>
      <c r="P46" s="160">
        <v>0</v>
      </c>
      <c r="Q46" s="160">
        <v>0</v>
      </c>
      <c r="R46" s="159">
        <v>0</v>
      </c>
      <c r="S46" s="159">
        <v>0</v>
      </c>
      <c r="T46" s="160">
        <v>0</v>
      </c>
      <c r="U46" s="160">
        <v>0</v>
      </c>
      <c r="V46" s="159">
        <v>11</v>
      </c>
      <c r="W46" s="159">
        <v>26689</v>
      </c>
    </row>
    <row r="47" spans="1:23" ht="12.75" customHeight="1">
      <c r="A47" s="149" t="s">
        <v>48</v>
      </c>
      <c r="B47" s="159">
        <v>87</v>
      </c>
      <c r="C47" s="159">
        <v>289188</v>
      </c>
      <c r="D47" s="160">
        <v>0</v>
      </c>
      <c r="E47" s="160">
        <v>0</v>
      </c>
      <c r="F47" s="159">
        <v>0</v>
      </c>
      <c r="G47" s="159">
        <v>0</v>
      </c>
      <c r="H47" s="160">
        <v>2</v>
      </c>
      <c r="I47" s="160">
        <v>1297</v>
      </c>
      <c r="J47" s="159">
        <v>1</v>
      </c>
      <c r="K47" s="159">
        <v>3927</v>
      </c>
      <c r="L47" s="160">
        <v>1</v>
      </c>
      <c r="M47" s="160">
        <v>6104</v>
      </c>
      <c r="N47" s="159">
        <v>0</v>
      </c>
      <c r="O47" s="159">
        <v>0</v>
      </c>
      <c r="P47" s="160">
        <v>0</v>
      </c>
      <c r="Q47" s="160">
        <v>0</v>
      </c>
      <c r="R47" s="159">
        <v>0</v>
      </c>
      <c r="S47" s="159">
        <v>0</v>
      </c>
      <c r="T47" s="160">
        <v>0</v>
      </c>
      <c r="U47" s="160">
        <v>0</v>
      </c>
      <c r="V47" s="159">
        <v>0</v>
      </c>
      <c r="W47" s="159">
        <v>0</v>
      </c>
    </row>
    <row r="48" spans="1:23" ht="12.75" customHeight="1">
      <c r="A48" s="149" t="s">
        <v>49</v>
      </c>
      <c r="B48" s="159">
        <v>445</v>
      </c>
      <c r="C48" s="159">
        <v>1769206</v>
      </c>
      <c r="D48" s="160">
        <v>0</v>
      </c>
      <c r="E48" s="160">
        <v>0</v>
      </c>
      <c r="F48" s="159">
        <v>0</v>
      </c>
      <c r="G48" s="159">
        <v>0</v>
      </c>
      <c r="H48" s="160">
        <v>10</v>
      </c>
      <c r="I48" s="160">
        <v>8677</v>
      </c>
      <c r="J48" s="159">
        <v>3</v>
      </c>
      <c r="K48" s="159">
        <v>23559</v>
      </c>
      <c r="L48" s="160">
        <v>17</v>
      </c>
      <c r="M48" s="160">
        <v>80798</v>
      </c>
      <c r="N48" s="159">
        <v>0</v>
      </c>
      <c r="O48" s="159">
        <v>0</v>
      </c>
      <c r="P48" s="160">
        <v>3</v>
      </c>
      <c r="Q48" s="160">
        <v>15000</v>
      </c>
      <c r="R48" s="159">
        <v>4</v>
      </c>
      <c r="S48" s="159">
        <v>29022</v>
      </c>
      <c r="T48" s="160">
        <v>0</v>
      </c>
      <c r="U48" s="160">
        <v>0</v>
      </c>
      <c r="V48" s="159">
        <v>11</v>
      </c>
      <c r="W48" s="159">
        <v>25011</v>
      </c>
    </row>
    <row r="49" spans="1:42" ht="12.75" customHeight="1">
      <c r="A49" s="149" t="s">
        <v>50</v>
      </c>
      <c r="B49" s="159">
        <v>1077</v>
      </c>
      <c r="C49" s="159">
        <v>3126600</v>
      </c>
      <c r="D49" s="160">
        <v>0</v>
      </c>
      <c r="E49" s="160">
        <v>0</v>
      </c>
      <c r="F49" s="159">
        <v>0</v>
      </c>
      <c r="G49" s="159">
        <v>0</v>
      </c>
      <c r="H49" s="160">
        <v>31</v>
      </c>
      <c r="I49" s="160">
        <v>27135</v>
      </c>
      <c r="J49" s="159">
        <v>2</v>
      </c>
      <c r="K49" s="159">
        <v>15706</v>
      </c>
      <c r="L49" s="160">
        <v>40</v>
      </c>
      <c r="M49" s="160">
        <v>173314</v>
      </c>
      <c r="N49" s="159">
        <v>0</v>
      </c>
      <c r="O49" s="159">
        <v>0</v>
      </c>
      <c r="P49" s="160">
        <v>3</v>
      </c>
      <c r="Q49" s="160">
        <v>7628</v>
      </c>
      <c r="R49" s="159">
        <v>3</v>
      </c>
      <c r="S49" s="159">
        <v>14996</v>
      </c>
      <c r="T49" s="160">
        <v>0</v>
      </c>
      <c r="U49" s="160">
        <v>0</v>
      </c>
      <c r="V49" s="159">
        <v>6</v>
      </c>
      <c r="W49" s="159">
        <v>11700</v>
      </c>
    </row>
    <row r="50" spans="1:42" ht="12.75" customHeight="1">
      <c r="A50" s="149" t="s">
        <v>51</v>
      </c>
      <c r="B50" s="159">
        <v>516</v>
      </c>
      <c r="C50" s="159">
        <v>2251931</v>
      </c>
      <c r="D50" s="160">
        <v>0</v>
      </c>
      <c r="E50" s="160">
        <v>0</v>
      </c>
      <c r="F50" s="159">
        <v>0</v>
      </c>
      <c r="G50" s="159">
        <v>0</v>
      </c>
      <c r="H50" s="160">
        <v>8</v>
      </c>
      <c r="I50" s="160">
        <v>7824</v>
      </c>
      <c r="J50" s="159">
        <v>2</v>
      </c>
      <c r="K50" s="159">
        <v>15706</v>
      </c>
      <c r="L50" s="160">
        <v>1</v>
      </c>
      <c r="M50" s="160">
        <v>6658</v>
      </c>
      <c r="N50" s="159">
        <v>0</v>
      </c>
      <c r="O50" s="159">
        <v>0</v>
      </c>
      <c r="P50" s="160">
        <v>0</v>
      </c>
      <c r="Q50" s="160">
        <v>0</v>
      </c>
      <c r="R50" s="159">
        <v>0</v>
      </c>
      <c r="S50" s="159">
        <v>0</v>
      </c>
      <c r="T50" s="160">
        <v>0</v>
      </c>
      <c r="U50" s="160">
        <v>0</v>
      </c>
      <c r="V50" s="159">
        <v>8</v>
      </c>
      <c r="W50" s="159">
        <v>19500</v>
      </c>
    </row>
    <row r="51" spans="1:42" ht="12.75" customHeight="1">
      <c r="A51" s="161" t="s">
        <v>52</v>
      </c>
      <c r="B51" s="162">
        <v>682</v>
      </c>
      <c r="C51" s="162">
        <v>1970811</v>
      </c>
      <c r="D51" s="163">
        <v>0</v>
      </c>
      <c r="E51" s="163">
        <v>0</v>
      </c>
      <c r="F51" s="162">
        <v>0</v>
      </c>
      <c r="G51" s="162">
        <v>0</v>
      </c>
      <c r="H51" s="163">
        <v>21</v>
      </c>
      <c r="I51" s="163">
        <v>14345</v>
      </c>
      <c r="J51" s="162">
        <v>3</v>
      </c>
      <c r="K51" s="162">
        <v>23559</v>
      </c>
      <c r="L51" s="163">
        <v>4</v>
      </c>
      <c r="M51" s="163">
        <v>14164</v>
      </c>
      <c r="N51" s="162">
        <v>0</v>
      </c>
      <c r="O51" s="162">
        <v>0</v>
      </c>
      <c r="P51" s="163">
        <v>0</v>
      </c>
      <c r="Q51" s="163">
        <v>0</v>
      </c>
      <c r="R51" s="162">
        <v>0</v>
      </c>
      <c r="S51" s="162">
        <v>0</v>
      </c>
      <c r="T51" s="163">
        <v>0</v>
      </c>
      <c r="U51" s="163">
        <v>0</v>
      </c>
      <c r="V51" s="162">
        <v>10</v>
      </c>
      <c r="W51" s="162">
        <v>23459</v>
      </c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</row>
    <row r="52" spans="1:42" ht="12.75" customHeight="1">
      <c r="A52" s="149"/>
      <c r="B52" s="159">
        <f t="shared" ref="B52:C52" si="3">SUM(B21:B51)</f>
        <v>13378</v>
      </c>
      <c r="C52" s="159">
        <f t="shared" si="3"/>
        <v>48390164</v>
      </c>
      <c r="D52" s="160">
        <v>0</v>
      </c>
      <c r="E52" s="160">
        <v>0</v>
      </c>
      <c r="F52" s="159">
        <v>0</v>
      </c>
      <c r="G52" s="159">
        <v>0</v>
      </c>
      <c r="H52" s="160">
        <f t="shared" ref="H52:S52" si="4">SUM(H21:H51)</f>
        <v>335</v>
      </c>
      <c r="I52" s="160">
        <f t="shared" si="4"/>
        <v>243824</v>
      </c>
      <c r="J52" s="159">
        <f t="shared" si="4"/>
        <v>67</v>
      </c>
      <c r="K52" s="159">
        <f t="shared" si="4"/>
        <v>492889</v>
      </c>
      <c r="L52" s="160">
        <f t="shared" si="4"/>
        <v>147</v>
      </c>
      <c r="M52" s="160">
        <f t="shared" si="4"/>
        <v>686960</v>
      </c>
      <c r="N52" s="159">
        <f t="shared" si="4"/>
        <v>0</v>
      </c>
      <c r="O52" s="159">
        <f t="shared" si="4"/>
        <v>0</v>
      </c>
      <c r="P52" s="160">
        <f t="shared" si="4"/>
        <v>23</v>
      </c>
      <c r="Q52" s="160">
        <f t="shared" si="4"/>
        <v>81251</v>
      </c>
      <c r="R52" s="159">
        <f t="shared" si="4"/>
        <v>27</v>
      </c>
      <c r="S52" s="159">
        <f t="shared" si="4"/>
        <v>164169</v>
      </c>
      <c r="T52" s="160">
        <v>0</v>
      </c>
      <c r="U52" s="160">
        <v>0</v>
      </c>
      <c r="V52" s="159">
        <f t="shared" ref="V52:W52" si="5">SUM(V21:V51)</f>
        <v>274</v>
      </c>
      <c r="W52" s="159">
        <f t="shared" si="5"/>
        <v>650442</v>
      </c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</row>
    <row r="53" spans="1:42" ht="12.75" customHeight="1">
      <c r="A53" s="149"/>
      <c r="B53" s="162"/>
      <c r="C53" s="162"/>
      <c r="D53" s="163"/>
      <c r="E53" s="163"/>
      <c r="F53" s="162"/>
      <c r="G53" s="162"/>
      <c r="H53" s="163"/>
      <c r="I53" s="163"/>
      <c r="J53" s="162"/>
      <c r="K53" s="162"/>
      <c r="L53" s="163"/>
      <c r="M53" s="163"/>
      <c r="N53" s="162"/>
      <c r="O53" s="162"/>
      <c r="P53" s="161"/>
      <c r="Q53" s="161"/>
      <c r="R53" s="220"/>
      <c r="S53" s="221"/>
      <c r="T53" s="149"/>
      <c r="U53" s="149"/>
      <c r="V53" s="148"/>
      <c r="W53" s="148"/>
    </row>
    <row r="54" spans="1:42" ht="12.75" customHeight="1">
      <c r="A54" s="157" t="s">
        <v>54</v>
      </c>
      <c r="B54" s="162"/>
      <c r="C54" s="162"/>
      <c r="D54" s="163"/>
      <c r="E54" s="163"/>
      <c r="F54" s="162"/>
      <c r="G54" s="162"/>
      <c r="H54" s="163"/>
      <c r="I54" s="163"/>
      <c r="J54" s="162"/>
      <c r="K54" s="162"/>
      <c r="L54" s="163"/>
      <c r="M54" s="163"/>
      <c r="N54" s="162"/>
      <c r="O54" s="162"/>
      <c r="P54" s="161"/>
      <c r="Q54" s="161"/>
      <c r="R54" s="220"/>
      <c r="S54" s="221"/>
      <c r="T54" s="149"/>
      <c r="U54" s="149"/>
      <c r="V54" s="148"/>
      <c r="W54" s="148"/>
    </row>
    <row r="55" spans="1:42" ht="12.75" customHeight="1">
      <c r="A55" s="149" t="s">
        <v>104</v>
      </c>
      <c r="B55" s="159">
        <v>245</v>
      </c>
      <c r="C55" s="159">
        <v>265906</v>
      </c>
      <c r="D55" s="160">
        <v>0</v>
      </c>
      <c r="E55" s="160">
        <v>0</v>
      </c>
      <c r="F55" s="159">
        <v>0</v>
      </c>
      <c r="G55" s="159">
        <v>0</v>
      </c>
      <c r="H55" s="160">
        <v>17</v>
      </c>
      <c r="I55" s="160">
        <v>6654</v>
      </c>
      <c r="J55" s="159">
        <v>0</v>
      </c>
      <c r="K55" s="159">
        <v>0</v>
      </c>
      <c r="L55" s="160">
        <v>1</v>
      </c>
      <c r="M55" s="160">
        <v>3044</v>
      </c>
      <c r="N55" s="159">
        <v>0</v>
      </c>
      <c r="O55" s="159">
        <v>0</v>
      </c>
      <c r="P55" s="160">
        <v>0</v>
      </c>
      <c r="Q55" s="160">
        <v>0</v>
      </c>
      <c r="R55" s="159">
        <v>0</v>
      </c>
      <c r="S55" s="159">
        <v>0</v>
      </c>
      <c r="T55" s="160">
        <v>0</v>
      </c>
      <c r="U55" s="160">
        <v>0</v>
      </c>
      <c r="V55" s="159">
        <v>0</v>
      </c>
      <c r="W55" s="159">
        <v>0</v>
      </c>
    </row>
    <row r="56" spans="1:42" ht="12.75" customHeight="1">
      <c r="A56" s="149" t="s">
        <v>105</v>
      </c>
      <c r="B56" s="159">
        <v>347</v>
      </c>
      <c r="C56" s="159">
        <v>407106</v>
      </c>
      <c r="D56" s="160">
        <v>0</v>
      </c>
      <c r="E56" s="160">
        <v>0</v>
      </c>
      <c r="F56" s="159">
        <v>0</v>
      </c>
      <c r="G56" s="159">
        <v>0</v>
      </c>
      <c r="H56" s="160">
        <v>16</v>
      </c>
      <c r="I56" s="160">
        <v>8897</v>
      </c>
      <c r="J56" s="159">
        <v>0</v>
      </c>
      <c r="K56" s="159">
        <v>0</v>
      </c>
      <c r="L56" s="160">
        <v>2</v>
      </c>
      <c r="M56" s="160">
        <v>10857</v>
      </c>
      <c r="N56" s="159">
        <v>0</v>
      </c>
      <c r="O56" s="159">
        <v>0</v>
      </c>
      <c r="P56" s="160">
        <v>2</v>
      </c>
      <c r="Q56" s="160">
        <v>4181</v>
      </c>
      <c r="R56" s="159">
        <v>3</v>
      </c>
      <c r="S56" s="159">
        <v>18120</v>
      </c>
      <c r="T56" s="160">
        <v>0</v>
      </c>
      <c r="U56" s="160">
        <v>0</v>
      </c>
      <c r="V56" s="159">
        <v>1</v>
      </c>
      <c r="W56" s="159">
        <v>3900</v>
      </c>
    </row>
    <row r="57" spans="1:42" ht="12.75" customHeight="1">
      <c r="A57" s="149" t="s">
        <v>106</v>
      </c>
      <c r="B57" s="159">
        <v>532</v>
      </c>
      <c r="C57" s="159">
        <v>594790</v>
      </c>
      <c r="D57" s="160">
        <v>0</v>
      </c>
      <c r="E57" s="160">
        <v>0</v>
      </c>
      <c r="F57" s="159">
        <v>0</v>
      </c>
      <c r="G57" s="159">
        <v>0</v>
      </c>
      <c r="H57" s="160">
        <v>21</v>
      </c>
      <c r="I57" s="160">
        <v>12654</v>
      </c>
      <c r="J57" s="159">
        <v>0</v>
      </c>
      <c r="K57" s="159">
        <v>0</v>
      </c>
      <c r="L57" s="160">
        <v>15</v>
      </c>
      <c r="M57" s="160">
        <v>55807</v>
      </c>
      <c r="N57" s="159">
        <v>0</v>
      </c>
      <c r="O57" s="159">
        <v>0</v>
      </c>
      <c r="P57" s="160">
        <v>1</v>
      </c>
      <c r="Q57" s="160">
        <v>1250</v>
      </c>
      <c r="R57" s="159">
        <v>1</v>
      </c>
      <c r="S57" s="159">
        <v>2856</v>
      </c>
      <c r="T57" s="160">
        <v>0</v>
      </c>
      <c r="U57" s="160">
        <v>0</v>
      </c>
      <c r="V57" s="159">
        <v>1</v>
      </c>
      <c r="W57" s="159">
        <v>867</v>
      </c>
    </row>
    <row r="58" spans="1:42" ht="12.75" customHeight="1">
      <c r="A58" s="149" t="s">
        <v>107</v>
      </c>
      <c r="B58" s="159">
        <v>164</v>
      </c>
      <c r="C58" s="159">
        <v>180562</v>
      </c>
      <c r="D58" s="160">
        <v>0</v>
      </c>
      <c r="E58" s="160">
        <v>0</v>
      </c>
      <c r="F58" s="159">
        <v>0</v>
      </c>
      <c r="G58" s="159">
        <v>0</v>
      </c>
      <c r="H58" s="160">
        <v>1</v>
      </c>
      <c r="I58" s="160">
        <v>472</v>
      </c>
      <c r="J58" s="159">
        <v>0</v>
      </c>
      <c r="K58" s="159">
        <v>0</v>
      </c>
      <c r="L58" s="160">
        <v>1</v>
      </c>
      <c r="M58" s="160">
        <v>6088</v>
      </c>
      <c r="N58" s="159">
        <v>0</v>
      </c>
      <c r="O58" s="159">
        <v>0</v>
      </c>
      <c r="P58" s="160">
        <v>0</v>
      </c>
      <c r="Q58" s="160">
        <v>0</v>
      </c>
      <c r="R58" s="159">
        <v>0</v>
      </c>
      <c r="S58" s="159">
        <v>0</v>
      </c>
      <c r="T58" s="160">
        <v>0</v>
      </c>
      <c r="U58" s="160">
        <v>0</v>
      </c>
      <c r="V58" s="159">
        <v>0</v>
      </c>
      <c r="W58" s="159">
        <v>0</v>
      </c>
    </row>
    <row r="59" spans="1:42" ht="12.75" customHeight="1">
      <c r="A59" s="176" t="s">
        <v>108</v>
      </c>
      <c r="B59" s="159">
        <v>301</v>
      </c>
      <c r="C59" s="159">
        <v>328909</v>
      </c>
      <c r="D59" s="160">
        <v>0</v>
      </c>
      <c r="E59" s="160">
        <v>0</v>
      </c>
      <c r="F59" s="159">
        <v>0</v>
      </c>
      <c r="G59" s="159">
        <v>0</v>
      </c>
      <c r="H59" s="160">
        <v>10</v>
      </c>
      <c r="I59" s="160">
        <v>5041</v>
      </c>
      <c r="J59" s="159">
        <v>0</v>
      </c>
      <c r="K59" s="159">
        <v>0</v>
      </c>
      <c r="L59" s="160">
        <v>3</v>
      </c>
      <c r="M59" s="160">
        <v>14818</v>
      </c>
      <c r="N59" s="159">
        <v>0</v>
      </c>
      <c r="O59" s="159">
        <v>0</v>
      </c>
      <c r="P59" s="160">
        <v>1</v>
      </c>
      <c r="Q59" s="160">
        <v>938</v>
      </c>
      <c r="R59" s="159">
        <v>1</v>
      </c>
      <c r="S59" s="159">
        <v>2142</v>
      </c>
      <c r="T59" s="160">
        <v>0</v>
      </c>
      <c r="U59" s="160">
        <v>0</v>
      </c>
      <c r="V59" s="159">
        <v>2</v>
      </c>
      <c r="W59" s="159">
        <v>3467</v>
      </c>
    </row>
    <row r="60" spans="1:42" ht="12.75" customHeight="1">
      <c r="A60" s="161" t="s">
        <v>143</v>
      </c>
      <c r="B60" s="162">
        <v>112</v>
      </c>
      <c r="C60" s="162">
        <v>170857</v>
      </c>
      <c r="D60" s="163">
        <v>0</v>
      </c>
      <c r="E60" s="163">
        <v>0</v>
      </c>
      <c r="F60" s="162">
        <v>0</v>
      </c>
      <c r="G60" s="162">
        <v>0</v>
      </c>
      <c r="H60" s="163">
        <v>5</v>
      </c>
      <c r="I60" s="163">
        <v>3184</v>
      </c>
      <c r="J60" s="162">
        <v>0</v>
      </c>
      <c r="K60" s="162">
        <v>0</v>
      </c>
      <c r="L60" s="163">
        <v>13</v>
      </c>
      <c r="M60" s="163">
        <v>54281</v>
      </c>
      <c r="N60" s="162">
        <v>0</v>
      </c>
      <c r="O60" s="162">
        <v>0</v>
      </c>
      <c r="P60" s="163">
        <v>0</v>
      </c>
      <c r="Q60" s="163">
        <v>0</v>
      </c>
      <c r="R60" s="162">
        <v>0</v>
      </c>
      <c r="S60" s="162">
        <v>0</v>
      </c>
      <c r="T60" s="163">
        <v>0</v>
      </c>
      <c r="U60" s="163">
        <v>0</v>
      </c>
      <c r="V60" s="162">
        <v>2</v>
      </c>
      <c r="W60" s="162">
        <v>3243</v>
      </c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</row>
    <row r="61" spans="1:42" ht="12.75" customHeight="1">
      <c r="A61" s="149"/>
      <c r="B61" s="159">
        <f t="shared" ref="B61:W61" si="6">SUM(B55:B60)</f>
        <v>1701</v>
      </c>
      <c r="C61" s="159">
        <f t="shared" si="6"/>
        <v>1948130</v>
      </c>
      <c r="D61" s="160">
        <f t="shared" si="6"/>
        <v>0</v>
      </c>
      <c r="E61" s="160">
        <f t="shared" si="6"/>
        <v>0</v>
      </c>
      <c r="F61" s="159">
        <f t="shared" si="6"/>
        <v>0</v>
      </c>
      <c r="G61" s="159">
        <f t="shared" si="6"/>
        <v>0</v>
      </c>
      <c r="H61" s="160">
        <f t="shared" si="6"/>
        <v>70</v>
      </c>
      <c r="I61" s="160">
        <f t="shared" si="6"/>
        <v>36902</v>
      </c>
      <c r="J61" s="159">
        <f t="shared" si="6"/>
        <v>0</v>
      </c>
      <c r="K61" s="159">
        <f t="shared" si="6"/>
        <v>0</v>
      </c>
      <c r="L61" s="160">
        <f t="shared" si="6"/>
        <v>35</v>
      </c>
      <c r="M61" s="160">
        <f t="shared" si="6"/>
        <v>144895</v>
      </c>
      <c r="N61" s="159">
        <f t="shared" si="6"/>
        <v>0</v>
      </c>
      <c r="O61" s="159">
        <f t="shared" si="6"/>
        <v>0</v>
      </c>
      <c r="P61" s="160">
        <f t="shared" si="6"/>
        <v>4</v>
      </c>
      <c r="Q61" s="160">
        <f t="shared" si="6"/>
        <v>6369</v>
      </c>
      <c r="R61" s="159">
        <f t="shared" si="6"/>
        <v>5</v>
      </c>
      <c r="S61" s="159">
        <f t="shared" si="6"/>
        <v>23118</v>
      </c>
      <c r="T61" s="160">
        <f t="shared" si="6"/>
        <v>0</v>
      </c>
      <c r="U61" s="160">
        <f t="shared" si="6"/>
        <v>0</v>
      </c>
      <c r="V61" s="159">
        <f t="shared" si="6"/>
        <v>6</v>
      </c>
      <c r="W61" s="159">
        <f t="shared" si="6"/>
        <v>11477</v>
      </c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</row>
    <row r="62" spans="1:42" ht="12.75" customHeight="1">
      <c r="A62" s="149"/>
      <c r="B62" s="162"/>
      <c r="C62" s="162"/>
      <c r="D62" s="163"/>
      <c r="E62" s="163"/>
      <c r="F62" s="162"/>
      <c r="G62" s="162"/>
      <c r="H62" s="163"/>
      <c r="I62" s="163"/>
      <c r="J62" s="162"/>
      <c r="K62" s="162"/>
      <c r="L62" s="163"/>
      <c r="M62" s="163"/>
      <c r="N62" s="162"/>
      <c r="O62" s="162"/>
      <c r="P62" s="149"/>
      <c r="Q62" s="149"/>
      <c r="R62" s="158"/>
      <c r="S62" s="219"/>
      <c r="T62" s="149"/>
      <c r="U62" s="149"/>
      <c r="V62" s="148"/>
      <c r="W62" s="148"/>
    </row>
    <row r="63" spans="1:42" ht="12.75" customHeight="1">
      <c r="A63" s="167" t="s">
        <v>144</v>
      </c>
      <c r="B63" s="177">
        <f t="shared" ref="B63:C63" si="7">SUM(B61+B52)</f>
        <v>15079</v>
      </c>
      <c r="C63" s="177">
        <f t="shared" si="7"/>
        <v>50338294</v>
      </c>
      <c r="D63" s="169">
        <f t="shared" ref="D63:E63" si="8">SUM(D52+D61)</f>
        <v>0</v>
      </c>
      <c r="E63" s="169">
        <f t="shared" si="8"/>
        <v>0</v>
      </c>
      <c r="F63" s="177">
        <f t="shared" ref="F63:G63" si="9">SUM(F61+F52)</f>
        <v>0</v>
      </c>
      <c r="G63" s="177">
        <f t="shared" si="9"/>
        <v>0</v>
      </c>
      <c r="H63" s="169">
        <f t="shared" ref="H63:I63" si="10">SUM(H52+H61)</f>
        <v>405</v>
      </c>
      <c r="I63" s="169">
        <f t="shared" si="10"/>
        <v>280726</v>
      </c>
      <c r="J63" s="177">
        <f t="shared" ref="J63:K63" si="11">SUM(J61+J52)</f>
        <v>67</v>
      </c>
      <c r="K63" s="177">
        <f t="shared" si="11"/>
        <v>492889</v>
      </c>
      <c r="L63" s="169">
        <f t="shared" ref="L63:M63" si="12">SUM(L52+L61)</f>
        <v>182</v>
      </c>
      <c r="M63" s="169">
        <f t="shared" si="12"/>
        <v>831855</v>
      </c>
      <c r="N63" s="177">
        <f t="shared" ref="N63:O63" si="13">SUM(N61+N52)</f>
        <v>0</v>
      </c>
      <c r="O63" s="177">
        <f t="shared" si="13"/>
        <v>0</v>
      </c>
      <c r="P63" s="169">
        <f t="shared" ref="P63:Q63" si="14">SUM(P52+P61)</f>
        <v>27</v>
      </c>
      <c r="Q63" s="169">
        <f t="shared" si="14"/>
        <v>87620</v>
      </c>
      <c r="R63" s="177">
        <f t="shared" ref="R63:S63" si="15">SUM(R61+R52)</f>
        <v>32</v>
      </c>
      <c r="S63" s="177">
        <f t="shared" si="15"/>
        <v>187287</v>
      </c>
      <c r="T63" s="169">
        <v>0</v>
      </c>
      <c r="U63" s="169">
        <v>0</v>
      </c>
      <c r="V63" s="177">
        <f t="shared" ref="V63:W63" si="16">SUM(V61+V52)</f>
        <v>280</v>
      </c>
      <c r="W63" s="177">
        <f t="shared" si="16"/>
        <v>661919</v>
      </c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</row>
    <row r="64" spans="1:42" ht="12.75" customHeight="1">
      <c r="A64" s="176"/>
      <c r="B64" s="179"/>
      <c r="C64" s="158"/>
      <c r="D64" s="165"/>
      <c r="E64" s="165"/>
      <c r="F64" s="171"/>
      <c r="G64" s="171" t="s">
        <v>58</v>
      </c>
      <c r="H64" s="172"/>
      <c r="I64" s="172"/>
      <c r="J64" s="171"/>
      <c r="K64" s="171" t="s">
        <v>58</v>
      </c>
      <c r="L64" s="165"/>
      <c r="M64" s="160"/>
      <c r="N64" s="158"/>
      <c r="O64" s="158"/>
      <c r="P64" s="149"/>
      <c r="Q64" s="149"/>
      <c r="R64" s="158"/>
      <c r="S64" s="219"/>
      <c r="T64" s="149"/>
      <c r="U64" s="149"/>
      <c r="V64" s="148"/>
      <c r="W64" s="148"/>
    </row>
    <row r="65" spans="1:23" ht="12.75" customHeight="1">
      <c r="A65" s="157" t="s">
        <v>59</v>
      </c>
      <c r="B65" s="180"/>
      <c r="C65" s="180"/>
      <c r="D65" s="181"/>
      <c r="E65" s="181"/>
      <c r="F65" s="180"/>
      <c r="G65" s="180"/>
      <c r="H65" s="182"/>
      <c r="I65" s="182"/>
      <c r="J65" s="180"/>
      <c r="K65" s="180"/>
      <c r="L65" s="181"/>
      <c r="M65" s="222"/>
      <c r="N65" s="183"/>
      <c r="O65" s="183"/>
      <c r="P65" s="149"/>
      <c r="Q65" s="149"/>
      <c r="R65" s="158"/>
      <c r="S65" s="219"/>
      <c r="T65" s="149"/>
      <c r="U65" s="149"/>
      <c r="V65" s="148"/>
      <c r="W65" s="148"/>
    </row>
    <row r="66" spans="1:23" ht="22.5" customHeight="1">
      <c r="A66" s="185" t="s">
        <v>60</v>
      </c>
      <c r="B66" s="159">
        <v>0</v>
      </c>
      <c r="C66" s="159">
        <v>0</v>
      </c>
      <c r="D66" s="160">
        <v>607</v>
      </c>
      <c r="E66" s="160">
        <v>436674</v>
      </c>
      <c r="F66" s="159">
        <v>820</v>
      </c>
      <c r="G66" s="159">
        <v>820540</v>
      </c>
      <c r="H66" s="160">
        <v>89</v>
      </c>
      <c r="I66" s="160">
        <v>41193</v>
      </c>
      <c r="J66" s="159">
        <v>34</v>
      </c>
      <c r="K66" s="159">
        <v>124878</v>
      </c>
      <c r="L66" s="160">
        <v>134</v>
      </c>
      <c r="M66" s="160">
        <v>290649</v>
      </c>
      <c r="N66" s="159">
        <v>0</v>
      </c>
      <c r="O66" s="159">
        <v>0</v>
      </c>
      <c r="P66" s="160">
        <v>36</v>
      </c>
      <c r="Q66" s="160">
        <v>112978</v>
      </c>
      <c r="R66" s="159">
        <v>37</v>
      </c>
      <c r="S66" s="159">
        <v>59139</v>
      </c>
      <c r="T66" s="160">
        <v>0</v>
      </c>
      <c r="U66" s="160">
        <v>0</v>
      </c>
      <c r="V66" s="159">
        <v>409</v>
      </c>
      <c r="W66" s="159">
        <v>820168</v>
      </c>
    </row>
    <row r="67" spans="1:23" ht="15" customHeight="1">
      <c r="A67" s="185" t="s">
        <v>61</v>
      </c>
      <c r="B67" s="159">
        <v>0</v>
      </c>
      <c r="C67" s="159">
        <v>0</v>
      </c>
      <c r="D67" s="160">
        <v>13</v>
      </c>
      <c r="E67" s="160">
        <v>12450</v>
      </c>
      <c r="F67" s="159">
        <v>41</v>
      </c>
      <c r="G67" s="159">
        <v>43832</v>
      </c>
      <c r="H67" s="160">
        <v>11</v>
      </c>
      <c r="I67" s="160">
        <v>5472</v>
      </c>
      <c r="J67" s="159">
        <v>1</v>
      </c>
      <c r="K67" s="159">
        <v>3313</v>
      </c>
      <c r="L67" s="160">
        <v>0</v>
      </c>
      <c r="M67" s="160">
        <v>0</v>
      </c>
      <c r="N67" s="159">
        <v>0</v>
      </c>
      <c r="O67" s="159">
        <v>0</v>
      </c>
      <c r="P67" s="160">
        <v>1</v>
      </c>
      <c r="Q67" s="160">
        <v>2500</v>
      </c>
      <c r="R67" s="159">
        <v>1</v>
      </c>
      <c r="S67" s="159">
        <v>1202</v>
      </c>
      <c r="T67" s="160">
        <v>0</v>
      </c>
      <c r="U67" s="160">
        <v>0</v>
      </c>
      <c r="V67" s="159">
        <v>32</v>
      </c>
      <c r="W67" s="159">
        <v>68900</v>
      </c>
    </row>
    <row r="68" spans="1:23" ht="22.5" customHeight="1">
      <c r="A68" s="185" t="s">
        <v>62</v>
      </c>
      <c r="B68" s="159">
        <v>0</v>
      </c>
      <c r="C68" s="159">
        <v>0</v>
      </c>
      <c r="D68" s="160">
        <v>30</v>
      </c>
      <c r="E68" s="160">
        <v>23076</v>
      </c>
      <c r="F68" s="159">
        <v>37</v>
      </c>
      <c r="G68" s="159">
        <v>32365</v>
      </c>
      <c r="H68" s="160">
        <v>8</v>
      </c>
      <c r="I68" s="160">
        <v>3150</v>
      </c>
      <c r="J68" s="159">
        <v>2</v>
      </c>
      <c r="K68" s="159">
        <v>4503</v>
      </c>
      <c r="L68" s="160">
        <v>3</v>
      </c>
      <c r="M68" s="160">
        <v>10549</v>
      </c>
      <c r="N68" s="159">
        <v>0</v>
      </c>
      <c r="O68" s="159">
        <v>0</v>
      </c>
      <c r="P68" s="160">
        <v>1</v>
      </c>
      <c r="Q68" s="160">
        <v>2199</v>
      </c>
      <c r="R68" s="159">
        <v>1</v>
      </c>
      <c r="S68" s="159">
        <v>1202</v>
      </c>
      <c r="T68" s="160">
        <v>0</v>
      </c>
      <c r="U68" s="160">
        <v>0</v>
      </c>
      <c r="V68" s="159">
        <v>16</v>
      </c>
      <c r="W68" s="159">
        <v>35100</v>
      </c>
    </row>
    <row r="69" spans="1:23" ht="15" customHeight="1">
      <c r="A69" s="185" t="s">
        <v>63</v>
      </c>
      <c r="B69" s="159">
        <v>0</v>
      </c>
      <c r="C69" s="159">
        <v>0</v>
      </c>
      <c r="D69" s="160">
        <v>86</v>
      </c>
      <c r="E69" s="160">
        <v>72390</v>
      </c>
      <c r="F69" s="159">
        <v>253</v>
      </c>
      <c r="G69" s="159">
        <v>256216</v>
      </c>
      <c r="H69" s="160">
        <v>19</v>
      </c>
      <c r="I69" s="160">
        <v>8025</v>
      </c>
      <c r="J69" s="159">
        <v>0</v>
      </c>
      <c r="K69" s="159">
        <v>0</v>
      </c>
      <c r="L69" s="160">
        <v>15</v>
      </c>
      <c r="M69" s="160">
        <v>34114</v>
      </c>
      <c r="N69" s="159">
        <v>0</v>
      </c>
      <c r="O69" s="159">
        <v>0</v>
      </c>
      <c r="P69" s="160">
        <v>0</v>
      </c>
      <c r="Q69" s="160">
        <v>0</v>
      </c>
      <c r="R69" s="159">
        <v>0</v>
      </c>
      <c r="S69" s="159">
        <v>0</v>
      </c>
      <c r="T69" s="160">
        <v>0</v>
      </c>
      <c r="U69" s="160">
        <v>0</v>
      </c>
      <c r="V69" s="159">
        <v>106</v>
      </c>
      <c r="W69" s="159">
        <v>201175</v>
      </c>
    </row>
    <row r="70" spans="1:23" ht="15" customHeight="1">
      <c r="A70" s="185" t="s">
        <v>64</v>
      </c>
      <c r="B70" s="159">
        <v>0</v>
      </c>
      <c r="C70" s="159">
        <v>0</v>
      </c>
      <c r="D70" s="160">
        <v>249</v>
      </c>
      <c r="E70" s="160">
        <v>192394</v>
      </c>
      <c r="F70" s="159">
        <v>391</v>
      </c>
      <c r="G70" s="159">
        <v>418549</v>
      </c>
      <c r="H70" s="160">
        <v>32</v>
      </c>
      <c r="I70" s="160">
        <v>12740</v>
      </c>
      <c r="J70" s="159">
        <v>24</v>
      </c>
      <c r="K70" s="159">
        <v>92423</v>
      </c>
      <c r="L70" s="160">
        <v>27</v>
      </c>
      <c r="M70" s="160">
        <v>73225</v>
      </c>
      <c r="N70" s="159">
        <v>0</v>
      </c>
      <c r="O70" s="159">
        <v>0</v>
      </c>
      <c r="P70" s="160">
        <v>14</v>
      </c>
      <c r="Q70" s="160">
        <v>37278</v>
      </c>
      <c r="R70" s="159">
        <v>13</v>
      </c>
      <c r="S70" s="159">
        <v>17342</v>
      </c>
      <c r="T70" s="160">
        <v>0</v>
      </c>
      <c r="U70" s="160">
        <v>0</v>
      </c>
      <c r="V70" s="159">
        <v>89</v>
      </c>
      <c r="W70" s="159">
        <v>174932</v>
      </c>
    </row>
    <row r="71" spans="1:23" ht="15" customHeight="1">
      <c r="A71" s="185" t="s">
        <v>65</v>
      </c>
      <c r="B71" s="159">
        <v>0</v>
      </c>
      <c r="C71" s="159">
        <v>0</v>
      </c>
      <c r="D71" s="160">
        <v>180</v>
      </c>
      <c r="E71" s="160">
        <v>145154</v>
      </c>
      <c r="F71" s="159">
        <v>489</v>
      </c>
      <c r="G71" s="159">
        <v>566129</v>
      </c>
      <c r="H71" s="160">
        <v>21</v>
      </c>
      <c r="I71" s="160">
        <v>17030</v>
      </c>
      <c r="J71" s="159">
        <v>12</v>
      </c>
      <c r="K71" s="159">
        <v>40130</v>
      </c>
      <c r="L71" s="160">
        <v>17</v>
      </c>
      <c r="M71" s="160">
        <v>56751</v>
      </c>
      <c r="N71" s="159">
        <v>0</v>
      </c>
      <c r="O71" s="159">
        <v>0</v>
      </c>
      <c r="P71" s="160">
        <v>9</v>
      </c>
      <c r="Q71" s="160">
        <v>21252</v>
      </c>
      <c r="R71" s="159">
        <v>9</v>
      </c>
      <c r="S71" s="159">
        <v>11215</v>
      </c>
      <c r="T71" s="160">
        <v>0</v>
      </c>
      <c r="U71" s="160">
        <v>0</v>
      </c>
      <c r="V71" s="159">
        <v>106</v>
      </c>
      <c r="W71" s="159">
        <v>248090</v>
      </c>
    </row>
    <row r="72" spans="1:23" ht="15" customHeight="1">
      <c r="A72" s="185" t="s">
        <v>66</v>
      </c>
      <c r="B72" s="159">
        <v>0</v>
      </c>
      <c r="C72" s="159">
        <v>0</v>
      </c>
      <c r="D72" s="160">
        <v>221</v>
      </c>
      <c r="E72" s="160">
        <v>172210</v>
      </c>
      <c r="F72" s="159">
        <v>382</v>
      </c>
      <c r="G72" s="159">
        <v>384429</v>
      </c>
      <c r="H72" s="160">
        <v>17</v>
      </c>
      <c r="I72" s="160">
        <v>14281</v>
      </c>
      <c r="J72" s="159">
        <v>22</v>
      </c>
      <c r="K72" s="159">
        <v>73908</v>
      </c>
      <c r="L72" s="160">
        <v>29</v>
      </c>
      <c r="M72" s="160">
        <v>91941</v>
      </c>
      <c r="N72" s="159">
        <v>0</v>
      </c>
      <c r="O72" s="159">
        <v>0</v>
      </c>
      <c r="P72" s="160">
        <v>13</v>
      </c>
      <c r="Q72" s="160">
        <v>45735</v>
      </c>
      <c r="R72" s="159">
        <v>14</v>
      </c>
      <c r="S72" s="159">
        <v>24412</v>
      </c>
      <c r="T72" s="160">
        <v>0</v>
      </c>
      <c r="U72" s="160">
        <v>0</v>
      </c>
      <c r="V72" s="159">
        <v>84</v>
      </c>
      <c r="W72" s="159">
        <v>191547</v>
      </c>
    </row>
    <row r="73" spans="1:23" ht="22.5" customHeight="1">
      <c r="A73" s="185" t="s">
        <v>67</v>
      </c>
      <c r="B73" s="159">
        <v>0</v>
      </c>
      <c r="C73" s="159">
        <v>0</v>
      </c>
      <c r="D73" s="160">
        <v>94</v>
      </c>
      <c r="E73" s="160">
        <v>87554</v>
      </c>
      <c r="F73" s="159">
        <v>132</v>
      </c>
      <c r="G73" s="159">
        <v>163472</v>
      </c>
      <c r="H73" s="160">
        <v>9</v>
      </c>
      <c r="I73" s="160">
        <v>4839</v>
      </c>
      <c r="J73" s="159">
        <v>8</v>
      </c>
      <c r="K73" s="159">
        <v>34725</v>
      </c>
      <c r="L73" s="160">
        <v>7</v>
      </c>
      <c r="M73" s="160">
        <v>26849</v>
      </c>
      <c r="N73" s="159">
        <v>0</v>
      </c>
      <c r="O73" s="159">
        <v>0</v>
      </c>
      <c r="P73" s="160">
        <v>5</v>
      </c>
      <c r="Q73" s="160">
        <v>14935</v>
      </c>
      <c r="R73" s="159">
        <v>3</v>
      </c>
      <c r="S73" s="159">
        <v>5753</v>
      </c>
      <c r="T73" s="160">
        <v>0</v>
      </c>
      <c r="U73" s="160">
        <v>0</v>
      </c>
      <c r="V73" s="159">
        <v>7</v>
      </c>
      <c r="W73" s="159">
        <v>16900</v>
      </c>
    </row>
    <row r="74" spans="1:23" ht="15" customHeight="1">
      <c r="A74" s="185" t="s">
        <v>68</v>
      </c>
      <c r="B74" s="159">
        <v>0</v>
      </c>
      <c r="C74" s="159">
        <v>0</v>
      </c>
      <c r="D74" s="160">
        <v>26</v>
      </c>
      <c r="E74" s="160">
        <v>21797</v>
      </c>
      <c r="F74" s="159">
        <v>20</v>
      </c>
      <c r="G74" s="159">
        <v>17323</v>
      </c>
      <c r="H74" s="160">
        <v>24</v>
      </c>
      <c r="I74" s="160">
        <v>4139</v>
      </c>
      <c r="J74" s="159">
        <v>7</v>
      </c>
      <c r="K74" s="159">
        <v>32410</v>
      </c>
      <c r="L74" s="160">
        <v>4</v>
      </c>
      <c r="M74" s="160">
        <v>11628</v>
      </c>
      <c r="N74" s="159">
        <v>0</v>
      </c>
      <c r="O74" s="159">
        <v>0</v>
      </c>
      <c r="P74" s="160">
        <v>1</v>
      </c>
      <c r="Q74" s="160">
        <v>2500</v>
      </c>
      <c r="R74" s="159">
        <v>1</v>
      </c>
      <c r="S74" s="159">
        <v>1202</v>
      </c>
      <c r="T74" s="160">
        <v>0</v>
      </c>
      <c r="U74" s="160">
        <v>0</v>
      </c>
      <c r="V74" s="159">
        <v>23</v>
      </c>
      <c r="W74" s="159">
        <v>53625</v>
      </c>
    </row>
    <row r="75" spans="1:23" ht="22.5" customHeight="1">
      <c r="A75" s="185" t="s">
        <v>69</v>
      </c>
      <c r="B75" s="159">
        <v>0</v>
      </c>
      <c r="C75" s="159">
        <v>0</v>
      </c>
      <c r="D75" s="160">
        <v>48</v>
      </c>
      <c r="E75" s="160">
        <v>39488</v>
      </c>
      <c r="F75" s="159">
        <v>120</v>
      </c>
      <c r="G75" s="159">
        <v>141426</v>
      </c>
      <c r="H75" s="160">
        <v>29</v>
      </c>
      <c r="I75" s="160">
        <v>4140</v>
      </c>
      <c r="J75" s="159">
        <v>6</v>
      </c>
      <c r="K75" s="159">
        <v>23150</v>
      </c>
      <c r="L75" s="160">
        <v>11</v>
      </c>
      <c r="M75" s="160">
        <v>27004</v>
      </c>
      <c r="N75" s="159">
        <v>0</v>
      </c>
      <c r="O75" s="159">
        <v>0</v>
      </c>
      <c r="P75" s="160">
        <v>2</v>
      </c>
      <c r="Q75" s="160">
        <v>9375</v>
      </c>
      <c r="R75" s="159">
        <v>2</v>
      </c>
      <c r="S75" s="159">
        <v>4508</v>
      </c>
      <c r="T75" s="160">
        <v>0</v>
      </c>
      <c r="U75" s="160">
        <v>0</v>
      </c>
      <c r="V75" s="159">
        <v>123</v>
      </c>
      <c r="W75" s="159">
        <v>286650</v>
      </c>
    </row>
    <row r="76" spans="1:23" ht="22.5" customHeight="1">
      <c r="A76" s="185" t="s">
        <v>70</v>
      </c>
      <c r="B76" s="159">
        <v>0</v>
      </c>
      <c r="C76" s="159">
        <v>0</v>
      </c>
      <c r="D76" s="160">
        <v>137</v>
      </c>
      <c r="E76" s="160">
        <v>113992</v>
      </c>
      <c r="F76" s="159">
        <v>330</v>
      </c>
      <c r="G76" s="159">
        <v>348791</v>
      </c>
      <c r="H76" s="160">
        <v>14</v>
      </c>
      <c r="I76" s="160">
        <v>12623</v>
      </c>
      <c r="J76" s="159">
        <v>9</v>
      </c>
      <c r="K76" s="159">
        <v>39355</v>
      </c>
      <c r="L76" s="160">
        <v>16</v>
      </c>
      <c r="M76" s="160">
        <v>53386</v>
      </c>
      <c r="N76" s="159">
        <v>0</v>
      </c>
      <c r="O76" s="159">
        <v>0</v>
      </c>
      <c r="P76" s="160">
        <v>12</v>
      </c>
      <c r="Q76" s="160">
        <v>46250</v>
      </c>
      <c r="R76" s="159">
        <v>11</v>
      </c>
      <c r="S76" s="159">
        <v>20434</v>
      </c>
      <c r="T76" s="160">
        <v>0</v>
      </c>
      <c r="U76" s="160">
        <v>0</v>
      </c>
      <c r="V76" s="159">
        <v>96</v>
      </c>
      <c r="W76" s="159">
        <v>203505</v>
      </c>
    </row>
    <row r="77" spans="1:23" ht="15" customHeight="1">
      <c r="A77" s="185" t="s">
        <v>71</v>
      </c>
      <c r="B77" s="159">
        <v>0</v>
      </c>
      <c r="C77" s="159">
        <v>0</v>
      </c>
      <c r="D77" s="160">
        <v>452</v>
      </c>
      <c r="E77" s="160">
        <v>369917</v>
      </c>
      <c r="F77" s="159">
        <v>767</v>
      </c>
      <c r="G77" s="159">
        <v>740261</v>
      </c>
      <c r="H77" s="160">
        <v>107</v>
      </c>
      <c r="I77" s="160">
        <v>34397</v>
      </c>
      <c r="J77" s="159">
        <v>14</v>
      </c>
      <c r="K77" s="159">
        <v>52009</v>
      </c>
      <c r="L77" s="160">
        <v>99</v>
      </c>
      <c r="M77" s="160">
        <v>229783</v>
      </c>
      <c r="N77" s="159">
        <v>0</v>
      </c>
      <c r="O77" s="159">
        <v>0</v>
      </c>
      <c r="P77" s="160">
        <v>22</v>
      </c>
      <c r="Q77" s="160">
        <v>58750</v>
      </c>
      <c r="R77" s="159">
        <v>25</v>
      </c>
      <c r="S77" s="159">
        <v>32661</v>
      </c>
      <c r="T77" s="160">
        <v>0</v>
      </c>
      <c r="U77" s="160">
        <v>0</v>
      </c>
      <c r="V77" s="159">
        <v>143</v>
      </c>
      <c r="W77" s="159">
        <v>299216</v>
      </c>
    </row>
    <row r="78" spans="1:23" ht="22.5" customHeight="1">
      <c r="A78" s="185" t="s">
        <v>72</v>
      </c>
      <c r="B78" s="159">
        <v>0</v>
      </c>
      <c r="C78" s="159">
        <v>0</v>
      </c>
      <c r="D78" s="160">
        <v>63</v>
      </c>
      <c r="E78" s="160">
        <v>52929</v>
      </c>
      <c r="F78" s="159">
        <v>158</v>
      </c>
      <c r="G78" s="159">
        <v>147630</v>
      </c>
      <c r="H78" s="160">
        <v>13</v>
      </c>
      <c r="I78" s="160">
        <v>5415</v>
      </c>
      <c r="J78" s="159">
        <v>2</v>
      </c>
      <c r="K78" s="159">
        <v>5469</v>
      </c>
      <c r="L78" s="160">
        <v>4</v>
      </c>
      <c r="M78" s="160">
        <v>13467</v>
      </c>
      <c r="N78" s="159">
        <v>0</v>
      </c>
      <c r="O78" s="159">
        <v>0</v>
      </c>
      <c r="P78" s="160">
        <v>5</v>
      </c>
      <c r="Q78" s="160">
        <v>15662</v>
      </c>
      <c r="R78" s="159">
        <v>4</v>
      </c>
      <c r="S78" s="159">
        <v>8114</v>
      </c>
      <c r="T78" s="160">
        <v>0</v>
      </c>
      <c r="U78" s="160">
        <v>0</v>
      </c>
      <c r="V78" s="159">
        <v>4</v>
      </c>
      <c r="W78" s="159">
        <v>9750</v>
      </c>
    </row>
    <row r="79" spans="1:23" ht="15" customHeight="1">
      <c r="A79" s="185" t="s">
        <v>73</v>
      </c>
      <c r="B79" s="159">
        <v>0</v>
      </c>
      <c r="C79" s="159">
        <v>0</v>
      </c>
      <c r="D79" s="160">
        <v>83</v>
      </c>
      <c r="E79" s="160">
        <v>71464</v>
      </c>
      <c r="F79" s="159">
        <v>132</v>
      </c>
      <c r="G79" s="159">
        <v>148505</v>
      </c>
      <c r="H79" s="160">
        <v>14</v>
      </c>
      <c r="I79" s="160">
        <v>4743</v>
      </c>
      <c r="J79" s="159">
        <v>0</v>
      </c>
      <c r="K79" s="159">
        <v>0</v>
      </c>
      <c r="L79" s="160">
        <v>3</v>
      </c>
      <c r="M79" s="160">
        <v>6150</v>
      </c>
      <c r="N79" s="159">
        <v>0</v>
      </c>
      <c r="O79" s="159">
        <v>0</v>
      </c>
      <c r="P79" s="160">
        <v>1</v>
      </c>
      <c r="Q79" s="160">
        <v>3750</v>
      </c>
      <c r="R79" s="159">
        <v>1</v>
      </c>
      <c r="S79" s="159">
        <v>1803</v>
      </c>
      <c r="T79" s="160">
        <v>0</v>
      </c>
      <c r="U79" s="160">
        <v>0</v>
      </c>
      <c r="V79" s="159">
        <v>0</v>
      </c>
      <c r="W79" s="159">
        <v>0</v>
      </c>
    </row>
    <row r="80" spans="1:23" ht="15" customHeight="1">
      <c r="A80" s="185" t="s">
        <v>74</v>
      </c>
      <c r="B80" s="159">
        <v>0</v>
      </c>
      <c r="C80" s="159">
        <v>0</v>
      </c>
      <c r="D80" s="160">
        <v>113</v>
      </c>
      <c r="E80" s="160">
        <v>82276</v>
      </c>
      <c r="F80" s="159">
        <v>130</v>
      </c>
      <c r="G80" s="159">
        <v>151874</v>
      </c>
      <c r="H80" s="160">
        <v>13</v>
      </c>
      <c r="I80" s="160">
        <v>4535</v>
      </c>
      <c r="J80" s="159">
        <v>2</v>
      </c>
      <c r="K80" s="159">
        <v>8103</v>
      </c>
      <c r="L80" s="160">
        <v>11</v>
      </c>
      <c r="M80" s="160">
        <v>31950</v>
      </c>
      <c r="N80" s="159">
        <v>0</v>
      </c>
      <c r="O80" s="159">
        <v>0</v>
      </c>
      <c r="P80" s="160">
        <v>8</v>
      </c>
      <c r="Q80" s="160">
        <v>16250</v>
      </c>
      <c r="R80" s="159">
        <v>8</v>
      </c>
      <c r="S80" s="159">
        <v>7513</v>
      </c>
      <c r="T80" s="160">
        <v>0</v>
      </c>
      <c r="U80" s="160">
        <v>0</v>
      </c>
      <c r="V80" s="159">
        <v>0</v>
      </c>
      <c r="W80" s="159">
        <v>0</v>
      </c>
    </row>
    <row r="81" spans="1:42" ht="22.5" customHeight="1">
      <c r="A81" s="185" t="s">
        <v>75</v>
      </c>
      <c r="B81" s="159">
        <v>0</v>
      </c>
      <c r="C81" s="159">
        <v>0</v>
      </c>
      <c r="D81" s="160">
        <v>78</v>
      </c>
      <c r="E81" s="160">
        <v>65946</v>
      </c>
      <c r="F81" s="159">
        <v>146</v>
      </c>
      <c r="G81" s="159">
        <v>189366</v>
      </c>
      <c r="H81" s="160">
        <v>5</v>
      </c>
      <c r="I81" s="160">
        <v>2168</v>
      </c>
      <c r="J81" s="159">
        <v>2</v>
      </c>
      <c r="K81" s="159">
        <v>6510</v>
      </c>
      <c r="L81" s="160">
        <v>7</v>
      </c>
      <c r="M81" s="160">
        <v>26296</v>
      </c>
      <c r="N81" s="159">
        <v>0</v>
      </c>
      <c r="O81" s="159">
        <v>0</v>
      </c>
      <c r="P81" s="160">
        <v>2</v>
      </c>
      <c r="Q81" s="160">
        <v>8750</v>
      </c>
      <c r="R81" s="159">
        <v>2</v>
      </c>
      <c r="S81" s="159">
        <v>4207</v>
      </c>
      <c r="T81" s="160">
        <v>0</v>
      </c>
      <c r="U81" s="160">
        <v>0</v>
      </c>
      <c r="V81" s="159">
        <v>1</v>
      </c>
      <c r="W81" s="159">
        <v>3575</v>
      </c>
    </row>
    <row r="82" spans="1:42" ht="22.5" customHeight="1">
      <c r="A82" s="185" t="s">
        <v>76</v>
      </c>
      <c r="B82" s="159">
        <v>0</v>
      </c>
      <c r="C82" s="159">
        <v>0</v>
      </c>
      <c r="D82" s="160">
        <v>86</v>
      </c>
      <c r="E82" s="160">
        <v>69221</v>
      </c>
      <c r="F82" s="159">
        <v>185</v>
      </c>
      <c r="G82" s="159">
        <v>173907</v>
      </c>
      <c r="H82" s="160">
        <v>19</v>
      </c>
      <c r="I82" s="160">
        <v>6806</v>
      </c>
      <c r="J82" s="159">
        <v>2</v>
      </c>
      <c r="K82" s="159">
        <v>6945</v>
      </c>
      <c r="L82" s="160">
        <v>8</v>
      </c>
      <c r="M82" s="160">
        <v>31504</v>
      </c>
      <c r="N82" s="159">
        <v>0</v>
      </c>
      <c r="O82" s="159">
        <v>0</v>
      </c>
      <c r="P82" s="160">
        <v>0</v>
      </c>
      <c r="Q82" s="160">
        <v>0</v>
      </c>
      <c r="R82" s="159">
        <v>1</v>
      </c>
      <c r="S82" s="159">
        <v>1202</v>
      </c>
      <c r="T82" s="160">
        <v>0</v>
      </c>
      <c r="U82" s="160">
        <v>0</v>
      </c>
      <c r="V82" s="159">
        <v>33</v>
      </c>
      <c r="W82" s="159">
        <v>70525</v>
      </c>
    </row>
    <row r="83" spans="1:42" ht="15" customHeight="1">
      <c r="A83" s="185" t="s">
        <v>77</v>
      </c>
      <c r="B83" s="159">
        <v>0</v>
      </c>
      <c r="C83" s="159">
        <v>0</v>
      </c>
      <c r="D83" s="160">
        <v>56</v>
      </c>
      <c r="E83" s="160">
        <v>51875</v>
      </c>
      <c r="F83" s="159">
        <v>106</v>
      </c>
      <c r="G83" s="159">
        <v>126963</v>
      </c>
      <c r="H83" s="160">
        <v>9</v>
      </c>
      <c r="I83" s="160">
        <v>3082</v>
      </c>
      <c r="J83" s="159">
        <v>21</v>
      </c>
      <c r="K83" s="159">
        <v>89128</v>
      </c>
      <c r="L83" s="160">
        <v>5</v>
      </c>
      <c r="M83" s="160">
        <v>11854</v>
      </c>
      <c r="N83" s="159">
        <v>0</v>
      </c>
      <c r="O83" s="159">
        <v>0</v>
      </c>
      <c r="P83" s="160">
        <v>2</v>
      </c>
      <c r="Q83" s="160">
        <v>8750</v>
      </c>
      <c r="R83" s="159">
        <v>2</v>
      </c>
      <c r="S83" s="159">
        <v>4207</v>
      </c>
      <c r="T83" s="160">
        <v>0</v>
      </c>
      <c r="U83" s="160">
        <v>0</v>
      </c>
      <c r="V83" s="159">
        <v>9</v>
      </c>
      <c r="W83" s="159">
        <v>19500</v>
      </c>
    </row>
    <row r="84" spans="1:42" ht="22.5" customHeight="1">
      <c r="A84" s="186" t="s">
        <v>78</v>
      </c>
      <c r="B84" s="162">
        <v>0</v>
      </c>
      <c r="C84" s="162">
        <v>0</v>
      </c>
      <c r="D84" s="163">
        <v>214</v>
      </c>
      <c r="E84" s="163">
        <v>169297</v>
      </c>
      <c r="F84" s="162">
        <v>287</v>
      </c>
      <c r="G84" s="162">
        <v>238854</v>
      </c>
      <c r="H84" s="163">
        <v>19</v>
      </c>
      <c r="I84" s="163">
        <v>12688</v>
      </c>
      <c r="J84" s="162">
        <v>42</v>
      </c>
      <c r="K84" s="162">
        <v>156283</v>
      </c>
      <c r="L84" s="163">
        <v>56</v>
      </c>
      <c r="M84" s="163">
        <v>148935</v>
      </c>
      <c r="N84" s="162">
        <v>0</v>
      </c>
      <c r="O84" s="162">
        <v>0</v>
      </c>
      <c r="P84" s="163">
        <v>13</v>
      </c>
      <c r="Q84" s="163">
        <v>36341</v>
      </c>
      <c r="R84" s="162">
        <v>9</v>
      </c>
      <c r="S84" s="162">
        <v>11489</v>
      </c>
      <c r="T84" s="163">
        <v>0</v>
      </c>
      <c r="U84" s="163">
        <v>0</v>
      </c>
      <c r="V84" s="162">
        <v>142</v>
      </c>
      <c r="W84" s="162">
        <v>298350</v>
      </c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</row>
    <row r="85" spans="1:42" ht="12.75" customHeight="1">
      <c r="A85" s="149"/>
      <c r="B85" s="162"/>
      <c r="C85" s="162"/>
      <c r="D85" s="163"/>
      <c r="E85" s="163"/>
      <c r="F85" s="162"/>
      <c r="G85" s="162"/>
      <c r="H85" s="163"/>
      <c r="I85" s="163"/>
      <c r="J85" s="162"/>
      <c r="K85" s="162"/>
      <c r="L85" s="163"/>
      <c r="M85" s="163"/>
      <c r="N85" s="159"/>
      <c r="O85" s="148"/>
      <c r="P85" s="152"/>
      <c r="Q85" s="152"/>
      <c r="R85" s="159"/>
      <c r="S85" s="219"/>
      <c r="T85" s="149"/>
      <c r="U85" s="149"/>
      <c r="V85" s="148"/>
      <c r="W85" s="148"/>
    </row>
    <row r="86" spans="1:42" ht="12.75" customHeight="1">
      <c r="A86" s="167" t="s">
        <v>145</v>
      </c>
      <c r="B86" s="168">
        <v>0</v>
      </c>
      <c r="C86" s="168">
        <v>0</v>
      </c>
      <c r="D86" s="169">
        <f t="shared" ref="D86:G86" si="17">SUM(D66:D84)</f>
        <v>2836</v>
      </c>
      <c r="E86" s="169">
        <f t="shared" si="17"/>
        <v>2250104</v>
      </c>
      <c r="F86" s="168">
        <f t="shared" si="17"/>
        <v>4926</v>
      </c>
      <c r="G86" s="168">
        <f t="shared" si="17"/>
        <v>5110432</v>
      </c>
      <c r="H86" s="169">
        <f t="shared" ref="H86:I86" si="18">SUM(H66:H85)</f>
        <v>472</v>
      </c>
      <c r="I86" s="169">
        <f t="shared" si="18"/>
        <v>201466</v>
      </c>
      <c r="J86" s="168">
        <f t="shared" ref="J86:M86" si="19">SUM(J66:J84)</f>
        <v>210</v>
      </c>
      <c r="K86" s="168">
        <f t="shared" si="19"/>
        <v>793242</v>
      </c>
      <c r="L86" s="169">
        <f t="shared" si="19"/>
        <v>456</v>
      </c>
      <c r="M86" s="169">
        <f t="shared" si="19"/>
        <v>1176035</v>
      </c>
      <c r="N86" s="168">
        <v>0</v>
      </c>
      <c r="O86" s="168">
        <v>0</v>
      </c>
      <c r="P86" s="169">
        <f t="shared" ref="P86:S86" si="20">SUM(P66:P84)</f>
        <v>147</v>
      </c>
      <c r="Q86" s="169">
        <f t="shared" si="20"/>
        <v>443255</v>
      </c>
      <c r="R86" s="168">
        <f t="shared" si="20"/>
        <v>144</v>
      </c>
      <c r="S86" s="168">
        <f t="shared" si="20"/>
        <v>217605</v>
      </c>
      <c r="T86" s="169">
        <v>0</v>
      </c>
      <c r="U86" s="169">
        <v>0</v>
      </c>
      <c r="V86" s="168">
        <f t="shared" ref="V86:W86" si="21">SUM(V66:V84)</f>
        <v>1423</v>
      </c>
      <c r="W86" s="168">
        <f t="shared" si="21"/>
        <v>3001508</v>
      </c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</row>
    <row r="87" spans="1:42" ht="12.75" customHeight="1">
      <c r="A87" s="167"/>
      <c r="B87" s="168"/>
      <c r="C87" s="168"/>
      <c r="D87" s="169"/>
      <c r="E87" s="169"/>
      <c r="F87" s="168"/>
      <c r="G87" s="168"/>
      <c r="H87" s="169"/>
      <c r="I87" s="169"/>
      <c r="J87" s="168"/>
      <c r="K87" s="168"/>
      <c r="L87" s="169"/>
      <c r="M87" s="169"/>
      <c r="N87" s="168"/>
      <c r="O87" s="168"/>
      <c r="P87" s="178"/>
      <c r="Q87" s="169"/>
      <c r="R87" s="168"/>
      <c r="S87" s="179"/>
      <c r="T87" s="169"/>
      <c r="U87" s="189"/>
      <c r="V87" s="168"/>
      <c r="W87" s="188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</row>
    <row r="88" spans="1:42" ht="12.75" customHeight="1">
      <c r="A88" s="157" t="s">
        <v>80</v>
      </c>
      <c r="B88" s="168"/>
      <c r="C88" s="168"/>
      <c r="D88" s="169"/>
      <c r="E88" s="169"/>
      <c r="F88" s="168"/>
      <c r="G88" s="168"/>
      <c r="H88" s="169"/>
      <c r="I88" s="169"/>
      <c r="J88" s="168"/>
      <c r="K88" s="168"/>
      <c r="L88" s="169"/>
      <c r="M88" s="169"/>
      <c r="N88" s="168"/>
      <c r="O88" s="168"/>
      <c r="P88" s="178"/>
      <c r="Q88" s="169"/>
      <c r="R88" s="168"/>
      <c r="S88" s="179"/>
      <c r="T88" s="169"/>
      <c r="U88" s="189"/>
      <c r="V88" s="168"/>
      <c r="W88" s="188"/>
    </row>
    <row r="89" spans="1:42" ht="12.75" customHeight="1">
      <c r="A89" s="149" t="s">
        <v>81</v>
      </c>
      <c r="B89" s="159">
        <v>0</v>
      </c>
      <c r="C89" s="159">
        <v>0</v>
      </c>
      <c r="D89" s="160">
        <v>0</v>
      </c>
      <c r="E89" s="160">
        <v>0</v>
      </c>
      <c r="F89" s="159">
        <v>0</v>
      </c>
      <c r="G89" s="159">
        <v>0</v>
      </c>
      <c r="H89" s="160">
        <v>0</v>
      </c>
      <c r="I89" s="160">
        <v>0</v>
      </c>
      <c r="J89" s="159">
        <v>0</v>
      </c>
      <c r="K89" s="159">
        <v>0</v>
      </c>
      <c r="L89" s="160">
        <v>0</v>
      </c>
      <c r="M89" s="160">
        <v>0</v>
      </c>
      <c r="N89" s="159">
        <v>0</v>
      </c>
      <c r="O89" s="159">
        <v>0</v>
      </c>
      <c r="P89" s="160">
        <v>9</v>
      </c>
      <c r="Q89" s="160">
        <v>31720</v>
      </c>
      <c r="R89" s="159">
        <v>0</v>
      </c>
      <c r="S89" s="159">
        <v>0</v>
      </c>
      <c r="T89" s="160">
        <v>0</v>
      </c>
      <c r="U89" s="160">
        <v>0</v>
      </c>
      <c r="V89" s="159">
        <v>266</v>
      </c>
      <c r="W89" s="159">
        <v>629068</v>
      </c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</row>
    <row r="90" spans="1:42" ht="12.75" customHeight="1">
      <c r="A90" s="161" t="s">
        <v>82</v>
      </c>
      <c r="B90" s="162">
        <v>0</v>
      </c>
      <c r="C90" s="162">
        <v>0</v>
      </c>
      <c r="D90" s="163">
        <v>0</v>
      </c>
      <c r="E90" s="163">
        <v>0</v>
      </c>
      <c r="F90" s="162">
        <v>0</v>
      </c>
      <c r="G90" s="162">
        <v>0</v>
      </c>
      <c r="H90" s="163">
        <v>0</v>
      </c>
      <c r="I90" s="163">
        <v>0</v>
      </c>
      <c r="J90" s="162">
        <v>0</v>
      </c>
      <c r="K90" s="162">
        <v>0</v>
      </c>
      <c r="L90" s="163">
        <v>0</v>
      </c>
      <c r="M90" s="163">
        <v>0</v>
      </c>
      <c r="N90" s="162">
        <v>0</v>
      </c>
      <c r="O90" s="162">
        <v>0</v>
      </c>
      <c r="P90" s="163">
        <v>3</v>
      </c>
      <c r="Q90" s="163">
        <v>11250</v>
      </c>
      <c r="R90" s="162">
        <v>0</v>
      </c>
      <c r="S90" s="162">
        <v>0</v>
      </c>
      <c r="T90" s="163">
        <v>91</v>
      </c>
      <c r="U90" s="163">
        <v>36396</v>
      </c>
      <c r="V90" s="162">
        <v>28</v>
      </c>
      <c r="W90" s="162">
        <v>83872</v>
      </c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</row>
    <row r="91" spans="1:42" ht="12.75" customHeight="1">
      <c r="A91" s="149"/>
      <c r="B91" s="159"/>
      <c r="C91" s="159"/>
      <c r="D91" s="160"/>
      <c r="E91" s="160"/>
      <c r="F91" s="159"/>
      <c r="G91" s="159"/>
      <c r="H91" s="160"/>
      <c r="I91" s="160"/>
      <c r="J91" s="159"/>
      <c r="K91" s="159"/>
      <c r="L91" s="160"/>
      <c r="M91" s="160"/>
      <c r="N91" s="159"/>
      <c r="O91" s="159"/>
      <c r="P91" s="152"/>
      <c r="Q91" s="152"/>
      <c r="R91" s="159"/>
      <c r="S91" s="159"/>
      <c r="T91" s="149"/>
      <c r="U91" s="152"/>
      <c r="V91" s="148"/>
      <c r="W91" s="151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</row>
    <row r="92" spans="1:42" ht="12.75" customHeight="1">
      <c r="A92" s="167" t="s">
        <v>145</v>
      </c>
      <c r="B92" s="168">
        <f t="shared" ref="B92:T92" si="22">SUM(B89+B90)</f>
        <v>0</v>
      </c>
      <c r="C92" s="168">
        <f t="shared" si="22"/>
        <v>0</v>
      </c>
      <c r="D92" s="169">
        <f t="shared" si="22"/>
        <v>0</v>
      </c>
      <c r="E92" s="169">
        <f t="shared" si="22"/>
        <v>0</v>
      </c>
      <c r="F92" s="168">
        <f t="shared" si="22"/>
        <v>0</v>
      </c>
      <c r="G92" s="168">
        <f t="shared" si="22"/>
        <v>0</v>
      </c>
      <c r="H92" s="169">
        <f t="shared" si="22"/>
        <v>0</v>
      </c>
      <c r="I92" s="169">
        <f t="shared" si="22"/>
        <v>0</v>
      </c>
      <c r="J92" s="168">
        <f t="shared" si="22"/>
        <v>0</v>
      </c>
      <c r="K92" s="168">
        <f t="shared" si="22"/>
        <v>0</v>
      </c>
      <c r="L92" s="169">
        <f t="shared" si="22"/>
        <v>0</v>
      </c>
      <c r="M92" s="169">
        <f t="shared" si="22"/>
        <v>0</v>
      </c>
      <c r="N92" s="168">
        <f t="shared" si="22"/>
        <v>0</v>
      </c>
      <c r="O92" s="168">
        <f t="shared" si="22"/>
        <v>0</v>
      </c>
      <c r="P92" s="169">
        <f t="shared" si="22"/>
        <v>12</v>
      </c>
      <c r="Q92" s="169">
        <f t="shared" si="22"/>
        <v>42970</v>
      </c>
      <c r="R92" s="168">
        <f t="shared" si="22"/>
        <v>0</v>
      </c>
      <c r="S92" s="168">
        <f t="shared" si="22"/>
        <v>0</v>
      </c>
      <c r="T92" s="169">
        <f t="shared" si="22"/>
        <v>91</v>
      </c>
      <c r="U92" s="169">
        <v>36396</v>
      </c>
      <c r="V92" s="168">
        <f t="shared" ref="V92:W92" si="23">SUM(V89+V90)</f>
        <v>294</v>
      </c>
      <c r="W92" s="168">
        <f t="shared" si="23"/>
        <v>712940</v>
      </c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</row>
    <row r="93" spans="1:42" ht="12.75" customHeight="1">
      <c r="A93" s="149"/>
      <c r="B93" s="151"/>
      <c r="C93" s="151"/>
      <c r="D93" s="152"/>
      <c r="E93" s="152"/>
      <c r="F93" s="151"/>
      <c r="G93" s="151"/>
      <c r="H93" s="152"/>
      <c r="I93" s="152"/>
      <c r="J93" s="151"/>
      <c r="K93" s="151"/>
      <c r="L93" s="152"/>
      <c r="M93" s="152"/>
      <c r="N93" s="151"/>
      <c r="O93" s="151"/>
      <c r="P93" s="152"/>
      <c r="Q93" s="152"/>
      <c r="R93" s="151"/>
      <c r="S93" s="219"/>
      <c r="T93" s="149"/>
      <c r="U93" s="149"/>
      <c r="V93" s="148"/>
      <c r="W93" s="148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</row>
    <row r="94" spans="1:42" ht="12.75" customHeight="1">
      <c r="A94" s="167" t="s">
        <v>84</v>
      </c>
      <c r="B94" s="191">
        <f t="shared" ref="B94:W94" si="24">SUM(B18+B63+B86+B92)</f>
        <v>15079</v>
      </c>
      <c r="C94" s="191">
        <f t="shared" si="24"/>
        <v>50338294</v>
      </c>
      <c r="D94" s="192">
        <f t="shared" si="24"/>
        <v>2836</v>
      </c>
      <c r="E94" s="192">
        <f t="shared" si="24"/>
        <v>2250104</v>
      </c>
      <c r="F94" s="191">
        <f t="shared" si="24"/>
        <v>4926</v>
      </c>
      <c r="G94" s="191">
        <f t="shared" si="24"/>
        <v>5110432</v>
      </c>
      <c r="H94" s="192">
        <f t="shared" si="24"/>
        <v>1223</v>
      </c>
      <c r="I94" s="192">
        <f t="shared" si="24"/>
        <v>774668</v>
      </c>
      <c r="J94" s="191">
        <f t="shared" si="24"/>
        <v>427</v>
      </c>
      <c r="K94" s="191">
        <f t="shared" si="24"/>
        <v>2295578</v>
      </c>
      <c r="L94" s="192">
        <f t="shared" si="24"/>
        <v>1073</v>
      </c>
      <c r="M94" s="192">
        <f t="shared" si="24"/>
        <v>4327123</v>
      </c>
      <c r="N94" s="191">
        <f t="shared" si="24"/>
        <v>3</v>
      </c>
      <c r="O94" s="191">
        <f t="shared" si="24"/>
        <v>4000</v>
      </c>
      <c r="P94" s="192">
        <f t="shared" si="24"/>
        <v>210</v>
      </c>
      <c r="Q94" s="192">
        <f t="shared" si="24"/>
        <v>685771</v>
      </c>
      <c r="R94" s="191">
        <f t="shared" si="24"/>
        <v>202</v>
      </c>
      <c r="S94" s="191">
        <f t="shared" si="24"/>
        <v>493842</v>
      </c>
      <c r="T94" s="192">
        <f t="shared" si="24"/>
        <v>91</v>
      </c>
      <c r="U94" s="192">
        <f t="shared" si="24"/>
        <v>36396</v>
      </c>
      <c r="V94" s="191">
        <f t="shared" si="24"/>
        <v>2671</v>
      </c>
      <c r="W94" s="191">
        <f t="shared" si="24"/>
        <v>6068593</v>
      </c>
    </row>
    <row r="95" spans="1:42" ht="12.75" customHeight="1">
      <c r="A95" s="167" t="s">
        <v>85</v>
      </c>
      <c r="B95" s="151"/>
      <c r="C95" s="177">
        <f>SUM(C94/B94)</f>
        <v>3338.3045294780823</v>
      </c>
      <c r="D95" s="152"/>
      <c r="E95" s="178">
        <f>SUM(E94/D94)</f>
        <v>793.40761636107197</v>
      </c>
      <c r="F95" s="177"/>
      <c r="G95" s="177">
        <f>SUM(G94/F94)</f>
        <v>1037.4405196914331</v>
      </c>
      <c r="H95" s="152"/>
      <c r="I95" s="178">
        <f>SUM(I94/H94)</f>
        <v>633.41618969746526</v>
      </c>
      <c r="J95" s="177"/>
      <c r="K95" s="177">
        <f>SUM(K94/J94)</f>
        <v>5376.0608899297422</v>
      </c>
      <c r="L95" s="152"/>
      <c r="M95" s="178">
        <f>SUM(M94/L94)</f>
        <v>4032.7334575955265</v>
      </c>
      <c r="N95" s="151"/>
      <c r="O95" s="177">
        <f>SUM(O94/N94)</f>
        <v>1333.3333333333333</v>
      </c>
      <c r="P95" s="152"/>
      <c r="Q95" s="178">
        <f>SUM(Q94/P94)</f>
        <v>3265.5761904761903</v>
      </c>
      <c r="R95" s="151"/>
      <c r="S95" s="188">
        <f>SUM(S94/R94)</f>
        <v>2444.7623762376238</v>
      </c>
      <c r="T95" s="152"/>
      <c r="U95" s="178">
        <f>SUM(U94/T94)</f>
        <v>399.95604395604397</v>
      </c>
      <c r="V95" s="151"/>
      <c r="W95" s="177">
        <f>SUM(W94/V94)</f>
        <v>2272.0303257207038</v>
      </c>
    </row>
    <row r="96" spans="1:42" ht="12.75" customHeight="1">
      <c r="A96" s="193"/>
      <c r="B96" s="194"/>
      <c r="C96" s="195"/>
      <c r="D96" s="196"/>
      <c r="E96" s="197"/>
      <c r="F96" s="197"/>
      <c r="G96" s="197"/>
      <c r="H96" s="196"/>
      <c r="I96" s="197"/>
      <c r="J96" s="197"/>
      <c r="K96" s="197"/>
      <c r="L96" s="198"/>
      <c r="M96" s="199"/>
      <c r="N96" s="200"/>
      <c r="O96" s="200"/>
      <c r="P96" s="201"/>
      <c r="Q96" s="196"/>
      <c r="R96" s="201"/>
      <c r="S96" s="201"/>
      <c r="T96" s="201"/>
      <c r="U96" s="203"/>
      <c r="V96" s="201"/>
      <c r="W96" s="203"/>
    </row>
    <row r="97" spans="1:42" ht="19.5" customHeight="1">
      <c r="A97" s="157" t="s">
        <v>86</v>
      </c>
      <c r="B97" s="155" t="s">
        <v>146</v>
      </c>
      <c r="C97" s="155" t="s">
        <v>16</v>
      </c>
      <c r="D97" s="204" t="s">
        <v>87</v>
      </c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6"/>
      <c r="V97" s="205"/>
      <c r="W97" s="206"/>
    </row>
    <row r="98" spans="1:42" ht="19.5" customHeight="1">
      <c r="A98" s="207" t="s">
        <v>88</v>
      </c>
      <c r="B98" s="160">
        <v>99</v>
      </c>
      <c r="C98" s="160">
        <v>595766</v>
      </c>
      <c r="D98" s="208">
        <v>6018</v>
      </c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6"/>
      <c r="V98" s="205"/>
      <c r="W98" s="206"/>
    </row>
    <row r="99" spans="1:42" ht="19.5" customHeight="1">
      <c r="A99" s="207" t="s">
        <v>112</v>
      </c>
      <c r="B99" s="160">
        <v>49</v>
      </c>
      <c r="C99" s="160">
        <v>82053</v>
      </c>
      <c r="D99" s="208">
        <v>1675</v>
      </c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6"/>
      <c r="V99" s="205"/>
      <c r="W99" s="206"/>
    </row>
    <row r="100" spans="1:42" ht="19.5" customHeight="1">
      <c r="A100" s="207" t="s">
        <v>90</v>
      </c>
      <c r="B100" s="160">
        <v>14</v>
      </c>
      <c r="C100" s="160">
        <v>544168</v>
      </c>
      <c r="D100" s="208">
        <v>38869</v>
      </c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6"/>
      <c r="V100" s="205"/>
      <c r="W100" s="206"/>
    </row>
    <row r="101" spans="1:42" ht="19.5" customHeight="1">
      <c r="A101" s="207" t="s">
        <v>113</v>
      </c>
      <c r="B101" s="160">
        <v>23</v>
      </c>
      <c r="C101" s="160">
        <v>28794</v>
      </c>
      <c r="D101" s="208">
        <v>1252</v>
      </c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6"/>
      <c r="V101" s="205"/>
      <c r="W101" s="206"/>
    </row>
    <row r="102" spans="1:42" ht="19.5" customHeight="1">
      <c r="A102" s="207" t="s">
        <v>91</v>
      </c>
      <c r="B102" s="160">
        <v>12</v>
      </c>
      <c r="C102" s="160">
        <v>2182591</v>
      </c>
      <c r="D102" s="208">
        <v>181883</v>
      </c>
      <c r="E102" s="209"/>
      <c r="F102" s="209"/>
      <c r="G102" s="209"/>
      <c r="H102" s="209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6"/>
      <c r="V102" s="205"/>
      <c r="W102" s="206"/>
    </row>
    <row r="103" spans="1:42" ht="19.5" customHeight="1">
      <c r="A103" s="207" t="s">
        <v>124</v>
      </c>
      <c r="B103" s="160">
        <v>28</v>
      </c>
      <c r="C103" s="160">
        <v>558095</v>
      </c>
      <c r="D103" s="208">
        <v>19932</v>
      </c>
      <c r="E103" s="209"/>
      <c r="F103" s="209"/>
      <c r="G103" s="209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6"/>
      <c r="V103" s="205"/>
      <c r="W103" s="206"/>
    </row>
    <row r="104" spans="1:42" ht="19.5" customHeight="1">
      <c r="A104" s="207" t="s">
        <v>92</v>
      </c>
      <c r="B104" s="160">
        <v>103</v>
      </c>
      <c r="C104" s="160">
        <v>412000</v>
      </c>
      <c r="D104" s="208">
        <v>4000</v>
      </c>
      <c r="E104" s="209"/>
      <c r="F104" s="209"/>
      <c r="G104" s="209"/>
      <c r="H104" s="209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6"/>
      <c r="V104" s="205"/>
      <c r="W104" s="206"/>
    </row>
    <row r="105" spans="1:42" ht="19.5" customHeight="1">
      <c r="A105" s="210"/>
      <c r="B105" s="211"/>
      <c r="C105" s="211"/>
      <c r="D105" s="212"/>
      <c r="E105" s="209"/>
      <c r="F105" s="209"/>
      <c r="G105" s="209"/>
      <c r="H105" s="209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6"/>
      <c r="V105" s="205"/>
      <c r="W105" s="206"/>
    </row>
    <row r="106" spans="1:42" ht="25.5" customHeight="1">
      <c r="A106" s="213" t="s">
        <v>152</v>
      </c>
      <c r="B106" s="211"/>
      <c r="C106" s="211"/>
      <c r="D106" s="212"/>
      <c r="E106" s="209"/>
      <c r="F106" s="209"/>
      <c r="G106" s="209"/>
      <c r="H106" s="209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6"/>
      <c r="V106" s="205"/>
      <c r="W106" s="206"/>
    </row>
    <row r="107" spans="1:42" ht="25.5" customHeight="1">
      <c r="A107" s="213" t="s">
        <v>153</v>
      </c>
      <c r="B107" s="211"/>
      <c r="C107" s="211"/>
      <c r="D107" s="212"/>
      <c r="E107" s="209"/>
      <c r="F107" s="209"/>
      <c r="G107" s="209"/>
      <c r="H107" s="209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6"/>
      <c r="V107" s="205"/>
      <c r="W107" s="206"/>
    </row>
    <row r="108" spans="1:42" ht="12.75" customHeight="1">
      <c r="A108" s="213"/>
      <c r="B108" s="211"/>
      <c r="C108" s="211"/>
      <c r="D108" s="212"/>
      <c r="E108" s="209"/>
      <c r="F108" s="209"/>
      <c r="G108" s="209"/>
      <c r="H108" s="209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6"/>
      <c r="V108" s="205"/>
      <c r="W108" s="206"/>
    </row>
    <row r="109" spans="1:42" ht="12.75" customHeight="1">
      <c r="A109" s="214" t="s">
        <v>154</v>
      </c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6"/>
      <c r="V109" s="215"/>
      <c r="W109" s="216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</row>
    <row r="110" spans="1:42" ht="12.75" customHeight="1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</row>
    <row r="111" spans="1:42" ht="12.75" customHeight="1">
      <c r="A111" s="142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</row>
    <row r="112" spans="1:42" ht="12.75" customHeight="1">
      <c r="A112" s="142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</row>
    <row r="113" spans="1:23" ht="12.75" customHeight="1">
      <c r="A113" s="142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</row>
    <row r="114" spans="1:23" ht="12.75" customHeight="1">
      <c r="A114" s="142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</row>
    <row r="115" spans="1:23" ht="12.75" customHeight="1">
      <c r="A115" s="142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</row>
    <row r="116" spans="1:23" ht="12.75" customHeight="1">
      <c r="A116" s="142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</row>
    <row r="117" spans="1:23" ht="12.75" customHeight="1">
      <c r="A117" s="142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</row>
    <row r="118" spans="1:23" ht="12.75" customHeight="1">
      <c r="A118" s="142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</row>
    <row r="119" spans="1:23" ht="12.75" customHeight="1">
      <c r="A119" s="142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</row>
    <row r="120" spans="1:23" ht="12.75" customHeight="1">
      <c r="A120" s="142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</row>
    <row r="121" spans="1:23" ht="12.75" customHeight="1">
      <c r="A121" s="142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</row>
    <row r="122" spans="1:23" ht="12.75" customHeight="1">
      <c r="A122" s="142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</row>
    <row r="123" spans="1:23" ht="12.75" customHeight="1">
      <c r="A123" s="142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</row>
    <row r="124" spans="1:23" ht="12.75" customHeight="1">
      <c r="A124" s="142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</row>
    <row r="125" spans="1:23" ht="12.75" customHeight="1">
      <c r="A125" s="142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</row>
    <row r="126" spans="1:23" ht="12.75" customHeight="1">
      <c r="A126" s="142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</row>
    <row r="127" spans="1:23" ht="12.75" customHeight="1">
      <c r="A127" s="142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</row>
    <row r="128" spans="1:23" ht="12.75" customHeight="1">
      <c r="A128" s="142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</row>
    <row r="129" spans="1:23" ht="12.75" customHeight="1">
      <c r="A129" s="142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</row>
    <row r="130" spans="1:23" ht="12.75" customHeight="1">
      <c r="A130" s="142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</row>
    <row r="131" spans="1:23" ht="12.75" customHeight="1">
      <c r="A131" s="142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</row>
    <row r="132" spans="1:23" ht="12.75" customHeight="1">
      <c r="A132" s="142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</row>
    <row r="133" spans="1:23" ht="12.75" customHeight="1">
      <c r="A133" s="142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</row>
    <row r="134" spans="1:23" ht="12.75" customHeight="1">
      <c r="A134" s="142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</row>
    <row r="135" spans="1:23" ht="12.75" customHeight="1">
      <c r="A135" s="142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</row>
    <row r="136" spans="1:23" ht="12.75" customHeight="1">
      <c r="A136" s="142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</row>
    <row r="137" spans="1:23" ht="12.75" customHeight="1">
      <c r="A137" s="142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</row>
    <row r="138" spans="1:23" ht="12.75" customHeight="1">
      <c r="A138" s="142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</row>
    <row r="139" spans="1:23" ht="12.75" customHeight="1">
      <c r="A139" s="142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</row>
    <row r="140" spans="1:23" ht="12.75" customHeight="1">
      <c r="A140" s="142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</row>
    <row r="141" spans="1:23" ht="12.75" customHeight="1">
      <c r="A141" s="142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</row>
    <row r="142" spans="1:23" ht="12.75" customHeight="1">
      <c r="A142" s="142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</row>
    <row r="143" spans="1:23" ht="12.75" customHeight="1">
      <c r="A143" s="142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</row>
    <row r="144" spans="1:23" ht="12.75" customHeight="1">
      <c r="A144" s="142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</row>
    <row r="145" spans="1:23" ht="12.75" customHeight="1">
      <c r="A145" s="142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</row>
    <row r="146" spans="1:23" ht="12.75" customHeight="1">
      <c r="A146" s="142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</row>
    <row r="147" spans="1:23" ht="12.75" customHeight="1">
      <c r="A147" s="142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</row>
    <row r="148" spans="1:23" ht="12.75" customHeight="1">
      <c r="A148" s="142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</row>
    <row r="149" spans="1:23" ht="12.75" customHeight="1">
      <c r="A149" s="142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</row>
    <row r="150" spans="1:23" ht="12.75" customHeight="1">
      <c r="A150" s="142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</row>
    <row r="151" spans="1:23" ht="12.75" customHeight="1">
      <c r="A151" s="142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</row>
    <row r="152" spans="1:23" ht="12.75" customHeight="1">
      <c r="A152" s="142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</row>
    <row r="153" spans="1:23" ht="12.75" customHeight="1">
      <c r="A153" s="142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</row>
    <row r="154" spans="1:23" ht="12.75" customHeight="1">
      <c r="A154" s="142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</row>
    <row r="155" spans="1:23" ht="12.75" customHeight="1">
      <c r="A155" s="142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</row>
    <row r="156" spans="1:23" ht="12.75" customHeight="1">
      <c r="A156" s="142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</row>
    <row r="157" spans="1:23" ht="12.75" customHeight="1">
      <c r="A157" s="142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</row>
    <row r="158" spans="1:23" ht="12.75" customHeight="1">
      <c r="A158" s="142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</row>
    <row r="159" spans="1:23" ht="12.75" customHeight="1">
      <c r="A159" s="142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</row>
    <row r="160" spans="1:23" ht="12.75" customHeight="1">
      <c r="A160" s="142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</row>
    <row r="161" spans="1:23" ht="12.75" customHeight="1">
      <c r="A161" s="142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</row>
    <row r="162" spans="1:23" ht="12.75" customHeight="1">
      <c r="A162" s="142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</row>
    <row r="163" spans="1:23" ht="12.75" customHeight="1">
      <c r="A163" s="142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</row>
    <row r="164" spans="1:23" ht="12.75" customHeight="1">
      <c r="A164" s="142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</row>
    <row r="165" spans="1:23" ht="12.75" customHeight="1">
      <c r="A165" s="142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</row>
    <row r="166" spans="1:23" ht="12.75" customHeight="1">
      <c r="A166" s="142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</row>
    <row r="167" spans="1:23" ht="12.75" customHeight="1">
      <c r="A167" s="142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</row>
    <row r="168" spans="1:23" ht="12.75" customHeight="1">
      <c r="A168" s="142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</row>
    <row r="169" spans="1:23" ht="12.75" customHeight="1">
      <c r="A169" s="142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</row>
    <row r="170" spans="1:23" ht="12.75" customHeight="1">
      <c r="A170" s="142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</row>
    <row r="171" spans="1:23" ht="12.75" customHeight="1">
      <c r="A171" s="142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</row>
    <row r="172" spans="1:23" ht="12.75" customHeight="1">
      <c r="A172" s="142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</row>
    <row r="173" spans="1:23" ht="12.75" customHeight="1">
      <c r="A173" s="142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</row>
    <row r="174" spans="1:23" ht="12.75" customHeight="1">
      <c r="A174" s="142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</row>
    <row r="175" spans="1:23" ht="12.75" customHeight="1">
      <c r="A175" s="142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</row>
    <row r="176" spans="1:23" ht="12.75" customHeight="1">
      <c r="A176" s="142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</row>
    <row r="177" spans="1:23" ht="12.75" customHeight="1">
      <c r="A177" s="142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</row>
    <row r="178" spans="1:23" ht="12.75" customHeight="1">
      <c r="A178" s="142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</row>
    <row r="179" spans="1:23" ht="12.75" customHeight="1">
      <c r="A179" s="142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</row>
    <row r="180" spans="1:23" ht="12.75" customHeight="1">
      <c r="A180" s="142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</row>
    <row r="181" spans="1:23" ht="12.75" customHeight="1">
      <c r="A181" s="142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</row>
    <row r="182" spans="1:23" ht="12.75" customHeight="1">
      <c r="A182" s="142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</row>
    <row r="183" spans="1:23" ht="12.75" customHeight="1">
      <c r="A183" s="142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</row>
    <row r="184" spans="1:23" ht="12.75" customHeight="1">
      <c r="A184" s="142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</row>
    <row r="185" spans="1:23" ht="12.75" customHeight="1">
      <c r="A185" s="142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</row>
    <row r="186" spans="1:23" ht="12.75" customHeight="1">
      <c r="A186" s="142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</row>
    <row r="187" spans="1:23" ht="12.75" customHeight="1">
      <c r="A187" s="142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</row>
    <row r="188" spans="1:23" ht="12.75" customHeight="1">
      <c r="A188" s="142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</row>
    <row r="189" spans="1:23" ht="12.75" customHeight="1">
      <c r="A189" s="142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</row>
    <row r="190" spans="1:23" ht="12.75" customHeight="1">
      <c r="A190" s="142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</row>
    <row r="191" spans="1:23" ht="12.75" customHeight="1">
      <c r="A191" s="142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</row>
    <row r="192" spans="1:23" ht="12.75" customHeight="1">
      <c r="A192" s="142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</row>
    <row r="193" spans="1:23" ht="12.75" customHeight="1">
      <c r="A193" s="142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</row>
    <row r="194" spans="1:23" ht="12.75" customHeight="1">
      <c r="A194" s="142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</row>
    <row r="195" spans="1:23" ht="12.75" customHeight="1">
      <c r="A195" s="142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</row>
    <row r="196" spans="1:23" ht="12.75" customHeight="1">
      <c r="A196" s="142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</row>
    <row r="197" spans="1:23" ht="12.75" customHeight="1">
      <c r="A197" s="142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</row>
    <row r="198" spans="1:23" ht="12.75" customHeight="1">
      <c r="A198" s="142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</row>
    <row r="199" spans="1:23" ht="12.75" customHeight="1">
      <c r="A199" s="142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</row>
    <row r="200" spans="1:23" ht="12.75" customHeight="1">
      <c r="A200" s="142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</row>
    <row r="201" spans="1:23" ht="12.75" customHeight="1">
      <c r="A201" s="142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</row>
    <row r="202" spans="1:23" ht="12.75" customHeight="1">
      <c r="A202" s="142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</row>
    <row r="203" spans="1:23" ht="12.75" customHeight="1">
      <c r="A203" s="142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</row>
    <row r="204" spans="1:23" ht="12.75" customHeight="1">
      <c r="A204" s="142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</row>
    <row r="205" spans="1:23" ht="12.75" customHeight="1">
      <c r="A205" s="142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</row>
    <row r="206" spans="1:23" ht="12.75" customHeight="1">
      <c r="A206" s="142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</row>
    <row r="207" spans="1:23" ht="12.75" customHeight="1">
      <c r="A207" s="142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</row>
    <row r="208" spans="1:23" ht="12.75" customHeight="1">
      <c r="A208" s="142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</row>
    <row r="209" spans="1:23" ht="12.75" customHeight="1">
      <c r="A209" s="142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</row>
    <row r="210" spans="1:23" ht="12.75" customHeight="1">
      <c r="A210" s="142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</row>
    <row r="211" spans="1:23" ht="12.75" customHeight="1">
      <c r="A211" s="142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</row>
    <row r="212" spans="1:23" ht="12.75" customHeight="1">
      <c r="A212" s="142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</row>
    <row r="213" spans="1:23" ht="12.75" customHeight="1">
      <c r="A213" s="142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</row>
    <row r="214" spans="1:23" ht="12.75" customHeight="1">
      <c r="A214" s="142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</row>
    <row r="215" spans="1:23" ht="12.75" customHeight="1">
      <c r="A215" s="142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</row>
    <row r="216" spans="1:23" ht="12.75" customHeight="1">
      <c r="A216" s="142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</row>
    <row r="217" spans="1:23" ht="12.75" customHeight="1">
      <c r="A217" s="142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</row>
    <row r="218" spans="1:23" ht="12.75" customHeight="1">
      <c r="A218" s="142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</row>
    <row r="219" spans="1:23" ht="12.75" customHeight="1">
      <c r="A219" s="142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</row>
    <row r="220" spans="1:23" ht="12.75" customHeight="1">
      <c r="A220" s="142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</row>
    <row r="221" spans="1:23" ht="12.75" customHeight="1">
      <c r="A221" s="142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</row>
    <row r="222" spans="1:23" ht="12.75" customHeight="1">
      <c r="A222" s="142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</row>
    <row r="223" spans="1:23" ht="12.75" customHeight="1">
      <c r="A223" s="142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</row>
    <row r="224" spans="1:23" ht="12.75" customHeight="1">
      <c r="A224" s="142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</row>
    <row r="225" spans="1:23" ht="12.75" customHeight="1">
      <c r="A225" s="142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</row>
    <row r="226" spans="1:23" ht="12.75" customHeight="1">
      <c r="A226" s="142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</row>
    <row r="227" spans="1:23" ht="12.75" customHeight="1">
      <c r="A227" s="142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</row>
    <row r="228" spans="1:23" ht="12.75" customHeight="1">
      <c r="A228" s="142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</row>
    <row r="229" spans="1:23" ht="12.75" customHeight="1">
      <c r="A229" s="142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</row>
    <row r="230" spans="1:23" ht="12.75" customHeight="1">
      <c r="A230" s="142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</row>
    <row r="231" spans="1:23" ht="12.75" customHeight="1">
      <c r="A231" s="142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</row>
    <row r="232" spans="1:23" ht="12.75" customHeight="1">
      <c r="A232" s="142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</row>
    <row r="233" spans="1:23" ht="12.75" customHeight="1">
      <c r="A233" s="142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</row>
    <row r="234" spans="1:23" ht="12.75" customHeight="1">
      <c r="A234" s="142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</row>
    <row r="235" spans="1:23" ht="12.75" customHeight="1">
      <c r="A235" s="142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</row>
    <row r="236" spans="1:23" ht="12.75" customHeight="1">
      <c r="A236" s="142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</row>
    <row r="237" spans="1:23" ht="12.75" customHeight="1">
      <c r="A237" s="142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</row>
    <row r="238" spans="1:23" ht="12.75" customHeight="1">
      <c r="A238" s="142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</row>
    <row r="239" spans="1:23" ht="12.75" customHeight="1">
      <c r="A239" s="142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</row>
    <row r="240" spans="1:23" ht="12.75" customHeight="1">
      <c r="A240" s="142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</row>
    <row r="241" spans="1:23" ht="12.75" customHeight="1">
      <c r="A241" s="142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</row>
    <row r="242" spans="1:23" ht="12.75" customHeight="1">
      <c r="A242" s="142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</row>
    <row r="243" spans="1:23" ht="12.75" customHeight="1">
      <c r="A243" s="142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</row>
    <row r="244" spans="1:23" ht="12.75" customHeight="1">
      <c r="A244" s="142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</row>
    <row r="245" spans="1:23" ht="12.75" customHeight="1">
      <c r="A245" s="142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</row>
    <row r="246" spans="1:23" ht="12.75" customHeight="1">
      <c r="A246" s="142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</row>
    <row r="247" spans="1:23" ht="12.75" customHeight="1">
      <c r="A247" s="142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</row>
    <row r="248" spans="1:23" ht="12.75" customHeight="1">
      <c r="A248" s="142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</row>
    <row r="249" spans="1:23" ht="12.75" customHeight="1">
      <c r="A249" s="142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</row>
    <row r="250" spans="1:23" ht="12.75" customHeight="1">
      <c r="A250" s="142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</row>
    <row r="251" spans="1:23" ht="12.75" customHeight="1">
      <c r="A251" s="142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</row>
    <row r="252" spans="1:23" ht="12.75" customHeight="1">
      <c r="A252" s="142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</row>
    <row r="253" spans="1:23" ht="12.75" customHeight="1">
      <c r="A253" s="142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</row>
    <row r="254" spans="1:23" ht="12.75" customHeight="1">
      <c r="A254" s="142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</row>
    <row r="255" spans="1:23" ht="12.75" customHeight="1">
      <c r="A255" s="142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</row>
    <row r="256" spans="1:23" ht="12.75" customHeight="1">
      <c r="A256" s="142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</row>
    <row r="257" spans="1:23" ht="12.75" customHeight="1">
      <c r="A257" s="142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</row>
    <row r="258" spans="1:23" ht="12.75" customHeight="1">
      <c r="A258" s="142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</row>
    <row r="259" spans="1:23" ht="12.75" customHeight="1">
      <c r="A259" s="142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</row>
    <row r="260" spans="1:23" ht="12.75" customHeight="1">
      <c r="A260" s="142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</row>
    <row r="261" spans="1:23" ht="12.75" customHeight="1">
      <c r="A261" s="142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</row>
    <row r="262" spans="1:23" ht="12.75" customHeight="1">
      <c r="A262" s="142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</row>
    <row r="263" spans="1:23" ht="12.75" customHeight="1">
      <c r="A263" s="142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</row>
    <row r="264" spans="1:23" ht="12.75" customHeight="1">
      <c r="A264" s="142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</row>
    <row r="265" spans="1:23" ht="12.75" customHeight="1">
      <c r="A265" s="142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</row>
    <row r="266" spans="1:23" ht="12.75" customHeight="1">
      <c r="A266" s="142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</row>
    <row r="267" spans="1:23" ht="12.75" customHeight="1">
      <c r="A267" s="142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</row>
    <row r="268" spans="1:23" ht="12.75" customHeight="1">
      <c r="A268" s="142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</row>
    <row r="269" spans="1:23" ht="12.75" customHeight="1">
      <c r="A269" s="142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</row>
    <row r="270" spans="1:23" ht="12.75" customHeight="1">
      <c r="A270" s="142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</row>
    <row r="271" spans="1:23" ht="12.75" customHeight="1">
      <c r="A271" s="142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</row>
    <row r="272" spans="1:23" ht="12.75" customHeight="1">
      <c r="A272" s="142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</row>
    <row r="273" spans="1:23" ht="12.75" customHeight="1">
      <c r="A273" s="142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</row>
    <row r="274" spans="1:23" ht="12.75" customHeight="1">
      <c r="A274" s="142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</row>
    <row r="275" spans="1:23" ht="12.75" customHeight="1">
      <c r="A275" s="142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</row>
    <row r="276" spans="1:23" ht="12.75" customHeight="1">
      <c r="A276" s="142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</row>
    <row r="277" spans="1:23" ht="12.75" customHeight="1">
      <c r="A277" s="142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</row>
    <row r="278" spans="1:23" ht="12.75" customHeight="1">
      <c r="A278" s="142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</row>
    <row r="279" spans="1:23" ht="12.75" customHeight="1">
      <c r="A279" s="142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</row>
    <row r="280" spans="1:23" ht="12.75" customHeight="1">
      <c r="A280" s="142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</row>
    <row r="281" spans="1:23" ht="12.75" customHeight="1">
      <c r="A281" s="142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</row>
    <row r="282" spans="1:23" ht="12.75" customHeight="1">
      <c r="A282" s="142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</row>
    <row r="283" spans="1:23" ht="12.75" customHeight="1">
      <c r="A283" s="142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</row>
    <row r="284" spans="1:23" ht="12.75" customHeight="1">
      <c r="A284" s="142"/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</row>
    <row r="285" spans="1:23" ht="12.75" customHeight="1">
      <c r="A285" s="142"/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</row>
    <row r="286" spans="1:23" ht="12.75" customHeight="1">
      <c r="A286" s="142"/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</row>
    <row r="287" spans="1:23" ht="12.75" customHeight="1">
      <c r="A287" s="142"/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</row>
    <row r="288" spans="1:23" ht="12.75" customHeight="1">
      <c r="A288" s="142"/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</row>
    <row r="289" spans="1:23" ht="12.75" customHeight="1">
      <c r="A289" s="142"/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</row>
    <row r="290" spans="1:23" ht="12.75" customHeight="1">
      <c r="A290" s="142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</row>
    <row r="291" spans="1:23" ht="12.75" customHeight="1">
      <c r="A291" s="142"/>
      <c r="B291" s="205"/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</row>
    <row r="292" spans="1:23" ht="12.75" customHeight="1">
      <c r="A292" s="142"/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</row>
    <row r="293" spans="1:23" ht="12.75" customHeight="1">
      <c r="A293" s="142"/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</row>
    <row r="294" spans="1:23" ht="12.75" customHeight="1">
      <c r="A294" s="142"/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</row>
    <row r="295" spans="1:23" ht="12.75" customHeight="1">
      <c r="A295" s="142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</row>
    <row r="296" spans="1:23" ht="12.75" customHeight="1">
      <c r="A296" s="142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</row>
    <row r="297" spans="1:23" ht="12.75" customHeight="1">
      <c r="A297" s="142"/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</row>
    <row r="298" spans="1:23" ht="12.75" customHeight="1">
      <c r="A298" s="142"/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</row>
    <row r="299" spans="1:23" ht="12.75" customHeight="1">
      <c r="A299" s="142"/>
      <c r="B299" s="205"/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</row>
    <row r="300" spans="1:23" ht="12.75" customHeight="1">
      <c r="A300" s="142"/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</row>
    <row r="301" spans="1:23" ht="12.75" customHeight="1">
      <c r="A301" s="142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</row>
    <row r="302" spans="1:23" ht="12.75" customHeight="1">
      <c r="A302" s="142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</row>
    <row r="303" spans="1:23" ht="12.75" customHeight="1">
      <c r="A303" s="142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</row>
    <row r="304" spans="1:23" ht="12.75" customHeight="1">
      <c r="A304" s="142"/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</row>
    <row r="305" spans="1:23" ht="12.75" customHeight="1">
      <c r="A305" s="142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</row>
    <row r="306" spans="1:23" ht="12.75" customHeight="1">
      <c r="A306" s="142"/>
      <c r="B306" s="205"/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</row>
    <row r="307" spans="1:23" ht="12.75" customHeight="1">
      <c r="A307" s="142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</row>
    <row r="308" spans="1:23" ht="12.75" customHeight="1">
      <c r="A308" s="142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</row>
    <row r="309" spans="1:23" ht="12.75" customHeight="1">
      <c r="A309" s="142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</row>
    <row r="310" spans="1:23" ht="12.75" customHeight="1">
      <c r="A310" s="142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</row>
    <row r="311" spans="1:23" ht="12.75" customHeight="1">
      <c r="A311" s="142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</row>
    <row r="312" spans="1:23" ht="12.75" customHeight="1">
      <c r="A312" s="142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</row>
    <row r="313" spans="1:23" ht="12.75" customHeight="1">
      <c r="A313" s="142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</row>
    <row r="314" spans="1:23" ht="12.75" customHeight="1">
      <c r="A314" s="142"/>
      <c r="B314" s="205"/>
      <c r="C314" s="205"/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</row>
    <row r="315" spans="1:23" ht="12.75" customHeight="1">
      <c r="A315" s="142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</row>
    <row r="316" spans="1:23" ht="12.75" customHeight="1">
      <c r="A316" s="142"/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</row>
    <row r="317" spans="1:23" ht="12.75" customHeight="1">
      <c r="A317" s="142"/>
      <c r="B317" s="205"/>
      <c r="C317" s="205"/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</row>
    <row r="318" spans="1:23" ht="12.75" customHeight="1">
      <c r="A318" s="142"/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</row>
    <row r="319" spans="1:23" ht="12.75" customHeight="1">
      <c r="A319" s="142"/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</row>
    <row r="320" spans="1:23" ht="12.75" customHeight="1">
      <c r="A320" s="142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</row>
    <row r="321" spans="1:23" ht="12.75" customHeight="1">
      <c r="A321" s="142"/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</row>
    <row r="322" spans="1:23" ht="12.75" customHeight="1">
      <c r="A322" s="142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</row>
    <row r="323" spans="1:23" ht="12.75" customHeight="1">
      <c r="A323" s="142"/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</row>
    <row r="324" spans="1:23" ht="12.75" customHeight="1">
      <c r="A324" s="142"/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</row>
    <row r="325" spans="1:23" ht="12.75" customHeight="1">
      <c r="A325" s="142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</row>
    <row r="326" spans="1:23" ht="12.75" customHeight="1">
      <c r="A326" s="142"/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</row>
    <row r="327" spans="1:23" ht="12.75" customHeight="1">
      <c r="A327" s="142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</row>
    <row r="328" spans="1:23" ht="12.75" customHeight="1">
      <c r="A328" s="142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</row>
    <row r="329" spans="1:23" ht="12.75" customHeight="1">
      <c r="A329" s="142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</row>
    <row r="330" spans="1:23" ht="12.75" customHeight="1">
      <c r="A330" s="142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</row>
    <row r="331" spans="1:23" ht="12.75" customHeight="1">
      <c r="A331" s="142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</row>
    <row r="332" spans="1:23" ht="12.75" customHeight="1">
      <c r="A332" s="142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</row>
    <row r="333" spans="1:23" ht="12.75" customHeight="1">
      <c r="A333" s="142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</row>
    <row r="334" spans="1:23" ht="12.75" customHeight="1">
      <c r="A334" s="142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</row>
    <row r="335" spans="1:23" ht="12.75" customHeight="1">
      <c r="A335" s="142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</row>
    <row r="336" spans="1:23" ht="12.75" customHeight="1">
      <c r="A336" s="142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</row>
    <row r="337" spans="1:23" ht="12.75" customHeight="1">
      <c r="A337" s="142"/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</row>
    <row r="338" spans="1:23" ht="12.75" customHeight="1">
      <c r="A338" s="142"/>
      <c r="B338" s="205"/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</row>
    <row r="339" spans="1:23" ht="12.75" customHeight="1">
      <c r="A339" s="142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</row>
    <row r="340" spans="1:23" ht="12.75" customHeight="1">
      <c r="A340" s="142"/>
      <c r="B340" s="205"/>
      <c r="C340" s="205"/>
      <c r="D340" s="205"/>
      <c r="E340" s="205"/>
      <c r="F340" s="205"/>
      <c r="G340" s="205"/>
      <c r="H340" s="205"/>
      <c r="I340" s="205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</row>
    <row r="341" spans="1:23" ht="12.75" customHeight="1">
      <c r="A341" s="142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</row>
    <row r="342" spans="1:23" ht="12.75" customHeight="1">
      <c r="A342" s="142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</row>
    <row r="343" spans="1:23" ht="12.75" customHeight="1">
      <c r="A343" s="142"/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</row>
    <row r="344" spans="1:23" ht="12.75" customHeight="1">
      <c r="A344" s="142"/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</row>
    <row r="345" spans="1:23" ht="12.75" customHeight="1">
      <c r="A345" s="142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</row>
    <row r="346" spans="1:23" ht="12.75" customHeight="1">
      <c r="A346" s="142"/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</row>
    <row r="347" spans="1:23" ht="12.75" customHeight="1">
      <c r="A347" s="142"/>
      <c r="B347" s="205"/>
      <c r="C347" s="205"/>
      <c r="D347" s="205"/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</row>
    <row r="348" spans="1:23" ht="12.75" customHeight="1">
      <c r="A348" s="142"/>
      <c r="B348" s="205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</row>
    <row r="349" spans="1:23" ht="12.75" customHeight="1">
      <c r="A349" s="142"/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</row>
    <row r="350" spans="1:23" ht="12.75" customHeight="1">
      <c r="A350" s="142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</row>
    <row r="351" spans="1:23" ht="12.75" customHeight="1">
      <c r="A351" s="142"/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</row>
    <row r="352" spans="1:23" ht="12.75" customHeight="1">
      <c r="A352" s="142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</row>
    <row r="353" spans="1:23" ht="12.75" customHeight="1">
      <c r="A353" s="142"/>
      <c r="B353" s="205"/>
      <c r="C353" s="205"/>
      <c r="D353" s="205"/>
      <c r="E353" s="205"/>
      <c r="F353" s="205"/>
      <c r="G353" s="205"/>
      <c r="H353" s="205"/>
      <c r="I353" s="205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</row>
    <row r="354" spans="1:23" ht="12.75" customHeight="1">
      <c r="A354" s="142"/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</row>
    <row r="355" spans="1:23" ht="12.75" customHeight="1">
      <c r="A355" s="142"/>
      <c r="B355" s="205"/>
      <c r="C355" s="205"/>
      <c r="D355" s="205"/>
      <c r="E355" s="205"/>
      <c r="F355" s="205"/>
      <c r="G355" s="205"/>
      <c r="H355" s="205"/>
      <c r="I355" s="205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</row>
    <row r="356" spans="1:23" ht="12.75" customHeight="1">
      <c r="A356" s="142"/>
      <c r="B356" s="205"/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</row>
    <row r="357" spans="1:23" ht="12.75" customHeight="1">
      <c r="A357" s="142"/>
      <c r="B357" s="205"/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</row>
    <row r="358" spans="1:23" ht="12.75" customHeight="1">
      <c r="A358" s="142"/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</row>
    <row r="359" spans="1:23" ht="12.75" customHeight="1">
      <c r="A359" s="142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</row>
    <row r="360" spans="1:23" ht="12.75" customHeight="1">
      <c r="A360" s="142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</row>
    <row r="361" spans="1:23" ht="12.75" customHeight="1">
      <c r="A361" s="142"/>
      <c r="B361" s="205"/>
      <c r="C361" s="205"/>
      <c r="D361" s="205"/>
      <c r="E361" s="205"/>
      <c r="F361" s="205"/>
      <c r="G361" s="205"/>
      <c r="H361" s="205"/>
      <c r="I361" s="205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</row>
    <row r="362" spans="1:23" ht="12.75" customHeight="1">
      <c r="A362" s="142"/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</row>
    <row r="363" spans="1:23" ht="12.75" customHeight="1">
      <c r="A363" s="142"/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</row>
    <row r="364" spans="1:23" ht="12.75" customHeight="1">
      <c r="A364" s="142"/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</row>
    <row r="365" spans="1:23" ht="12.75" customHeight="1">
      <c r="A365" s="142"/>
      <c r="B365" s="205"/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</row>
    <row r="366" spans="1:23" ht="12.75" customHeight="1">
      <c r="A366" s="142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</row>
    <row r="367" spans="1:23" ht="12.75" customHeight="1">
      <c r="A367" s="142"/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</row>
    <row r="368" spans="1:23" ht="12.75" customHeight="1">
      <c r="A368" s="142"/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</row>
    <row r="369" spans="1:23" ht="12.75" customHeight="1">
      <c r="A369" s="142"/>
      <c r="B369" s="205"/>
      <c r="C369" s="205"/>
      <c r="D369" s="205"/>
      <c r="E369" s="205"/>
      <c r="F369" s="205"/>
      <c r="G369" s="205"/>
      <c r="H369" s="205"/>
      <c r="I369" s="205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</row>
    <row r="370" spans="1:23" ht="12.75" customHeight="1">
      <c r="A370" s="142"/>
      <c r="B370" s="205"/>
      <c r="C370" s="205"/>
      <c r="D370" s="205"/>
      <c r="E370" s="205"/>
      <c r="F370" s="205"/>
      <c r="G370" s="205"/>
      <c r="H370" s="205"/>
      <c r="I370" s="205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</row>
    <row r="371" spans="1:23" ht="12.75" customHeight="1">
      <c r="A371" s="142"/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</row>
    <row r="372" spans="1:23" ht="12.75" customHeight="1">
      <c r="A372" s="142"/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</row>
    <row r="373" spans="1:23" ht="12.75" customHeight="1">
      <c r="A373" s="142"/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</row>
    <row r="374" spans="1:23" ht="12.75" customHeight="1">
      <c r="A374" s="142"/>
      <c r="B374" s="205"/>
      <c r="C374" s="205"/>
      <c r="D374" s="205"/>
      <c r="E374" s="205"/>
      <c r="F374" s="205"/>
      <c r="G374" s="205"/>
      <c r="H374" s="205"/>
      <c r="I374" s="205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</row>
    <row r="375" spans="1:23" ht="12.75" customHeight="1">
      <c r="A375" s="142"/>
      <c r="B375" s="205"/>
      <c r="C375" s="205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</row>
    <row r="376" spans="1:23" ht="12.75" customHeight="1">
      <c r="A376" s="142"/>
      <c r="B376" s="205"/>
      <c r="C376" s="205"/>
      <c r="D376" s="205"/>
      <c r="E376" s="205"/>
      <c r="F376" s="205"/>
      <c r="G376" s="205"/>
      <c r="H376" s="205"/>
      <c r="I376" s="205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</row>
    <row r="377" spans="1:23" ht="12.75" customHeight="1">
      <c r="A377" s="142"/>
      <c r="B377" s="205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</row>
    <row r="378" spans="1:23" ht="12.75" customHeight="1">
      <c r="A378" s="142"/>
      <c r="B378" s="205"/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</row>
    <row r="379" spans="1:23" ht="12.75" customHeight="1">
      <c r="A379" s="142"/>
      <c r="B379" s="205"/>
      <c r="C379" s="205"/>
      <c r="D379" s="205"/>
      <c r="E379" s="205"/>
      <c r="F379" s="205"/>
      <c r="G379" s="205"/>
      <c r="H379" s="205"/>
      <c r="I379" s="205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</row>
    <row r="380" spans="1:23" ht="12.75" customHeight="1">
      <c r="A380" s="142"/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</row>
    <row r="381" spans="1:23" ht="12.75" customHeight="1">
      <c r="A381" s="142"/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</row>
    <row r="382" spans="1:23" ht="12.75" customHeight="1">
      <c r="A382" s="142"/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</row>
    <row r="383" spans="1:23" ht="12.75" customHeight="1">
      <c r="A383" s="142"/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</row>
    <row r="384" spans="1:23" ht="12.75" customHeight="1">
      <c r="A384" s="142"/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</row>
    <row r="385" spans="1:23" ht="12.75" customHeight="1">
      <c r="A385" s="142"/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</row>
    <row r="386" spans="1:23" ht="12.75" customHeight="1">
      <c r="A386" s="142"/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</row>
    <row r="387" spans="1:23" ht="12.75" customHeight="1">
      <c r="A387" s="142"/>
      <c r="B387" s="205"/>
      <c r="C387" s="205"/>
      <c r="D387" s="205"/>
      <c r="E387" s="205"/>
      <c r="F387" s="205"/>
      <c r="G387" s="205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</row>
    <row r="388" spans="1:23" ht="12.75" customHeight="1">
      <c r="A388" s="142"/>
      <c r="B388" s="205"/>
      <c r="C388" s="205"/>
      <c r="D388" s="205"/>
      <c r="E388" s="205"/>
      <c r="F388" s="205"/>
      <c r="G388" s="205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</row>
    <row r="389" spans="1:23" ht="12.75" customHeight="1">
      <c r="A389" s="142"/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</row>
    <row r="390" spans="1:23" ht="12.75" customHeight="1">
      <c r="A390" s="142"/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</row>
    <row r="391" spans="1:23" ht="12.75" customHeight="1">
      <c r="A391" s="142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</row>
    <row r="392" spans="1:23" ht="12.75" customHeight="1">
      <c r="A392" s="142"/>
      <c r="B392" s="205"/>
      <c r="C392" s="205"/>
      <c r="D392" s="205"/>
      <c r="E392" s="205"/>
      <c r="F392" s="205"/>
      <c r="G392" s="205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</row>
    <row r="393" spans="1:23" ht="12.75" customHeight="1">
      <c r="A393" s="142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</row>
    <row r="394" spans="1:23" ht="12.75" customHeight="1">
      <c r="A394" s="142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</row>
    <row r="395" spans="1:23" ht="12.75" customHeight="1">
      <c r="A395" s="142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</row>
    <row r="396" spans="1:23" ht="12.75" customHeight="1">
      <c r="A396" s="142"/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</row>
    <row r="397" spans="1:23" ht="12.75" customHeight="1">
      <c r="A397" s="142"/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</row>
    <row r="398" spans="1:23" ht="12.75" customHeight="1">
      <c r="A398" s="142"/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</row>
    <row r="399" spans="1:23" ht="12.75" customHeight="1">
      <c r="A399" s="142"/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</row>
    <row r="400" spans="1:23" ht="12.75" customHeight="1">
      <c r="A400" s="142"/>
      <c r="B400" s="205"/>
      <c r="C400" s="205"/>
      <c r="D400" s="205"/>
      <c r="E400" s="205"/>
      <c r="F400" s="205"/>
      <c r="G400" s="205"/>
      <c r="H400" s="205"/>
      <c r="I400" s="205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</row>
    <row r="401" spans="1:23" ht="12.75" customHeight="1">
      <c r="A401" s="142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</row>
    <row r="402" spans="1:23" ht="12.75" customHeight="1">
      <c r="A402" s="142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</row>
    <row r="403" spans="1:23" ht="12.75" customHeight="1">
      <c r="A403" s="142"/>
      <c r="B403" s="205"/>
      <c r="C403" s="205"/>
      <c r="D403" s="205"/>
      <c r="E403" s="205"/>
      <c r="F403" s="205"/>
      <c r="G403" s="205"/>
      <c r="H403" s="205"/>
      <c r="I403" s="205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</row>
    <row r="404" spans="1:23" ht="12.75" customHeight="1">
      <c r="A404" s="142"/>
      <c r="B404" s="205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</row>
    <row r="405" spans="1:23" ht="12.75" customHeight="1">
      <c r="A405" s="142"/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</row>
    <row r="406" spans="1:23" ht="12.75" customHeight="1">
      <c r="A406" s="142"/>
      <c r="B406" s="205"/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</row>
    <row r="407" spans="1:23" ht="12.75" customHeight="1">
      <c r="A407" s="142"/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</row>
    <row r="408" spans="1:23" ht="12.75" customHeight="1">
      <c r="A408" s="142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</row>
    <row r="409" spans="1:23" ht="12.75" customHeight="1">
      <c r="A409" s="142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</row>
    <row r="410" spans="1:23" ht="12.75" customHeight="1">
      <c r="A410" s="142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</row>
    <row r="411" spans="1:23" ht="12.75" customHeight="1">
      <c r="A411" s="142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</row>
    <row r="412" spans="1:23" ht="12.75" customHeight="1">
      <c r="A412" s="142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</row>
    <row r="413" spans="1:23" ht="12.75" customHeight="1">
      <c r="A413" s="142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</row>
    <row r="414" spans="1:23" ht="12.75" customHeight="1">
      <c r="A414" s="142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</row>
    <row r="415" spans="1:23" ht="12.75" customHeight="1">
      <c r="A415" s="142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</row>
    <row r="416" spans="1:23" ht="12.75" customHeight="1">
      <c r="A416" s="142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</row>
    <row r="417" spans="1:23" ht="12.75" customHeight="1">
      <c r="A417" s="142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</row>
    <row r="418" spans="1:23" ht="12.75" customHeight="1">
      <c r="A418" s="142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</row>
    <row r="419" spans="1:23" ht="12.75" customHeight="1">
      <c r="A419" s="142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</row>
    <row r="420" spans="1:23" ht="12.75" customHeight="1">
      <c r="A420" s="142"/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</row>
    <row r="421" spans="1:23" ht="12.75" customHeight="1">
      <c r="A421" s="142"/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</row>
    <row r="422" spans="1:23" ht="12.75" customHeight="1">
      <c r="A422" s="142"/>
      <c r="B422" s="205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</row>
    <row r="423" spans="1:23" ht="12.75" customHeight="1">
      <c r="A423" s="142"/>
      <c r="B423" s="205"/>
      <c r="C423" s="205"/>
      <c r="D423" s="205"/>
      <c r="E423" s="205"/>
      <c r="F423" s="205"/>
      <c r="G423" s="205"/>
      <c r="H423" s="205"/>
      <c r="I423" s="205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</row>
    <row r="424" spans="1:23" ht="12.75" customHeight="1">
      <c r="A424" s="142"/>
      <c r="B424" s="205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</row>
    <row r="425" spans="1:23" ht="12.75" customHeight="1">
      <c r="A425" s="142"/>
      <c r="B425" s="205"/>
      <c r="C425" s="205"/>
      <c r="D425" s="205"/>
      <c r="E425" s="205"/>
      <c r="F425" s="205"/>
      <c r="G425" s="205"/>
      <c r="H425" s="205"/>
      <c r="I425" s="205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</row>
    <row r="426" spans="1:23" ht="12.75" customHeight="1">
      <c r="A426" s="142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</row>
    <row r="427" spans="1:23" ht="12.75" customHeight="1">
      <c r="A427" s="142"/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</row>
    <row r="428" spans="1:23" ht="12.75" customHeight="1">
      <c r="A428" s="142"/>
      <c r="B428" s="205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</row>
    <row r="429" spans="1:23" ht="12.75" customHeight="1">
      <c r="A429" s="142"/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</row>
    <row r="430" spans="1:23" ht="12.75" customHeight="1">
      <c r="A430" s="142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</row>
    <row r="431" spans="1:23" ht="12.75" customHeight="1">
      <c r="A431" s="142"/>
      <c r="B431" s="205"/>
      <c r="C431" s="205"/>
      <c r="D431" s="205"/>
      <c r="E431" s="205"/>
      <c r="F431" s="205"/>
      <c r="G431" s="205"/>
      <c r="H431" s="205"/>
      <c r="I431" s="205"/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</row>
    <row r="432" spans="1:23" ht="12.75" customHeight="1">
      <c r="A432" s="142"/>
      <c r="B432" s="205"/>
      <c r="C432" s="205"/>
      <c r="D432" s="205"/>
      <c r="E432" s="205"/>
      <c r="F432" s="205"/>
      <c r="G432" s="205"/>
      <c r="H432" s="205"/>
      <c r="I432" s="205"/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</row>
    <row r="433" spans="1:23" ht="12.75" customHeight="1">
      <c r="A433" s="142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</row>
    <row r="434" spans="1:23" ht="12.75" customHeight="1">
      <c r="A434" s="142"/>
      <c r="B434" s="205"/>
      <c r="C434" s="205"/>
      <c r="D434" s="205"/>
      <c r="E434" s="205"/>
      <c r="F434" s="205"/>
      <c r="G434" s="205"/>
      <c r="H434" s="205"/>
      <c r="I434" s="205"/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</row>
    <row r="435" spans="1:23" ht="12.75" customHeight="1">
      <c r="A435" s="142"/>
      <c r="B435" s="205"/>
      <c r="C435" s="205"/>
      <c r="D435" s="205"/>
      <c r="E435" s="205"/>
      <c r="F435" s="205"/>
      <c r="G435" s="205"/>
      <c r="H435" s="205"/>
      <c r="I435" s="205"/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</row>
    <row r="436" spans="1:23" ht="12.75" customHeight="1">
      <c r="A436" s="142"/>
      <c r="B436" s="205"/>
      <c r="C436" s="205"/>
      <c r="D436" s="205"/>
      <c r="E436" s="205"/>
      <c r="F436" s="205"/>
      <c r="G436" s="205"/>
      <c r="H436" s="205"/>
      <c r="I436" s="205"/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</row>
    <row r="437" spans="1:23" ht="12.75" customHeight="1">
      <c r="A437" s="142"/>
      <c r="B437" s="205"/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</row>
    <row r="438" spans="1:23" ht="12.75" customHeight="1">
      <c r="A438" s="142"/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</row>
    <row r="439" spans="1:23" ht="12.75" customHeight="1">
      <c r="A439" s="142"/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</row>
    <row r="440" spans="1:23" ht="12.75" customHeight="1">
      <c r="A440" s="142"/>
      <c r="B440" s="205"/>
      <c r="C440" s="205"/>
      <c r="D440" s="205"/>
      <c r="E440" s="205"/>
      <c r="F440" s="205"/>
      <c r="G440" s="205"/>
      <c r="H440" s="205"/>
      <c r="I440" s="205"/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</row>
    <row r="441" spans="1:23" ht="12.75" customHeight="1">
      <c r="A441" s="142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</row>
    <row r="442" spans="1:23" ht="12.75" customHeight="1">
      <c r="A442" s="142"/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</row>
    <row r="443" spans="1:23" ht="12.75" customHeight="1">
      <c r="A443" s="142"/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</row>
    <row r="444" spans="1:23" ht="12.75" customHeight="1">
      <c r="A444" s="142"/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</row>
    <row r="445" spans="1:23" ht="12.75" customHeight="1">
      <c r="A445" s="142"/>
      <c r="B445" s="205"/>
      <c r="C445" s="205"/>
      <c r="D445" s="205"/>
      <c r="E445" s="205"/>
      <c r="F445" s="205"/>
      <c r="G445" s="205"/>
      <c r="H445" s="205"/>
      <c r="I445" s="205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</row>
    <row r="446" spans="1:23" ht="12.75" customHeight="1">
      <c r="A446" s="142"/>
      <c r="B446" s="205"/>
      <c r="C446" s="205"/>
      <c r="D446" s="205"/>
      <c r="E446" s="205"/>
      <c r="F446" s="205"/>
      <c r="G446" s="205"/>
      <c r="H446" s="205"/>
      <c r="I446" s="205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</row>
    <row r="447" spans="1:23" ht="12.75" customHeight="1">
      <c r="A447" s="142"/>
      <c r="B447" s="205"/>
      <c r="C447" s="205"/>
      <c r="D447" s="205"/>
      <c r="E447" s="205"/>
      <c r="F447" s="205"/>
      <c r="G447" s="205"/>
      <c r="H447" s="205"/>
      <c r="I447" s="205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  <c r="V447" s="205"/>
      <c r="W447" s="205"/>
    </row>
    <row r="448" spans="1:23" ht="12.75" customHeight="1">
      <c r="A448" s="142"/>
      <c r="B448" s="205"/>
      <c r="C448" s="205"/>
      <c r="D448" s="205"/>
      <c r="E448" s="205"/>
      <c r="F448" s="205"/>
      <c r="G448" s="205"/>
      <c r="H448" s="205"/>
      <c r="I448" s="205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  <c r="V448" s="205"/>
      <c r="W448" s="205"/>
    </row>
    <row r="449" spans="1:23" ht="12.75" customHeight="1">
      <c r="A449" s="142"/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</row>
    <row r="450" spans="1:23" ht="12.75" customHeight="1">
      <c r="A450" s="142"/>
      <c r="B450" s="205"/>
      <c r="C450" s="205"/>
      <c r="D450" s="205"/>
      <c r="E450" s="205"/>
      <c r="F450" s="205"/>
      <c r="G450" s="205"/>
      <c r="H450" s="205"/>
      <c r="I450" s="205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  <c r="V450" s="205"/>
      <c r="W450" s="205"/>
    </row>
    <row r="451" spans="1:23" ht="12.75" customHeight="1">
      <c r="A451" s="142"/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  <c r="V451" s="205"/>
      <c r="W451" s="205"/>
    </row>
    <row r="452" spans="1:23" ht="12.75" customHeight="1">
      <c r="A452" s="142"/>
      <c r="B452" s="205"/>
      <c r="C452" s="205"/>
      <c r="D452" s="205"/>
      <c r="E452" s="205"/>
      <c r="F452" s="205"/>
      <c r="G452" s="205"/>
      <c r="H452" s="205"/>
      <c r="I452" s="205"/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  <c r="V452" s="205"/>
      <c r="W452" s="205"/>
    </row>
    <row r="453" spans="1:23" ht="12.75" customHeight="1">
      <c r="A453" s="142"/>
      <c r="B453" s="205"/>
      <c r="C453" s="205"/>
      <c r="D453" s="205"/>
      <c r="E453" s="205"/>
      <c r="F453" s="205"/>
      <c r="G453" s="205"/>
      <c r="H453" s="205"/>
      <c r="I453" s="205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</row>
    <row r="454" spans="1:23" ht="12.75" customHeight="1">
      <c r="A454" s="142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  <c r="V454" s="205"/>
      <c r="W454" s="205"/>
    </row>
    <row r="455" spans="1:23" ht="12.75" customHeight="1">
      <c r="A455" s="142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  <c r="V455" s="205"/>
      <c r="W455" s="205"/>
    </row>
    <row r="456" spans="1:23" ht="12.75" customHeight="1">
      <c r="A456" s="142"/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  <c r="V456" s="205"/>
      <c r="W456" s="205"/>
    </row>
    <row r="457" spans="1:23" ht="12.75" customHeight="1">
      <c r="A457" s="142"/>
      <c r="B457" s="205"/>
      <c r="C457" s="205"/>
      <c r="D457" s="205"/>
      <c r="E457" s="205"/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  <c r="V457" s="205"/>
      <c r="W457" s="205"/>
    </row>
    <row r="458" spans="1:23" ht="12.75" customHeight="1">
      <c r="A458" s="142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</row>
    <row r="459" spans="1:23" ht="12.75" customHeight="1">
      <c r="A459" s="142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  <c r="V459" s="205"/>
      <c r="W459" s="205"/>
    </row>
    <row r="460" spans="1:23" ht="12.75" customHeight="1">
      <c r="A460" s="142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</row>
    <row r="461" spans="1:23" ht="12.75" customHeight="1">
      <c r="A461" s="142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</row>
    <row r="462" spans="1:23" ht="12.75" customHeight="1">
      <c r="A462" s="142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  <c r="V462" s="205"/>
      <c r="W462" s="205"/>
    </row>
    <row r="463" spans="1:23" ht="12.75" customHeight="1">
      <c r="A463" s="142"/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  <c r="V463" s="205"/>
      <c r="W463" s="205"/>
    </row>
    <row r="464" spans="1:23" ht="12.75" customHeight="1">
      <c r="A464" s="142"/>
      <c r="B464" s="205"/>
      <c r="C464" s="205"/>
      <c r="D464" s="205"/>
      <c r="E464" s="205"/>
      <c r="F464" s="205"/>
      <c r="G464" s="205"/>
      <c r="H464" s="205"/>
      <c r="I464" s="205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</row>
    <row r="465" spans="1:23" ht="12.75" customHeight="1">
      <c r="A465" s="142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</row>
    <row r="466" spans="1:23" ht="12.75" customHeight="1">
      <c r="A466" s="142"/>
      <c r="B466" s="205"/>
      <c r="C466" s="205"/>
      <c r="D466" s="205"/>
      <c r="E466" s="205"/>
      <c r="F466" s="205"/>
      <c r="G466" s="205"/>
      <c r="H466" s="205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</row>
    <row r="467" spans="1:23" ht="12.75" customHeight="1">
      <c r="A467" s="142"/>
      <c r="B467" s="205"/>
      <c r="C467" s="205"/>
      <c r="D467" s="205"/>
      <c r="E467" s="205"/>
      <c r="F467" s="205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</row>
    <row r="468" spans="1:23" ht="12.75" customHeight="1">
      <c r="A468" s="142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</row>
    <row r="469" spans="1:23" ht="12.75" customHeight="1">
      <c r="A469" s="142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</row>
    <row r="470" spans="1:23" ht="12.75" customHeight="1">
      <c r="A470" s="142"/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</row>
    <row r="471" spans="1:23" ht="12.75" customHeight="1">
      <c r="A471" s="142"/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</row>
    <row r="472" spans="1:23" ht="12.75" customHeight="1">
      <c r="A472" s="142"/>
      <c r="B472" s="205"/>
      <c r="C472" s="205"/>
      <c r="D472" s="205"/>
      <c r="E472" s="205"/>
      <c r="F472" s="205"/>
      <c r="G472" s="205"/>
      <c r="H472" s="205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</row>
    <row r="473" spans="1:23" ht="12.75" customHeight="1">
      <c r="A473" s="142"/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</row>
    <row r="474" spans="1:23" ht="12.75" customHeight="1">
      <c r="A474" s="142"/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  <c r="V474" s="205"/>
      <c r="W474" s="205"/>
    </row>
    <row r="475" spans="1:23" ht="12.75" customHeight="1">
      <c r="A475" s="142"/>
      <c r="B475" s="205"/>
      <c r="C475" s="205"/>
      <c r="D475" s="205"/>
      <c r="E475" s="205"/>
      <c r="F475" s="205"/>
      <c r="G475" s="205"/>
      <c r="H475" s="205"/>
      <c r="I475" s="205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  <c r="V475" s="205"/>
      <c r="W475" s="205"/>
    </row>
    <row r="476" spans="1:23" ht="12.75" customHeight="1">
      <c r="A476" s="142"/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</row>
    <row r="477" spans="1:23" ht="12.75" customHeight="1">
      <c r="A477" s="142"/>
      <c r="B477" s="205"/>
      <c r="C477" s="205"/>
      <c r="D477" s="205"/>
      <c r="E477" s="205"/>
      <c r="F477" s="205"/>
      <c r="G477" s="205"/>
      <c r="H477" s="205"/>
      <c r="I477" s="205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  <c r="V477" s="205"/>
      <c r="W477" s="205"/>
    </row>
    <row r="478" spans="1:23" ht="12.75" customHeight="1">
      <c r="A478" s="142"/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</row>
    <row r="479" spans="1:23" ht="12.75" customHeight="1">
      <c r="A479" s="142"/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</row>
    <row r="480" spans="1:23" ht="12.75" customHeight="1">
      <c r="A480" s="142"/>
      <c r="B480" s="205"/>
      <c r="C480" s="205"/>
      <c r="D480" s="205"/>
      <c r="E480" s="205"/>
      <c r="F480" s="205"/>
      <c r="G480" s="205"/>
      <c r="H480" s="205"/>
      <c r="I480" s="205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  <c r="V480" s="205"/>
      <c r="W480" s="205"/>
    </row>
    <row r="481" spans="1:23" ht="12.75" customHeight="1">
      <c r="A481" s="142"/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  <c r="V481" s="205"/>
      <c r="W481" s="205"/>
    </row>
    <row r="482" spans="1:23" ht="12.75" customHeight="1">
      <c r="A482" s="142"/>
      <c r="B482" s="205"/>
      <c r="C482" s="205"/>
      <c r="D482" s="205"/>
      <c r="E482" s="205"/>
      <c r="F482" s="205"/>
      <c r="G482" s="205"/>
      <c r="H482" s="205"/>
      <c r="I482" s="205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  <c r="V482" s="205"/>
      <c r="W482" s="205"/>
    </row>
    <row r="483" spans="1:23" ht="12.75" customHeight="1">
      <c r="A483" s="142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</row>
    <row r="484" spans="1:23" ht="12.75" customHeight="1">
      <c r="A484" s="142"/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</row>
    <row r="485" spans="1:23" ht="12.75" customHeight="1">
      <c r="A485" s="142"/>
      <c r="B485" s="205"/>
      <c r="C485" s="205"/>
      <c r="D485" s="205"/>
      <c r="E485" s="205"/>
      <c r="F485" s="205"/>
      <c r="G485" s="205"/>
      <c r="H485" s="205"/>
      <c r="I485" s="205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</row>
    <row r="486" spans="1:23" ht="12.75" customHeight="1">
      <c r="A486" s="142"/>
      <c r="B486" s="205"/>
      <c r="C486" s="205"/>
      <c r="D486" s="205"/>
      <c r="E486" s="205"/>
      <c r="F486" s="205"/>
      <c r="G486" s="205"/>
      <c r="H486" s="205"/>
      <c r="I486" s="205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</row>
    <row r="487" spans="1:23" ht="12.75" customHeight="1">
      <c r="A487" s="142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</row>
    <row r="488" spans="1:23" ht="12.75" customHeight="1">
      <c r="A488" s="142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</row>
    <row r="489" spans="1:23" ht="12.75" customHeight="1">
      <c r="A489" s="142"/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  <c r="V489" s="205"/>
      <c r="W489" s="205"/>
    </row>
    <row r="490" spans="1:23" ht="12.75" customHeight="1">
      <c r="A490" s="142"/>
      <c r="B490" s="205"/>
      <c r="C490" s="205"/>
      <c r="D490" s="205"/>
      <c r="E490" s="205"/>
      <c r="F490" s="205"/>
      <c r="G490" s="205"/>
      <c r="H490" s="205"/>
      <c r="I490" s="205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  <c r="V490" s="205"/>
      <c r="W490" s="205"/>
    </row>
    <row r="491" spans="1:23" ht="12.75" customHeight="1">
      <c r="A491" s="142"/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  <c r="V491" s="205"/>
      <c r="W491" s="205"/>
    </row>
    <row r="492" spans="1:23" ht="12.75" customHeight="1">
      <c r="A492" s="142"/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  <c r="V492" s="205"/>
      <c r="W492" s="205"/>
    </row>
    <row r="493" spans="1:23" ht="12.75" customHeight="1">
      <c r="A493" s="142"/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  <c r="V493" s="205"/>
      <c r="W493" s="205"/>
    </row>
    <row r="494" spans="1:23" ht="12.75" customHeight="1">
      <c r="A494" s="142"/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  <c r="V494" s="205"/>
      <c r="W494" s="205"/>
    </row>
    <row r="495" spans="1:23" ht="12.75" customHeight="1">
      <c r="A495" s="142"/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  <c r="V495" s="205"/>
      <c r="W495" s="205"/>
    </row>
    <row r="496" spans="1:23" ht="12.75" customHeight="1">
      <c r="A496" s="142"/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  <c r="V496" s="205"/>
      <c r="W496" s="205"/>
    </row>
    <row r="497" spans="1:23" ht="12.75" customHeight="1">
      <c r="A497" s="142"/>
      <c r="B497" s="205"/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</row>
    <row r="498" spans="1:23" ht="12.75" customHeight="1">
      <c r="A498" s="142"/>
      <c r="B498" s="205"/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  <c r="V498" s="205"/>
      <c r="W498" s="205"/>
    </row>
    <row r="499" spans="1:23" ht="12.75" customHeight="1">
      <c r="A499" s="142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  <c r="V499" s="205"/>
      <c r="W499" s="205"/>
    </row>
    <row r="500" spans="1:23" ht="12.75" customHeight="1">
      <c r="A500" s="142"/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  <c r="V500" s="205"/>
      <c r="W500" s="205"/>
    </row>
    <row r="501" spans="1:23" ht="12.75" customHeight="1">
      <c r="A501" s="142"/>
      <c r="B501" s="205"/>
      <c r="C501" s="205"/>
      <c r="D501" s="205"/>
      <c r="E501" s="205"/>
      <c r="F501" s="205"/>
      <c r="G501" s="205"/>
      <c r="H501" s="205"/>
      <c r="I501" s="205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  <c r="V501" s="205"/>
      <c r="W501" s="205"/>
    </row>
    <row r="502" spans="1:23" ht="12.75" customHeight="1">
      <c r="A502" s="142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</row>
    <row r="503" spans="1:23" ht="12.75" customHeight="1">
      <c r="A503" s="142"/>
      <c r="B503" s="205"/>
      <c r="C503" s="205"/>
      <c r="D503" s="205"/>
      <c r="E503" s="205"/>
      <c r="F503" s="205"/>
      <c r="G503" s="205"/>
      <c r="H503" s="205"/>
      <c r="I503" s="205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  <c r="V503" s="205"/>
      <c r="W503" s="205"/>
    </row>
    <row r="504" spans="1:23" ht="12.75" customHeight="1">
      <c r="A504" s="142"/>
      <c r="B504" s="205"/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</row>
    <row r="505" spans="1:23" ht="12.75" customHeight="1">
      <c r="A505" s="142"/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</row>
    <row r="506" spans="1:23" ht="12.75" customHeight="1">
      <c r="A506" s="142"/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  <c r="V506" s="205"/>
      <c r="W506" s="205"/>
    </row>
    <row r="507" spans="1:23" ht="12.75" customHeight="1">
      <c r="A507" s="142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  <c r="V507" s="205"/>
      <c r="W507" s="205"/>
    </row>
    <row r="508" spans="1:23" ht="12.75" customHeight="1">
      <c r="A508" s="142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  <c r="V508" s="205"/>
      <c r="W508" s="205"/>
    </row>
    <row r="509" spans="1:23" ht="12.75" customHeight="1">
      <c r="A509" s="142"/>
      <c r="B509" s="205"/>
      <c r="C509" s="205"/>
      <c r="D509" s="205"/>
      <c r="E509" s="205"/>
      <c r="F509" s="205"/>
      <c r="G509" s="205"/>
      <c r="H509" s="205"/>
      <c r="I509" s="205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  <c r="V509" s="205"/>
      <c r="W509" s="205"/>
    </row>
    <row r="510" spans="1:23" ht="12.75" customHeight="1">
      <c r="A510" s="142"/>
      <c r="B510" s="205"/>
      <c r="C510" s="205"/>
      <c r="D510" s="205"/>
      <c r="E510" s="205"/>
      <c r="F510" s="205"/>
      <c r="G510" s="205"/>
      <c r="H510" s="205"/>
      <c r="I510" s="205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  <c r="V510" s="205"/>
      <c r="W510" s="205"/>
    </row>
    <row r="511" spans="1:23" ht="12.75" customHeight="1">
      <c r="A511" s="142"/>
      <c r="B511" s="205"/>
      <c r="C511" s="205"/>
      <c r="D511" s="205"/>
      <c r="E511" s="205"/>
      <c r="F511" s="205"/>
      <c r="G511" s="205"/>
      <c r="H511" s="205"/>
      <c r="I511" s="205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  <c r="V511" s="205"/>
      <c r="W511" s="205"/>
    </row>
    <row r="512" spans="1:23" ht="12.75" customHeight="1">
      <c r="A512" s="142"/>
      <c r="B512" s="205"/>
      <c r="C512" s="205"/>
      <c r="D512" s="205"/>
      <c r="E512" s="205"/>
      <c r="F512" s="205"/>
      <c r="G512" s="205"/>
      <c r="H512" s="205"/>
      <c r="I512" s="205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  <c r="V512" s="205"/>
      <c r="W512" s="205"/>
    </row>
    <row r="513" spans="1:23" ht="12.75" customHeight="1">
      <c r="A513" s="142"/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</row>
    <row r="514" spans="1:23" ht="12.75" customHeight="1">
      <c r="A514" s="142"/>
      <c r="B514" s="205"/>
      <c r="C514" s="205"/>
      <c r="D514" s="205"/>
      <c r="E514" s="205"/>
      <c r="F514" s="205"/>
      <c r="G514" s="205"/>
      <c r="H514" s="205"/>
      <c r="I514" s="205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</row>
    <row r="515" spans="1:23" ht="12.75" customHeight="1">
      <c r="A515" s="142"/>
      <c r="B515" s="205"/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</row>
    <row r="516" spans="1:23" ht="12.75" customHeight="1">
      <c r="A516" s="142"/>
      <c r="B516" s="205"/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</row>
    <row r="517" spans="1:23" ht="12.75" customHeight="1">
      <c r="A517" s="142"/>
      <c r="B517" s="205"/>
      <c r="C517" s="205"/>
      <c r="D517" s="205"/>
      <c r="E517" s="205"/>
      <c r="F517" s="205"/>
      <c r="G517" s="205"/>
      <c r="H517" s="205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</row>
    <row r="518" spans="1:23" ht="12.75" customHeight="1">
      <c r="A518" s="142"/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</row>
    <row r="519" spans="1:23" ht="12.75" customHeight="1">
      <c r="A519" s="142"/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</row>
    <row r="520" spans="1:23" ht="12.75" customHeight="1">
      <c r="A520" s="142"/>
      <c r="B520" s="205"/>
      <c r="C520" s="205"/>
      <c r="D520" s="205"/>
      <c r="E520" s="205"/>
      <c r="F520" s="205"/>
      <c r="G520" s="205"/>
      <c r="H520" s="205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</row>
    <row r="521" spans="1:23" ht="12.75" customHeight="1">
      <c r="A521" s="142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</row>
    <row r="522" spans="1:23" ht="12.75" customHeight="1">
      <c r="A522" s="142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</row>
    <row r="523" spans="1:23" ht="12.75" customHeight="1">
      <c r="A523" s="142"/>
      <c r="B523" s="205"/>
      <c r="C523" s="205"/>
      <c r="D523" s="205"/>
      <c r="E523" s="205"/>
      <c r="F523" s="205"/>
      <c r="G523" s="205"/>
      <c r="H523" s="205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</row>
    <row r="524" spans="1:23" ht="12.75" customHeight="1">
      <c r="A524" s="142"/>
      <c r="B524" s="205"/>
      <c r="C524" s="205"/>
      <c r="D524" s="205"/>
      <c r="E524" s="205"/>
      <c r="F524" s="205"/>
      <c r="G524" s="205"/>
      <c r="H524" s="205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</row>
    <row r="525" spans="1:23" ht="12.75" customHeight="1">
      <c r="A525" s="142"/>
      <c r="B525" s="205"/>
      <c r="C525" s="205"/>
      <c r="D525" s="205"/>
      <c r="E525" s="205"/>
      <c r="F525" s="205"/>
      <c r="G525" s="205"/>
      <c r="H525" s="205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</row>
    <row r="526" spans="1:23" ht="12.75" customHeight="1">
      <c r="A526" s="142"/>
      <c r="B526" s="205"/>
      <c r="C526" s="205"/>
      <c r="D526" s="205"/>
      <c r="E526" s="205"/>
      <c r="F526" s="205"/>
      <c r="G526" s="205"/>
      <c r="H526" s="205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</row>
    <row r="527" spans="1:23" ht="12.75" customHeight="1">
      <c r="A527" s="142"/>
      <c r="B527" s="205"/>
      <c r="C527" s="205"/>
      <c r="D527" s="205"/>
      <c r="E527" s="205"/>
      <c r="F527" s="205"/>
      <c r="G527" s="205"/>
      <c r="H527" s="205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</row>
    <row r="528" spans="1:23" ht="12.75" customHeight="1">
      <c r="A528" s="142"/>
      <c r="B528" s="205"/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</row>
    <row r="529" spans="1:23" ht="12.75" customHeight="1">
      <c r="A529" s="142"/>
      <c r="B529" s="205"/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</row>
    <row r="530" spans="1:23" ht="12.75" customHeight="1">
      <c r="A530" s="142"/>
      <c r="B530" s="205"/>
      <c r="C530" s="205"/>
      <c r="D530" s="205"/>
      <c r="E530" s="205"/>
      <c r="F530" s="205"/>
      <c r="G530" s="205"/>
      <c r="H530" s="205"/>
      <c r="I530" s="205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</row>
    <row r="531" spans="1:23" ht="12.75" customHeight="1">
      <c r="A531" s="142"/>
      <c r="B531" s="205"/>
      <c r="C531" s="205"/>
      <c r="D531" s="205"/>
      <c r="E531" s="205"/>
      <c r="F531" s="205"/>
      <c r="G531" s="205"/>
      <c r="H531" s="205"/>
      <c r="I531" s="205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  <c r="V531" s="205"/>
      <c r="W531" s="205"/>
    </row>
    <row r="532" spans="1:23" ht="12.75" customHeight="1">
      <c r="A532" s="142"/>
      <c r="B532" s="205"/>
      <c r="C532" s="205"/>
      <c r="D532" s="205"/>
      <c r="E532" s="205"/>
      <c r="F532" s="205"/>
      <c r="G532" s="205"/>
      <c r="H532" s="205"/>
      <c r="I532" s="205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  <c r="V532" s="205"/>
      <c r="W532" s="205"/>
    </row>
    <row r="533" spans="1:23" ht="12.75" customHeight="1">
      <c r="A533" s="142"/>
      <c r="B533" s="205"/>
      <c r="C533" s="205"/>
      <c r="D533" s="205"/>
      <c r="E533" s="205"/>
      <c r="F533" s="205"/>
      <c r="G533" s="205"/>
      <c r="H533" s="205"/>
      <c r="I533" s="205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</row>
    <row r="534" spans="1:23" ht="12.75" customHeight="1">
      <c r="A534" s="142"/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  <c r="V534" s="205"/>
      <c r="W534" s="205"/>
    </row>
    <row r="535" spans="1:23" ht="12.75" customHeight="1">
      <c r="A535" s="142"/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  <c r="V535" s="205"/>
      <c r="W535" s="205"/>
    </row>
    <row r="536" spans="1:23" ht="12.75" customHeight="1">
      <c r="A536" s="142"/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</row>
    <row r="537" spans="1:23" ht="12.75" customHeight="1">
      <c r="A537" s="142"/>
      <c r="B537" s="205"/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</row>
    <row r="538" spans="1:23" ht="12.75" customHeight="1">
      <c r="A538" s="142"/>
      <c r="B538" s="205"/>
      <c r="C538" s="205"/>
      <c r="D538" s="205"/>
      <c r="E538" s="205"/>
      <c r="F538" s="205"/>
      <c r="G538" s="205"/>
      <c r="H538" s="205"/>
      <c r="I538" s="205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  <c r="V538" s="205"/>
      <c r="W538" s="205"/>
    </row>
    <row r="539" spans="1:23" ht="12.75" customHeight="1">
      <c r="A539" s="142"/>
      <c r="B539" s="205"/>
      <c r="C539" s="205"/>
      <c r="D539" s="205"/>
      <c r="E539" s="205"/>
      <c r="F539" s="205"/>
      <c r="G539" s="205"/>
      <c r="H539" s="205"/>
      <c r="I539" s="205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  <c r="V539" s="205"/>
      <c r="W539" s="205"/>
    </row>
    <row r="540" spans="1:23" ht="12.75" customHeight="1">
      <c r="A540" s="142"/>
      <c r="B540" s="205"/>
      <c r="C540" s="205"/>
      <c r="D540" s="205"/>
      <c r="E540" s="205"/>
      <c r="F540" s="205"/>
      <c r="G540" s="205"/>
      <c r="H540" s="205"/>
      <c r="I540" s="205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  <c r="V540" s="205"/>
      <c r="W540" s="205"/>
    </row>
    <row r="541" spans="1:23" ht="12.75" customHeight="1">
      <c r="A541" s="142"/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  <c r="V541" s="205"/>
      <c r="W541" s="205"/>
    </row>
    <row r="542" spans="1:23" ht="12.75" customHeight="1">
      <c r="A542" s="142"/>
      <c r="B542" s="205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  <c r="V542" s="205"/>
      <c r="W542" s="205"/>
    </row>
    <row r="543" spans="1:23" ht="12.75" customHeight="1">
      <c r="A543" s="142"/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</row>
    <row r="544" spans="1:23" ht="12.75" customHeight="1">
      <c r="A544" s="142"/>
      <c r="B544" s="205"/>
      <c r="C544" s="205"/>
      <c r="D544" s="205"/>
      <c r="E544" s="205"/>
      <c r="F544" s="205"/>
      <c r="G544" s="205"/>
      <c r="H544" s="205"/>
      <c r="I544" s="205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</row>
    <row r="545" spans="1:23" ht="12.75" customHeight="1">
      <c r="A545" s="142"/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</row>
    <row r="546" spans="1:23" ht="12.75" customHeight="1">
      <c r="A546" s="142"/>
      <c r="B546" s="205"/>
      <c r="C546" s="205"/>
      <c r="D546" s="205"/>
      <c r="E546" s="205"/>
      <c r="F546" s="205"/>
      <c r="G546" s="205"/>
      <c r="H546" s="205"/>
      <c r="I546" s="205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</row>
    <row r="547" spans="1:23" ht="12.75" customHeight="1">
      <c r="A547" s="142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</row>
    <row r="548" spans="1:23" ht="12.75" customHeight="1">
      <c r="A548" s="142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</row>
    <row r="549" spans="1:23" ht="12.75" customHeight="1">
      <c r="A549" s="142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  <c r="V549" s="205"/>
      <c r="W549" s="205"/>
    </row>
    <row r="550" spans="1:23" ht="12.75" customHeight="1">
      <c r="A550" s="142"/>
      <c r="B550" s="205"/>
      <c r="C550" s="205"/>
      <c r="D550" s="205"/>
      <c r="E550" s="205"/>
      <c r="F550" s="205"/>
      <c r="G550" s="205"/>
      <c r="H550" s="205"/>
      <c r="I550" s="205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  <c r="V550" s="205"/>
      <c r="W550" s="205"/>
    </row>
    <row r="551" spans="1:23" ht="12.75" customHeight="1">
      <c r="A551" s="142"/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  <c r="V551" s="205"/>
      <c r="W551" s="205"/>
    </row>
    <row r="552" spans="1:23" ht="12.75" customHeight="1">
      <c r="A552" s="142"/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  <c r="V552" s="205"/>
      <c r="W552" s="205"/>
    </row>
    <row r="553" spans="1:23" ht="12.75" customHeight="1">
      <c r="A553" s="142"/>
      <c r="B553" s="205"/>
      <c r="C553" s="205"/>
      <c r="D553" s="205"/>
      <c r="E553" s="205"/>
      <c r="F553" s="205"/>
      <c r="G553" s="205"/>
      <c r="H553" s="205"/>
      <c r="I553" s="205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  <c r="V553" s="205"/>
      <c r="W553" s="205"/>
    </row>
    <row r="554" spans="1:23" ht="12.75" customHeight="1">
      <c r="A554" s="142"/>
      <c r="B554" s="205"/>
      <c r="C554" s="205"/>
      <c r="D554" s="205"/>
      <c r="E554" s="205"/>
      <c r="F554" s="205"/>
      <c r="G554" s="205"/>
      <c r="H554" s="205"/>
      <c r="I554" s="205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  <c r="V554" s="205"/>
      <c r="W554" s="205"/>
    </row>
    <row r="555" spans="1:23" ht="12.75" customHeight="1">
      <c r="A555" s="142"/>
      <c r="B555" s="205"/>
      <c r="C555" s="205"/>
      <c r="D555" s="205"/>
      <c r="E555" s="205"/>
      <c r="F555" s="205"/>
      <c r="G555" s="205"/>
      <c r="H555" s="205"/>
      <c r="I555" s="205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  <c r="V555" s="205"/>
      <c r="W555" s="205"/>
    </row>
    <row r="556" spans="1:23" ht="12.75" customHeight="1">
      <c r="A556" s="142"/>
      <c r="B556" s="205"/>
      <c r="C556" s="205"/>
      <c r="D556" s="205"/>
      <c r="E556" s="205"/>
      <c r="F556" s="205"/>
      <c r="G556" s="205"/>
      <c r="H556" s="205"/>
      <c r="I556" s="205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  <c r="V556" s="205"/>
      <c r="W556" s="205"/>
    </row>
    <row r="557" spans="1:23" ht="12.75" customHeight="1">
      <c r="A557" s="142"/>
      <c r="B557" s="205"/>
      <c r="C557" s="205"/>
      <c r="D557" s="205"/>
      <c r="E557" s="205"/>
      <c r="F557" s="205"/>
      <c r="G557" s="205"/>
      <c r="H557" s="205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</row>
    <row r="558" spans="1:23" ht="12.75" customHeight="1">
      <c r="A558" s="142"/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  <c r="V558" s="205"/>
      <c r="W558" s="205"/>
    </row>
    <row r="559" spans="1:23" ht="12.75" customHeight="1">
      <c r="A559" s="142"/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</row>
    <row r="560" spans="1:23" ht="12.75" customHeight="1">
      <c r="A560" s="142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</row>
    <row r="561" spans="1:23" ht="12.75" customHeight="1">
      <c r="A561" s="142"/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  <c r="V561" s="205"/>
      <c r="W561" s="205"/>
    </row>
    <row r="562" spans="1:23" ht="12.75" customHeight="1">
      <c r="A562" s="142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</row>
    <row r="563" spans="1:23" ht="12.75" customHeight="1">
      <c r="A563" s="142"/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  <c r="V563" s="205"/>
      <c r="W563" s="205"/>
    </row>
    <row r="564" spans="1:23" ht="12.75" customHeight="1">
      <c r="A564" s="142"/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  <c r="V564" s="205"/>
      <c r="W564" s="205"/>
    </row>
    <row r="565" spans="1:23" ht="12.75" customHeight="1">
      <c r="A565" s="142"/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  <c r="V565" s="205"/>
      <c r="W565" s="205"/>
    </row>
    <row r="566" spans="1:23" ht="12.75" customHeight="1">
      <c r="A566" s="142"/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</row>
    <row r="567" spans="1:23" ht="12.75" customHeight="1">
      <c r="A567" s="142"/>
      <c r="B567" s="205"/>
      <c r="C567" s="205"/>
      <c r="D567" s="205"/>
      <c r="E567" s="205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</row>
    <row r="568" spans="1:23" ht="12.75" customHeight="1">
      <c r="A568" s="142"/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</row>
    <row r="569" spans="1:23" ht="12.75" customHeight="1">
      <c r="A569" s="142"/>
      <c r="B569" s="205"/>
      <c r="C569" s="205"/>
      <c r="D569" s="205"/>
      <c r="E569" s="205"/>
      <c r="F569" s="205"/>
      <c r="G569" s="205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</row>
    <row r="570" spans="1:23" ht="12.75" customHeight="1">
      <c r="A570" s="142"/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</row>
    <row r="571" spans="1:23" ht="12.75" customHeight="1">
      <c r="A571" s="142"/>
      <c r="B571" s="205"/>
      <c r="C571" s="205"/>
      <c r="D571" s="205"/>
      <c r="E571" s="205"/>
      <c r="F571" s="205"/>
      <c r="G571" s="205"/>
      <c r="H571" s="205"/>
      <c r="I571" s="205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  <c r="V571" s="205"/>
      <c r="W571" s="205"/>
    </row>
    <row r="572" spans="1:23" ht="12.75" customHeight="1">
      <c r="A572" s="142"/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  <c r="V572" s="205"/>
      <c r="W572" s="205"/>
    </row>
    <row r="573" spans="1:23" ht="12.75" customHeight="1">
      <c r="A573" s="142"/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</row>
    <row r="574" spans="1:23" ht="12.75" customHeight="1">
      <c r="A574" s="142"/>
      <c r="B574" s="205"/>
      <c r="C574" s="205"/>
      <c r="D574" s="205"/>
      <c r="E574" s="205"/>
      <c r="F574" s="205"/>
      <c r="G574" s="205"/>
      <c r="H574" s="205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</row>
    <row r="575" spans="1:23" ht="12.75" customHeight="1">
      <c r="A575" s="142"/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</row>
    <row r="576" spans="1:23" ht="12.75" customHeight="1">
      <c r="A576" s="142"/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</row>
    <row r="577" spans="1:23" ht="12.75" customHeight="1">
      <c r="A577" s="142"/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</row>
    <row r="578" spans="1:23" ht="12.75" customHeight="1">
      <c r="A578" s="142"/>
      <c r="B578" s="205"/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</row>
    <row r="579" spans="1:23" ht="12.75" customHeight="1">
      <c r="A579" s="142"/>
      <c r="B579" s="205"/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  <c r="V579" s="205"/>
      <c r="W579" s="205"/>
    </row>
    <row r="580" spans="1:23" ht="12.75" customHeight="1">
      <c r="A580" s="142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</row>
    <row r="581" spans="1:23" ht="12.75" customHeight="1">
      <c r="A581" s="142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</row>
    <row r="582" spans="1:23" ht="12.75" customHeight="1">
      <c r="A582" s="142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</row>
    <row r="583" spans="1:23" ht="12.75" customHeight="1">
      <c r="A583" s="142"/>
      <c r="B583" s="205"/>
      <c r="C583" s="205"/>
      <c r="D583" s="205"/>
      <c r="E583" s="205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</row>
    <row r="584" spans="1:23" ht="12.75" customHeight="1">
      <c r="A584" s="142"/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</row>
    <row r="585" spans="1:23" ht="12.75" customHeight="1">
      <c r="A585" s="142"/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  <c r="V585" s="205"/>
      <c r="W585" s="205"/>
    </row>
    <row r="586" spans="1:23" ht="12.75" customHeight="1">
      <c r="A586" s="142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  <c r="V586" s="205"/>
      <c r="W586" s="205"/>
    </row>
    <row r="587" spans="1:23" ht="12.75" customHeight="1">
      <c r="A587" s="142"/>
      <c r="B587" s="205"/>
      <c r="C587" s="205"/>
      <c r="D587" s="205"/>
      <c r="E587" s="205"/>
      <c r="F587" s="205"/>
      <c r="G587" s="205"/>
      <c r="H587" s="205"/>
      <c r="I587" s="205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</row>
    <row r="588" spans="1:23" ht="12.75" customHeight="1">
      <c r="A588" s="142"/>
      <c r="B588" s="205"/>
      <c r="C588" s="205"/>
      <c r="D588" s="205"/>
      <c r="E588" s="205"/>
      <c r="F588" s="205"/>
      <c r="G588" s="205"/>
      <c r="H588" s="205"/>
      <c r="I588" s="205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  <c r="V588" s="205"/>
      <c r="W588" s="205"/>
    </row>
    <row r="589" spans="1:23" ht="12.75" customHeight="1">
      <c r="A589" s="142"/>
      <c r="B589" s="205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</row>
    <row r="590" spans="1:23" ht="12.75" customHeight="1">
      <c r="A590" s="142"/>
      <c r="B590" s="205"/>
      <c r="C590" s="205"/>
      <c r="D590" s="205"/>
      <c r="E590" s="205"/>
      <c r="F590" s="205"/>
      <c r="G590" s="205"/>
      <c r="H590" s="205"/>
      <c r="I590" s="205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  <c r="V590" s="205"/>
      <c r="W590" s="205"/>
    </row>
    <row r="591" spans="1:23" ht="12.75" customHeight="1">
      <c r="A591" s="142"/>
      <c r="B591" s="205"/>
      <c r="C591" s="205"/>
      <c r="D591" s="205"/>
      <c r="E591" s="205"/>
      <c r="F591" s="205"/>
      <c r="G591" s="205"/>
      <c r="H591" s="205"/>
      <c r="I591" s="205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  <c r="V591" s="205"/>
      <c r="W591" s="205"/>
    </row>
    <row r="592" spans="1:23" ht="12.75" customHeight="1">
      <c r="A592" s="142"/>
      <c r="B592" s="205"/>
      <c r="C592" s="205"/>
      <c r="D592" s="205"/>
      <c r="E592" s="205"/>
      <c r="F592" s="205"/>
      <c r="G592" s="205"/>
      <c r="H592" s="205"/>
      <c r="I592" s="205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  <c r="V592" s="205"/>
      <c r="W592" s="205"/>
    </row>
    <row r="593" spans="1:23" ht="12.75" customHeight="1">
      <c r="A593" s="142"/>
      <c r="B593" s="205"/>
      <c r="C593" s="205"/>
      <c r="D593" s="205"/>
      <c r="E593" s="205"/>
      <c r="F593" s="205"/>
      <c r="G593" s="205"/>
      <c r="H593" s="205"/>
      <c r="I593" s="205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  <c r="V593" s="205"/>
      <c r="W593" s="205"/>
    </row>
    <row r="594" spans="1:23" ht="12.75" customHeight="1">
      <c r="A594" s="142"/>
      <c r="B594" s="205"/>
      <c r="C594" s="205"/>
      <c r="D594" s="205"/>
      <c r="E594" s="205"/>
      <c r="F594" s="205"/>
      <c r="G594" s="205"/>
      <c r="H594" s="205"/>
      <c r="I594" s="205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  <c r="V594" s="205"/>
      <c r="W594" s="205"/>
    </row>
    <row r="595" spans="1:23" ht="12.75" customHeight="1">
      <c r="A595" s="142"/>
      <c r="B595" s="205"/>
      <c r="C595" s="205"/>
      <c r="D595" s="205"/>
      <c r="E595" s="205"/>
      <c r="F595" s="205"/>
      <c r="G595" s="205"/>
      <c r="H595" s="205"/>
      <c r="I595" s="205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  <c r="V595" s="205"/>
      <c r="W595" s="205"/>
    </row>
    <row r="596" spans="1:23" ht="12.75" customHeight="1">
      <c r="A596" s="142"/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  <c r="V596" s="205"/>
      <c r="W596" s="205"/>
    </row>
    <row r="597" spans="1:23" ht="12.75" customHeight="1">
      <c r="A597" s="142"/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  <c r="V597" s="205"/>
      <c r="W597" s="205"/>
    </row>
    <row r="598" spans="1:23" ht="12.75" customHeight="1">
      <c r="A598" s="142"/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  <c r="V598" s="205"/>
      <c r="W598" s="205"/>
    </row>
    <row r="599" spans="1:23" ht="12.75" customHeight="1">
      <c r="A599" s="142"/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  <c r="V599" s="205"/>
      <c r="W599" s="205"/>
    </row>
    <row r="600" spans="1:23" ht="12.75" customHeight="1">
      <c r="A600" s="142"/>
      <c r="B600" s="205"/>
      <c r="C600" s="205"/>
      <c r="D600" s="205"/>
      <c r="E600" s="205"/>
      <c r="F600" s="205"/>
      <c r="G600" s="205"/>
      <c r="H600" s="205"/>
      <c r="I600" s="205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  <c r="V600" s="205"/>
      <c r="W600" s="205"/>
    </row>
    <row r="601" spans="1:23" ht="12.75" customHeight="1">
      <c r="A601" s="142"/>
      <c r="B601" s="205"/>
      <c r="C601" s="205"/>
      <c r="D601" s="205"/>
      <c r="E601" s="205"/>
      <c r="F601" s="205"/>
      <c r="G601" s="205"/>
      <c r="H601" s="205"/>
      <c r="I601" s="205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  <c r="V601" s="205"/>
      <c r="W601" s="205"/>
    </row>
    <row r="602" spans="1:23" ht="12.75" customHeight="1">
      <c r="A602" s="142"/>
      <c r="B602" s="205"/>
      <c r="C602" s="205"/>
      <c r="D602" s="205"/>
      <c r="E602" s="205"/>
      <c r="F602" s="205"/>
      <c r="G602" s="205"/>
      <c r="H602" s="205"/>
      <c r="I602" s="205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  <c r="V602" s="205"/>
      <c r="W602" s="205"/>
    </row>
    <row r="603" spans="1:23" ht="12.75" customHeight="1">
      <c r="A603" s="142"/>
      <c r="B603" s="205"/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</row>
    <row r="604" spans="1:23" ht="12.75" customHeight="1">
      <c r="A604" s="142"/>
      <c r="B604" s="205"/>
      <c r="C604" s="205"/>
      <c r="D604" s="205"/>
      <c r="E604" s="205"/>
      <c r="F604" s="205"/>
      <c r="G604" s="205"/>
      <c r="H604" s="205"/>
      <c r="I604" s="205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</row>
    <row r="605" spans="1:23" ht="12.75" customHeight="1">
      <c r="A605" s="142"/>
      <c r="B605" s="205"/>
      <c r="C605" s="205"/>
      <c r="D605" s="205"/>
      <c r="E605" s="205"/>
      <c r="F605" s="205"/>
      <c r="G605" s="205"/>
      <c r="H605" s="205"/>
      <c r="I605" s="205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</row>
    <row r="606" spans="1:23" ht="12.75" customHeight="1">
      <c r="A606" s="142"/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</row>
    <row r="607" spans="1:23" ht="12.75" customHeight="1">
      <c r="A607" s="142"/>
      <c r="B607" s="205"/>
      <c r="C607" s="205"/>
      <c r="D607" s="205"/>
      <c r="E607" s="205"/>
      <c r="F607" s="205"/>
      <c r="G607" s="205"/>
      <c r="H607" s="205"/>
      <c r="I607" s="205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</row>
    <row r="608" spans="1:23" ht="12.75" customHeight="1">
      <c r="A608" s="142"/>
      <c r="B608" s="205"/>
      <c r="C608" s="205"/>
      <c r="D608" s="205"/>
      <c r="E608" s="205"/>
      <c r="F608" s="205"/>
      <c r="G608" s="205"/>
      <c r="H608" s="205"/>
      <c r="I608" s="205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</row>
    <row r="609" spans="1:23" ht="12.75" customHeight="1">
      <c r="A609" s="142"/>
      <c r="B609" s="205"/>
      <c r="C609" s="205"/>
      <c r="D609" s="205"/>
      <c r="E609" s="205"/>
      <c r="F609" s="205"/>
      <c r="G609" s="205"/>
      <c r="H609" s="205"/>
      <c r="I609" s="205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  <c r="V609" s="205"/>
      <c r="W609" s="205"/>
    </row>
    <row r="610" spans="1:23" ht="12.75" customHeight="1">
      <c r="A610" s="142"/>
      <c r="B610" s="205"/>
      <c r="C610" s="205"/>
      <c r="D610" s="205"/>
      <c r="E610" s="205"/>
      <c r="F610" s="205"/>
      <c r="G610" s="205"/>
      <c r="H610" s="205"/>
      <c r="I610" s="205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  <c r="V610" s="205"/>
      <c r="W610" s="205"/>
    </row>
    <row r="611" spans="1:23" ht="12.75" customHeight="1">
      <c r="A611" s="142"/>
      <c r="B611" s="205"/>
      <c r="C611" s="205"/>
      <c r="D611" s="205"/>
      <c r="E611" s="205"/>
      <c r="F611" s="205"/>
      <c r="G611" s="205"/>
      <c r="H611" s="205"/>
      <c r="I611" s="205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  <c r="V611" s="205"/>
      <c r="W611" s="205"/>
    </row>
    <row r="612" spans="1:23" ht="12.75" customHeight="1">
      <c r="A612" s="142"/>
      <c r="B612" s="205"/>
      <c r="C612" s="205"/>
      <c r="D612" s="205"/>
      <c r="E612" s="205"/>
      <c r="F612" s="205"/>
      <c r="G612" s="205"/>
      <c r="H612" s="205"/>
      <c r="I612" s="205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  <c r="V612" s="205"/>
      <c r="W612" s="205"/>
    </row>
    <row r="613" spans="1:23" ht="12.75" customHeight="1">
      <c r="A613" s="142"/>
      <c r="B613" s="205"/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  <c r="V613" s="205"/>
      <c r="W613" s="205"/>
    </row>
    <row r="614" spans="1:23" ht="12.75" customHeight="1">
      <c r="A614" s="142"/>
      <c r="B614" s="205"/>
      <c r="C614" s="205"/>
      <c r="D614" s="205"/>
      <c r="E614" s="205"/>
      <c r="F614" s="205"/>
      <c r="G614" s="205"/>
      <c r="H614" s="205"/>
      <c r="I614" s="205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  <c r="V614" s="205"/>
      <c r="W614" s="205"/>
    </row>
    <row r="615" spans="1:23" ht="12.75" customHeight="1">
      <c r="A615" s="142"/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</row>
    <row r="616" spans="1:23" ht="12.75" customHeight="1">
      <c r="A616" s="142"/>
      <c r="B616" s="205"/>
      <c r="C616" s="205"/>
      <c r="D616" s="205"/>
      <c r="E616" s="205"/>
      <c r="F616" s="205"/>
      <c r="G616" s="205"/>
      <c r="H616" s="205"/>
      <c r="I616" s="205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  <c r="V616" s="205"/>
      <c r="W616" s="205"/>
    </row>
    <row r="617" spans="1:23" ht="12.75" customHeight="1">
      <c r="A617" s="142"/>
      <c r="B617" s="205"/>
      <c r="C617" s="205"/>
      <c r="D617" s="205"/>
      <c r="E617" s="205"/>
      <c r="F617" s="205"/>
      <c r="G617" s="205"/>
      <c r="H617" s="205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</row>
    <row r="618" spans="1:23" ht="12.75" customHeight="1">
      <c r="A618" s="142"/>
      <c r="B618" s="205"/>
      <c r="C618" s="205"/>
      <c r="D618" s="205"/>
      <c r="E618" s="205"/>
      <c r="F618" s="205"/>
      <c r="G618" s="205"/>
      <c r="H618" s="205"/>
      <c r="I618" s="205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</row>
    <row r="619" spans="1:23" ht="12.75" customHeight="1">
      <c r="A619" s="142"/>
      <c r="B619" s="205"/>
      <c r="C619" s="205"/>
      <c r="D619" s="205"/>
      <c r="E619" s="205"/>
      <c r="F619" s="205"/>
      <c r="G619" s="205"/>
      <c r="H619" s="205"/>
      <c r="I619" s="205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</row>
    <row r="620" spans="1:23" ht="12.75" customHeight="1">
      <c r="A620" s="142"/>
      <c r="B620" s="205"/>
      <c r="C620" s="205"/>
      <c r="D620" s="205"/>
      <c r="E620" s="205"/>
      <c r="F620" s="205"/>
      <c r="G620" s="205"/>
      <c r="H620" s="205"/>
      <c r="I620" s="205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</row>
    <row r="621" spans="1:23" ht="12.75" customHeight="1">
      <c r="A621" s="142"/>
      <c r="B621" s="205"/>
      <c r="C621" s="205"/>
      <c r="D621" s="205"/>
      <c r="E621" s="205"/>
      <c r="F621" s="205"/>
      <c r="G621" s="205"/>
      <c r="H621" s="205"/>
      <c r="I621" s="205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</row>
    <row r="622" spans="1:23" ht="12.75" customHeight="1">
      <c r="A622" s="142"/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</row>
    <row r="623" spans="1:23" ht="12.75" customHeight="1">
      <c r="A623" s="142"/>
      <c r="B623" s="205"/>
      <c r="C623" s="205"/>
      <c r="D623" s="205"/>
      <c r="E623" s="205"/>
      <c r="F623" s="205"/>
      <c r="G623" s="205"/>
      <c r="H623" s="205"/>
      <c r="I623" s="205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</row>
    <row r="624" spans="1:23" ht="12.75" customHeight="1">
      <c r="A624" s="142"/>
      <c r="B624" s="205"/>
      <c r="C624" s="205"/>
      <c r="D624" s="205"/>
      <c r="E624" s="205"/>
      <c r="F624" s="205"/>
      <c r="G624" s="205"/>
      <c r="H624" s="205"/>
      <c r="I624" s="205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</row>
    <row r="625" spans="1:23" ht="12.75" customHeight="1">
      <c r="A625" s="142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</row>
    <row r="626" spans="1:23" ht="12.75" customHeight="1">
      <c r="A626" s="142"/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</row>
    <row r="627" spans="1:23" ht="12.75" customHeight="1">
      <c r="A627" s="142"/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  <c r="V627" s="205"/>
      <c r="W627" s="205"/>
    </row>
    <row r="628" spans="1:23" ht="12.75" customHeight="1">
      <c r="A628" s="142"/>
      <c r="B628" s="205"/>
      <c r="C628" s="205"/>
      <c r="D628" s="205"/>
      <c r="E628" s="205"/>
      <c r="F628" s="205"/>
      <c r="G628" s="205"/>
      <c r="H628" s="205"/>
      <c r="I628" s="205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  <c r="V628" s="205"/>
      <c r="W628" s="205"/>
    </row>
    <row r="629" spans="1:23" ht="12.75" customHeight="1">
      <c r="A629" s="142"/>
      <c r="B629" s="205"/>
      <c r="C629" s="205"/>
      <c r="D629" s="205"/>
      <c r="E629" s="205"/>
      <c r="F629" s="205"/>
      <c r="G629" s="205"/>
      <c r="H629" s="205"/>
      <c r="I629" s="205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  <c r="V629" s="205"/>
      <c r="W629" s="205"/>
    </row>
    <row r="630" spans="1:23" ht="12.75" customHeight="1">
      <c r="A630" s="142"/>
      <c r="B630" s="205"/>
      <c r="C630" s="205"/>
      <c r="D630" s="205"/>
      <c r="E630" s="205"/>
      <c r="F630" s="205"/>
      <c r="G630" s="205"/>
      <c r="H630" s="205"/>
      <c r="I630" s="205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  <c r="V630" s="205"/>
      <c r="W630" s="205"/>
    </row>
    <row r="631" spans="1:23" ht="12.75" customHeight="1">
      <c r="A631" s="142"/>
      <c r="B631" s="205"/>
      <c r="C631" s="205"/>
      <c r="D631" s="205"/>
      <c r="E631" s="205"/>
      <c r="F631" s="205"/>
      <c r="G631" s="205"/>
      <c r="H631" s="205"/>
      <c r="I631" s="205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  <c r="V631" s="205"/>
      <c r="W631" s="205"/>
    </row>
    <row r="632" spans="1:23" ht="12.75" customHeight="1">
      <c r="A632" s="142"/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  <c r="V632" s="205"/>
      <c r="W632" s="205"/>
    </row>
    <row r="633" spans="1:23" ht="12.75" customHeight="1">
      <c r="A633" s="142"/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</row>
    <row r="634" spans="1:23" ht="12.75" customHeight="1">
      <c r="A634" s="142"/>
      <c r="B634" s="205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</row>
    <row r="635" spans="1:23" ht="12.75" customHeight="1">
      <c r="A635" s="142"/>
      <c r="B635" s="205"/>
      <c r="C635" s="205"/>
      <c r="D635" s="205"/>
      <c r="E635" s="205"/>
      <c r="F635" s="205"/>
      <c r="G635" s="205"/>
      <c r="H635" s="205"/>
      <c r="I635" s="205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</row>
    <row r="636" spans="1:23" ht="12.75" customHeight="1">
      <c r="A636" s="142"/>
      <c r="B636" s="205"/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</row>
    <row r="637" spans="1:23" ht="12.75" customHeight="1">
      <c r="A637" s="142"/>
      <c r="B637" s="205"/>
      <c r="C637" s="205"/>
      <c r="D637" s="205"/>
      <c r="E637" s="205"/>
      <c r="F637" s="205"/>
      <c r="G637" s="205"/>
      <c r="H637" s="205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</row>
    <row r="638" spans="1:23" ht="12.75" customHeight="1">
      <c r="A638" s="142"/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</row>
    <row r="639" spans="1:23" ht="12.75" customHeight="1">
      <c r="A639" s="142"/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</row>
    <row r="640" spans="1:23" ht="12.75" customHeight="1">
      <c r="A640" s="142"/>
      <c r="B640" s="205"/>
      <c r="C640" s="205"/>
      <c r="D640" s="205"/>
      <c r="E640" s="205"/>
      <c r="F640" s="205"/>
      <c r="G640" s="205"/>
      <c r="H640" s="205"/>
      <c r="I640" s="205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</row>
    <row r="641" spans="1:23" ht="12.75" customHeight="1">
      <c r="A641" s="142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  <c r="V641" s="205"/>
      <c r="W641" s="205"/>
    </row>
    <row r="642" spans="1:23" ht="12.75" customHeight="1">
      <c r="A642" s="142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</row>
    <row r="643" spans="1:23" ht="12.75" customHeight="1">
      <c r="A643" s="142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  <c r="V643" s="205"/>
      <c r="W643" s="205"/>
    </row>
    <row r="644" spans="1:23" ht="12.75" customHeight="1">
      <c r="A644" s="142"/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  <c r="V644" s="205"/>
      <c r="W644" s="205"/>
    </row>
    <row r="645" spans="1:23" ht="12.75" customHeight="1">
      <c r="A645" s="142"/>
      <c r="B645" s="205"/>
      <c r="C645" s="205"/>
      <c r="D645" s="205"/>
      <c r="E645" s="205"/>
      <c r="F645" s="205"/>
      <c r="G645" s="205"/>
      <c r="H645" s="205"/>
      <c r="I645" s="205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  <c r="V645" s="205"/>
      <c r="W645" s="205"/>
    </row>
    <row r="646" spans="1:23" ht="12.75" customHeight="1">
      <c r="A646" s="142"/>
      <c r="B646" s="205"/>
      <c r="C646" s="205"/>
      <c r="D646" s="205"/>
      <c r="E646" s="205"/>
      <c r="F646" s="205"/>
      <c r="G646" s="205"/>
      <c r="H646" s="205"/>
      <c r="I646" s="205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  <c r="V646" s="205"/>
      <c r="W646" s="205"/>
    </row>
    <row r="647" spans="1:23" ht="12.75" customHeight="1">
      <c r="A647" s="142"/>
      <c r="B647" s="205"/>
      <c r="C647" s="205"/>
      <c r="D647" s="205"/>
      <c r="E647" s="205"/>
      <c r="F647" s="205"/>
      <c r="G647" s="205"/>
      <c r="H647" s="205"/>
      <c r="I647" s="205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</row>
    <row r="648" spans="1:23" ht="12.75" customHeight="1">
      <c r="A648" s="142"/>
      <c r="B648" s="205"/>
      <c r="C648" s="205"/>
      <c r="D648" s="205"/>
      <c r="E648" s="205"/>
      <c r="F648" s="205"/>
      <c r="G648" s="205"/>
      <c r="H648" s="205"/>
      <c r="I648" s="205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  <c r="V648" s="205"/>
      <c r="W648" s="205"/>
    </row>
    <row r="649" spans="1:23" ht="12.75" customHeight="1">
      <c r="A649" s="142"/>
      <c r="B649" s="205"/>
      <c r="C649" s="205"/>
      <c r="D649" s="205"/>
      <c r="E649" s="205"/>
      <c r="F649" s="205"/>
      <c r="G649" s="205"/>
      <c r="H649" s="205"/>
      <c r="I649" s="205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  <c r="V649" s="205"/>
      <c r="W649" s="205"/>
    </row>
    <row r="650" spans="1:23" ht="12.75" customHeight="1">
      <c r="A650" s="142"/>
      <c r="B650" s="205"/>
      <c r="C650" s="205"/>
      <c r="D650" s="205"/>
      <c r="E650" s="205"/>
      <c r="F650" s="205"/>
      <c r="G650" s="205"/>
      <c r="H650" s="205"/>
      <c r="I650" s="205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  <c r="V650" s="205"/>
      <c r="W650" s="205"/>
    </row>
    <row r="651" spans="1:23" ht="12.75" customHeight="1">
      <c r="A651" s="142"/>
      <c r="B651" s="205"/>
      <c r="C651" s="205"/>
      <c r="D651" s="205"/>
      <c r="E651" s="205"/>
      <c r="F651" s="205"/>
      <c r="G651" s="205"/>
      <c r="H651" s="205"/>
      <c r="I651" s="205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  <c r="V651" s="205"/>
      <c r="W651" s="205"/>
    </row>
    <row r="652" spans="1:23" ht="12.75" customHeight="1">
      <c r="A652" s="142"/>
      <c r="B652" s="205"/>
      <c r="C652" s="205"/>
      <c r="D652" s="205"/>
      <c r="E652" s="205"/>
      <c r="F652" s="205"/>
      <c r="G652" s="205"/>
      <c r="H652" s="205"/>
      <c r="I652" s="205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  <c r="V652" s="205"/>
      <c r="W652" s="205"/>
    </row>
    <row r="653" spans="1:23" ht="12.75" customHeight="1">
      <c r="A653" s="142"/>
      <c r="B653" s="205"/>
      <c r="C653" s="205"/>
      <c r="D653" s="205"/>
      <c r="E653" s="205"/>
      <c r="F653" s="205"/>
      <c r="G653" s="205"/>
      <c r="H653" s="205"/>
      <c r="I653" s="205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  <c r="V653" s="205"/>
      <c r="W653" s="205"/>
    </row>
    <row r="654" spans="1:23" ht="12.75" customHeight="1">
      <c r="A654" s="142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  <c r="V654" s="205"/>
      <c r="W654" s="205"/>
    </row>
    <row r="655" spans="1:23" ht="12.75" customHeight="1">
      <c r="A655" s="142"/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</row>
    <row r="656" spans="1:23" ht="12.75" customHeight="1">
      <c r="A656" s="142"/>
      <c r="B656" s="205"/>
      <c r="C656" s="205"/>
      <c r="D656" s="205"/>
      <c r="E656" s="205"/>
      <c r="F656" s="205"/>
      <c r="G656" s="205"/>
      <c r="H656" s="205"/>
      <c r="I656" s="205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  <c r="V656" s="205"/>
      <c r="W656" s="205"/>
    </row>
    <row r="657" spans="1:23" ht="12.75" customHeight="1">
      <c r="A657" s="142"/>
      <c r="B657" s="205"/>
      <c r="C657" s="205"/>
      <c r="D657" s="205"/>
      <c r="E657" s="205"/>
      <c r="F657" s="205"/>
      <c r="G657" s="205"/>
      <c r="H657" s="205"/>
      <c r="I657" s="205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  <c r="V657" s="205"/>
      <c r="W657" s="205"/>
    </row>
    <row r="658" spans="1:23" ht="12.75" customHeight="1">
      <c r="A658" s="142"/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  <c r="V658" s="205"/>
      <c r="W658" s="205"/>
    </row>
    <row r="659" spans="1:23" ht="12.75" customHeight="1">
      <c r="A659" s="142"/>
      <c r="B659" s="205"/>
      <c r="C659" s="205"/>
      <c r="D659" s="205"/>
      <c r="E659" s="205"/>
      <c r="F659" s="205"/>
      <c r="G659" s="205"/>
      <c r="H659" s="205"/>
      <c r="I659" s="205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  <c r="V659" s="205"/>
      <c r="W659" s="205"/>
    </row>
    <row r="660" spans="1:23" ht="12.75" customHeight="1">
      <c r="A660" s="142"/>
      <c r="B660" s="205"/>
      <c r="C660" s="205"/>
      <c r="D660" s="205"/>
      <c r="E660" s="205"/>
      <c r="F660" s="205"/>
      <c r="G660" s="205"/>
      <c r="H660" s="205"/>
      <c r="I660" s="205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  <c r="V660" s="205"/>
      <c r="W660" s="205"/>
    </row>
    <row r="661" spans="1:23" ht="12.75" customHeight="1">
      <c r="A661" s="142"/>
      <c r="B661" s="205"/>
      <c r="C661" s="205"/>
      <c r="D661" s="205"/>
      <c r="E661" s="205"/>
      <c r="F661" s="205"/>
      <c r="G661" s="205"/>
      <c r="H661" s="205"/>
      <c r="I661" s="205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  <c r="V661" s="205"/>
      <c r="W661" s="205"/>
    </row>
    <row r="662" spans="1:23" ht="12.75" customHeight="1">
      <c r="A662" s="142"/>
      <c r="B662" s="205"/>
      <c r="C662" s="205"/>
      <c r="D662" s="205"/>
      <c r="E662" s="205"/>
      <c r="F662" s="205"/>
      <c r="G662" s="205"/>
      <c r="H662" s="205"/>
      <c r="I662" s="205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  <c r="V662" s="205"/>
      <c r="W662" s="205"/>
    </row>
    <row r="663" spans="1:23" ht="12.75" customHeight="1">
      <c r="A663" s="142"/>
      <c r="B663" s="205"/>
      <c r="C663" s="205"/>
      <c r="D663" s="205"/>
      <c r="E663" s="205"/>
      <c r="F663" s="205"/>
      <c r="G663" s="205"/>
      <c r="H663" s="205"/>
      <c r="I663" s="205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</row>
    <row r="664" spans="1:23" ht="12.75" customHeight="1">
      <c r="A664" s="142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</row>
    <row r="665" spans="1:23" ht="12.75" customHeight="1">
      <c r="A665" s="142"/>
      <c r="B665" s="205"/>
      <c r="C665" s="205"/>
      <c r="D665" s="205"/>
      <c r="E665" s="205"/>
      <c r="F665" s="205"/>
      <c r="G665" s="205"/>
      <c r="H665" s="205"/>
      <c r="I665" s="205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</row>
    <row r="666" spans="1:23" ht="12.75" customHeight="1">
      <c r="A666" s="142"/>
      <c r="B666" s="205"/>
      <c r="C666" s="205"/>
      <c r="D666" s="205"/>
      <c r="E666" s="205"/>
      <c r="F666" s="205"/>
      <c r="G666" s="205"/>
      <c r="H666" s="205"/>
      <c r="I666" s="205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</row>
    <row r="667" spans="1:23" ht="12.75" customHeight="1">
      <c r="A667" s="142"/>
      <c r="B667" s="205"/>
      <c r="C667" s="205"/>
      <c r="D667" s="205"/>
      <c r="E667" s="205"/>
      <c r="F667" s="205"/>
      <c r="G667" s="205"/>
      <c r="H667" s="205"/>
      <c r="I667" s="205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</row>
    <row r="668" spans="1:23" ht="12.75" customHeight="1">
      <c r="A668" s="142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</row>
    <row r="669" spans="1:23" ht="12.75" customHeight="1">
      <c r="A669" s="142"/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</row>
    <row r="670" spans="1:23" ht="12.75" customHeight="1">
      <c r="A670" s="142"/>
      <c r="B670" s="205"/>
      <c r="C670" s="205"/>
      <c r="D670" s="205"/>
      <c r="E670" s="205"/>
      <c r="F670" s="205"/>
      <c r="G670" s="205"/>
      <c r="H670" s="205"/>
      <c r="I670" s="205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  <c r="V670" s="205"/>
      <c r="W670" s="205"/>
    </row>
    <row r="671" spans="1:23" ht="12.75" customHeight="1">
      <c r="A671" s="142"/>
      <c r="B671" s="205"/>
      <c r="C671" s="205"/>
      <c r="D671" s="205"/>
      <c r="E671" s="205"/>
      <c r="F671" s="205"/>
      <c r="G671" s="205"/>
      <c r="H671" s="205"/>
      <c r="I671" s="205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  <c r="V671" s="205"/>
      <c r="W671" s="205"/>
    </row>
    <row r="672" spans="1:23" ht="12.75" customHeight="1">
      <c r="A672" s="142"/>
      <c r="B672" s="205"/>
      <c r="C672" s="205"/>
      <c r="D672" s="205"/>
      <c r="E672" s="205"/>
      <c r="F672" s="205"/>
      <c r="G672" s="205"/>
      <c r="H672" s="205"/>
      <c r="I672" s="205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  <c r="V672" s="205"/>
      <c r="W672" s="205"/>
    </row>
    <row r="673" spans="1:23" ht="12.75" customHeight="1">
      <c r="A673" s="142"/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  <c r="V673" s="205"/>
      <c r="W673" s="205"/>
    </row>
    <row r="674" spans="1:23" ht="12.75" customHeight="1">
      <c r="A674" s="142"/>
      <c r="B674" s="205"/>
      <c r="C674" s="205"/>
      <c r="D674" s="205"/>
      <c r="E674" s="205"/>
      <c r="F674" s="205"/>
      <c r="G674" s="205"/>
      <c r="H674" s="205"/>
      <c r="I674" s="205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  <c r="V674" s="205"/>
      <c r="W674" s="205"/>
    </row>
    <row r="675" spans="1:23" ht="12.75" customHeight="1">
      <c r="A675" s="142"/>
      <c r="B675" s="205"/>
      <c r="C675" s="205"/>
      <c r="D675" s="205"/>
      <c r="E675" s="205"/>
      <c r="F675" s="205"/>
      <c r="G675" s="205"/>
      <c r="H675" s="205"/>
      <c r="I675" s="205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  <c r="V675" s="205"/>
      <c r="W675" s="205"/>
    </row>
    <row r="676" spans="1:23" ht="12.75" customHeight="1">
      <c r="A676" s="142"/>
      <c r="B676" s="205"/>
      <c r="C676" s="205"/>
      <c r="D676" s="205"/>
      <c r="E676" s="205"/>
      <c r="F676" s="205"/>
      <c r="G676" s="205"/>
      <c r="H676" s="205"/>
      <c r="I676" s="205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  <c r="V676" s="205"/>
      <c r="W676" s="205"/>
    </row>
    <row r="677" spans="1:23" ht="12.75" customHeight="1">
      <c r="A677" s="142"/>
      <c r="B677" s="205"/>
      <c r="C677" s="205"/>
      <c r="D677" s="205"/>
      <c r="E677" s="205"/>
      <c r="F677" s="205"/>
      <c r="G677" s="205"/>
      <c r="H677" s="205"/>
      <c r="I677" s="205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</row>
    <row r="678" spans="1:23" ht="12.75" customHeight="1">
      <c r="A678" s="142"/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</row>
    <row r="679" spans="1:23" ht="12.75" customHeight="1">
      <c r="A679" s="142"/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</row>
    <row r="680" spans="1:23" ht="12.75" customHeight="1">
      <c r="A680" s="142"/>
      <c r="B680" s="205"/>
      <c r="C680" s="205"/>
      <c r="D680" s="205"/>
      <c r="E680" s="205"/>
      <c r="F680" s="205"/>
      <c r="G680" s="205"/>
      <c r="H680" s="205"/>
      <c r="I680" s="205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  <c r="V680" s="205"/>
      <c r="W680" s="205"/>
    </row>
    <row r="681" spans="1:23" ht="12.75" customHeight="1">
      <c r="A681" s="142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  <c r="V681" s="205"/>
      <c r="W681" s="205"/>
    </row>
    <row r="682" spans="1:23" ht="12.75" customHeight="1">
      <c r="A682" s="142"/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  <c r="V682" s="205"/>
      <c r="W682" s="205"/>
    </row>
    <row r="683" spans="1:23" ht="12.75" customHeight="1">
      <c r="A683" s="142"/>
      <c r="B683" s="205"/>
      <c r="C683" s="205"/>
      <c r="D683" s="205"/>
      <c r="E683" s="205"/>
      <c r="F683" s="205"/>
      <c r="G683" s="205"/>
      <c r="H683" s="205"/>
      <c r="I683" s="205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  <c r="V683" s="205"/>
      <c r="W683" s="205"/>
    </row>
    <row r="684" spans="1:23" ht="12.75" customHeight="1">
      <c r="A684" s="142"/>
      <c r="B684" s="205"/>
      <c r="C684" s="205"/>
      <c r="D684" s="205"/>
      <c r="E684" s="205"/>
      <c r="F684" s="205"/>
      <c r="G684" s="205"/>
      <c r="H684" s="205"/>
      <c r="I684" s="205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  <c r="V684" s="205"/>
      <c r="W684" s="205"/>
    </row>
    <row r="685" spans="1:23" ht="12.75" customHeight="1">
      <c r="A685" s="142"/>
      <c r="B685" s="205"/>
      <c r="C685" s="205"/>
      <c r="D685" s="205"/>
      <c r="E685" s="205"/>
      <c r="F685" s="205"/>
      <c r="G685" s="205"/>
      <c r="H685" s="205"/>
      <c r="I685" s="205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</row>
    <row r="686" spans="1:23" ht="12.75" customHeight="1">
      <c r="A686" s="142"/>
      <c r="B686" s="205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  <c r="V686" s="205"/>
      <c r="W686" s="205"/>
    </row>
    <row r="687" spans="1:23" ht="12.75" customHeight="1">
      <c r="A687" s="142"/>
      <c r="B687" s="205"/>
      <c r="C687" s="205"/>
      <c r="D687" s="205"/>
      <c r="E687" s="205"/>
      <c r="F687" s="205"/>
      <c r="G687" s="205"/>
      <c r="H687" s="205"/>
      <c r="I687" s="205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</row>
    <row r="688" spans="1:23" ht="12.75" customHeight="1">
      <c r="A688" s="142"/>
      <c r="B688" s="205"/>
      <c r="C688" s="205"/>
      <c r="D688" s="205"/>
      <c r="E688" s="205"/>
      <c r="F688" s="205"/>
      <c r="G688" s="205"/>
      <c r="H688" s="205"/>
      <c r="I688" s="205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  <c r="V688" s="205"/>
      <c r="W688" s="205"/>
    </row>
    <row r="689" spans="1:23" ht="12.75" customHeight="1">
      <c r="A689" s="142"/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</row>
    <row r="690" spans="1:23" ht="12.75" customHeight="1">
      <c r="A690" s="142"/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  <c r="V690" s="205"/>
      <c r="W690" s="205"/>
    </row>
    <row r="691" spans="1:23" ht="12.75" customHeight="1">
      <c r="A691" s="142"/>
      <c r="B691" s="205"/>
      <c r="C691" s="205"/>
      <c r="D691" s="205"/>
      <c r="E691" s="205"/>
      <c r="F691" s="205"/>
      <c r="G691" s="205"/>
      <c r="H691" s="205"/>
      <c r="I691" s="205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  <c r="V691" s="205"/>
      <c r="W691" s="205"/>
    </row>
    <row r="692" spans="1:23" ht="12.75" customHeight="1">
      <c r="A692" s="142"/>
      <c r="B692" s="205"/>
      <c r="C692" s="205"/>
      <c r="D692" s="205"/>
      <c r="E692" s="205"/>
      <c r="F692" s="205"/>
      <c r="G692" s="205"/>
      <c r="H692" s="205"/>
      <c r="I692" s="205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  <c r="V692" s="205"/>
      <c r="W692" s="205"/>
    </row>
    <row r="693" spans="1:23" ht="12.75" customHeight="1">
      <c r="A693" s="142"/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</row>
    <row r="694" spans="1:23" ht="12.75" customHeight="1">
      <c r="A694" s="142"/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</row>
    <row r="695" spans="1:23" ht="12.75" customHeight="1">
      <c r="A695" s="142"/>
      <c r="B695" s="205"/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</row>
    <row r="696" spans="1:23" ht="12.75" customHeight="1">
      <c r="A696" s="142"/>
      <c r="B696" s="205"/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</row>
    <row r="697" spans="1:23" ht="12.75" customHeight="1">
      <c r="A697" s="142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</row>
    <row r="698" spans="1:23" ht="12.75" customHeight="1">
      <c r="A698" s="142"/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</row>
    <row r="699" spans="1:23" ht="12.75" customHeight="1">
      <c r="A699" s="142"/>
      <c r="B699" s="205"/>
      <c r="C699" s="205"/>
      <c r="D699" s="205"/>
      <c r="E699" s="205"/>
      <c r="F699" s="205"/>
      <c r="G699" s="205"/>
      <c r="H699" s="205"/>
      <c r="I699" s="205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  <c r="V699" s="205"/>
      <c r="W699" s="205"/>
    </row>
    <row r="700" spans="1:23" ht="12.75" customHeight="1">
      <c r="A700" s="142"/>
      <c r="B700" s="205"/>
      <c r="C700" s="205"/>
      <c r="D700" s="205"/>
      <c r="E700" s="205"/>
      <c r="F700" s="205"/>
      <c r="G700" s="205"/>
      <c r="H700" s="205"/>
      <c r="I700" s="205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  <c r="V700" s="205"/>
      <c r="W700" s="205"/>
    </row>
    <row r="701" spans="1:23" ht="12.75" customHeight="1">
      <c r="A701" s="142"/>
      <c r="B701" s="205"/>
      <c r="C701" s="205"/>
      <c r="D701" s="205"/>
      <c r="E701" s="205"/>
      <c r="F701" s="205"/>
      <c r="G701" s="205"/>
      <c r="H701" s="205"/>
      <c r="I701" s="205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  <c r="V701" s="205"/>
      <c r="W701" s="205"/>
    </row>
    <row r="702" spans="1:23" ht="12.75" customHeight="1">
      <c r="A702" s="142"/>
      <c r="B702" s="205"/>
      <c r="C702" s="205"/>
      <c r="D702" s="205"/>
      <c r="E702" s="205"/>
      <c r="F702" s="205"/>
      <c r="G702" s="205"/>
      <c r="H702" s="205"/>
      <c r="I702" s="205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  <c r="V702" s="205"/>
      <c r="W702" s="205"/>
    </row>
    <row r="703" spans="1:23" ht="12.75" customHeight="1">
      <c r="A703" s="142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  <c r="V703" s="205"/>
      <c r="W703" s="205"/>
    </row>
    <row r="704" spans="1:23" ht="12.75" customHeight="1">
      <c r="A704" s="142"/>
      <c r="B704" s="205"/>
      <c r="C704" s="205"/>
      <c r="D704" s="205"/>
      <c r="E704" s="205"/>
      <c r="F704" s="205"/>
      <c r="G704" s="205"/>
      <c r="H704" s="205"/>
      <c r="I704" s="205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  <c r="V704" s="205"/>
      <c r="W704" s="205"/>
    </row>
    <row r="705" spans="1:23" ht="12.75" customHeight="1">
      <c r="A705" s="142"/>
      <c r="B705" s="205"/>
      <c r="C705" s="205"/>
      <c r="D705" s="205"/>
      <c r="E705" s="205"/>
      <c r="F705" s="205"/>
      <c r="G705" s="205"/>
      <c r="H705" s="205"/>
      <c r="I705" s="205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  <c r="V705" s="205"/>
      <c r="W705" s="205"/>
    </row>
    <row r="706" spans="1:23" ht="12.75" customHeight="1">
      <c r="A706" s="142"/>
      <c r="B706" s="205"/>
      <c r="C706" s="205"/>
      <c r="D706" s="205"/>
      <c r="E706" s="205"/>
      <c r="F706" s="205"/>
      <c r="G706" s="205"/>
      <c r="H706" s="205"/>
      <c r="I706" s="205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  <c r="V706" s="205"/>
      <c r="W706" s="205"/>
    </row>
    <row r="707" spans="1:23" ht="12.75" customHeight="1">
      <c r="A707" s="142"/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</row>
    <row r="708" spans="1:23" ht="12.75" customHeight="1">
      <c r="A708" s="142"/>
      <c r="B708" s="205"/>
      <c r="C708" s="205"/>
      <c r="D708" s="205"/>
      <c r="E708" s="205"/>
      <c r="F708" s="205"/>
      <c r="G708" s="205"/>
      <c r="H708" s="205"/>
      <c r="I708" s="205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</row>
    <row r="709" spans="1:23" ht="12.75" customHeight="1">
      <c r="A709" s="142"/>
      <c r="B709" s="205"/>
      <c r="C709" s="205"/>
      <c r="D709" s="205"/>
      <c r="E709" s="205"/>
      <c r="F709" s="205"/>
      <c r="G709" s="205"/>
      <c r="H709" s="205"/>
      <c r="I709" s="205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  <c r="V709" s="205"/>
      <c r="W709" s="205"/>
    </row>
    <row r="710" spans="1:23" ht="12.75" customHeight="1">
      <c r="A710" s="142"/>
      <c r="B710" s="205"/>
      <c r="C710" s="205"/>
      <c r="D710" s="205"/>
      <c r="E710" s="205"/>
      <c r="F710" s="205"/>
      <c r="G710" s="205"/>
      <c r="H710" s="205"/>
      <c r="I710" s="205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</row>
    <row r="711" spans="1:23" ht="12.75" customHeight="1">
      <c r="A711" s="142"/>
      <c r="B711" s="205"/>
      <c r="C711" s="205"/>
      <c r="D711" s="205"/>
      <c r="E711" s="205"/>
      <c r="F711" s="205"/>
      <c r="G711" s="205"/>
      <c r="H711" s="205"/>
      <c r="I711" s="205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</row>
    <row r="712" spans="1:23" ht="12.75" customHeight="1">
      <c r="A712" s="142"/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  <c r="V712" s="205"/>
      <c r="W712" s="205"/>
    </row>
    <row r="713" spans="1:23" ht="12.75" customHeight="1">
      <c r="A713" s="142"/>
      <c r="B713" s="205"/>
      <c r="C713" s="205"/>
      <c r="D713" s="205"/>
      <c r="E713" s="205"/>
      <c r="F713" s="205"/>
      <c r="G713" s="205"/>
      <c r="H713" s="205"/>
      <c r="I713" s="205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  <c r="V713" s="205"/>
      <c r="W713" s="205"/>
    </row>
    <row r="714" spans="1:23" ht="12.75" customHeight="1">
      <c r="A714" s="142"/>
      <c r="B714" s="205"/>
      <c r="C714" s="205"/>
      <c r="D714" s="205"/>
      <c r="E714" s="205"/>
      <c r="F714" s="205"/>
      <c r="G714" s="205"/>
      <c r="H714" s="205"/>
      <c r="I714" s="205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  <c r="V714" s="205"/>
      <c r="W714" s="205"/>
    </row>
    <row r="715" spans="1:23" ht="12.75" customHeight="1">
      <c r="A715" s="142"/>
      <c r="B715" s="205"/>
      <c r="C715" s="205"/>
      <c r="D715" s="205"/>
      <c r="E715" s="205"/>
      <c r="F715" s="205"/>
      <c r="G715" s="205"/>
      <c r="H715" s="205"/>
      <c r="I715" s="205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  <c r="V715" s="205"/>
      <c r="W715" s="205"/>
    </row>
    <row r="716" spans="1:23" ht="12.75" customHeight="1">
      <c r="A716" s="142"/>
      <c r="B716" s="205"/>
      <c r="C716" s="205"/>
      <c r="D716" s="205"/>
      <c r="E716" s="205"/>
      <c r="F716" s="205"/>
      <c r="G716" s="205"/>
      <c r="H716" s="205"/>
      <c r="I716" s="205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  <c r="V716" s="205"/>
      <c r="W716" s="205"/>
    </row>
    <row r="717" spans="1:23" ht="12.75" customHeight="1">
      <c r="A717" s="142"/>
      <c r="B717" s="205"/>
      <c r="C717" s="205"/>
      <c r="D717" s="205"/>
      <c r="E717" s="205"/>
      <c r="F717" s="205"/>
      <c r="G717" s="205"/>
      <c r="H717" s="205"/>
      <c r="I717" s="205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  <c r="V717" s="205"/>
      <c r="W717" s="205"/>
    </row>
    <row r="718" spans="1:23" ht="12.75" customHeight="1">
      <c r="A718" s="142"/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</row>
    <row r="719" spans="1:23" ht="12.75" customHeight="1">
      <c r="A719" s="142"/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</row>
    <row r="720" spans="1:23" ht="12.75" customHeight="1">
      <c r="A720" s="142"/>
      <c r="B720" s="205"/>
      <c r="C720" s="205"/>
      <c r="D720" s="205"/>
      <c r="E720" s="205"/>
      <c r="F720" s="205"/>
      <c r="G720" s="205"/>
      <c r="H720" s="205"/>
      <c r="I720" s="205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  <c r="V720" s="205"/>
      <c r="W720" s="205"/>
    </row>
    <row r="721" spans="1:23" ht="12.75" customHeight="1">
      <c r="A721" s="142"/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  <c r="V721" s="205"/>
      <c r="W721" s="205"/>
    </row>
    <row r="722" spans="1:23" ht="12.75" customHeight="1">
      <c r="A722" s="142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  <c r="V722" s="205"/>
      <c r="W722" s="205"/>
    </row>
    <row r="723" spans="1:23" ht="12.75" customHeight="1">
      <c r="A723" s="142"/>
      <c r="B723" s="205"/>
      <c r="C723" s="205"/>
      <c r="D723" s="205"/>
      <c r="E723" s="205"/>
      <c r="F723" s="205"/>
      <c r="G723" s="205"/>
      <c r="H723" s="205"/>
      <c r="I723" s="205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  <c r="V723" s="205"/>
      <c r="W723" s="205"/>
    </row>
    <row r="724" spans="1:23" ht="12.75" customHeight="1">
      <c r="A724" s="142"/>
      <c r="B724" s="205"/>
      <c r="C724" s="205"/>
      <c r="D724" s="205"/>
      <c r="E724" s="205"/>
      <c r="F724" s="205"/>
      <c r="G724" s="205"/>
      <c r="H724" s="205"/>
      <c r="I724" s="205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  <c r="V724" s="205"/>
      <c r="W724" s="205"/>
    </row>
    <row r="725" spans="1:23" ht="12.75" customHeight="1">
      <c r="A725" s="142"/>
      <c r="B725" s="205"/>
      <c r="C725" s="205"/>
      <c r="D725" s="205"/>
      <c r="E725" s="205"/>
      <c r="F725" s="205"/>
      <c r="G725" s="205"/>
      <c r="H725" s="205"/>
      <c r="I725" s="205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  <c r="V725" s="205"/>
      <c r="W725" s="205"/>
    </row>
    <row r="726" spans="1:23" ht="12.75" customHeight="1">
      <c r="A726" s="142"/>
      <c r="B726" s="205"/>
      <c r="C726" s="205"/>
      <c r="D726" s="205"/>
      <c r="E726" s="205"/>
      <c r="F726" s="205"/>
      <c r="G726" s="205"/>
      <c r="H726" s="205"/>
      <c r="I726" s="205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  <c r="V726" s="205"/>
      <c r="W726" s="205"/>
    </row>
    <row r="727" spans="1:23" ht="12.75" customHeight="1">
      <c r="A727" s="142"/>
      <c r="B727" s="205"/>
      <c r="C727" s="205"/>
      <c r="D727" s="205"/>
      <c r="E727" s="205"/>
      <c r="F727" s="205"/>
      <c r="G727" s="205"/>
      <c r="H727" s="205"/>
      <c r="I727" s="205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  <c r="V727" s="205"/>
      <c r="W727" s="205"/>
    </row>
    <row r="728" spans="1:23" ht="12.75" customHeight="1">
      <c r="A728" s="142"/>
      <c r="B728" s="205"/>
      <c r="C728" s="205"/>
      <c r="D728" s="205"/>
      <c r="E728" s="205"/>
      <c r="F728" s="205"/>
      <c r="G728" s="205"/>
      <c r="H728" s="205"/>
      <c r="I728" s="205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  <c r="V728" s="205"/>
      <c r="W728" s="205"/>
    </row>
    <row r="729" spans="1:23" ht="12.75" customHeight="1">
      <c r="A729" s="142"/>
      <c r="B729" s="205"/>
      <c r="C729" s="205"/>
      <c r="D729" s="205"/>
      <c r="E729" s="205"/>
      <c r="F729" s="205"/>
      <c r="G729" s="205"/>
      <c r="H729" s="205"/>
      <c r="I729" s="205"/>
      <c r="J729" s="205"/>
      <c r="K729" s="205"/>
      <c r="L729" s="205"/>
      <c r="M729" s="205"/>
      <c r="N729" s="205"/>
      <c r="O729" s="205"/>
      <c r="P729" s="205"/>
      <c r="Q729" s="205"/>
      <c r="R729" s="205"/>
      <c r="S729" s="205"/>
      <c r="T729" s="205"/>
      <c r="U729" s="205"/>
      <c r="V729" s="205"/>
      <c r="W729" s="205"/>
    </row>
    <row r="730" spans="1:23" ht="12.75" customHeight="1">
      <c r="A730" s="142"/>
      <c r="B730" s="205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</row>
    <row r="731" spans="1:23" ht="12.75" customHeight="1">
      <c r="A731" s="142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</row>
    <row r="732" spans="1:23" ht="12.75" customHeight="1">
      <c r="A732" s="142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5"/>
      <c r="M732" s="205"/>
      <c r="N732" s="205"/>
      <c r="O732" s="205"/>
      <c r="P732" s="205"/>
      <c r="Q732" s="205"/>
      <c r="R732" s="205"/>
      <c r="S732" s="205"/>
      <c r="T732" s="205"/>
      <c r="U732" s="205"/>
      <c r="V732" s="205"/>
      <c r="W732" s="205"/>
    </row>
    <row r="733" spans="1:23" ht="12.75" customHeight="1">
      <c r="A733" s="142"/>
      <c r="B733" s="205"/>
      <c r="C733" s="205"/>
      <c r="D733" s="205"/>
      <c r="E733" s="205"/>
      <c r="F733" s="205"/>
      <c r="G733" s="205"/>
      <c r="H733" s="205"/>
      <c r="I733" s="205"/>
      <c r="J733" s="205"/>
      <c r="K733" s="205"/>
      <c r="L733" s="205"/>
      <c r="M733" s="205"/>
      <c r="N733" s="205"/>
      <c r="O733" s="205"/>
      <c r="P733" s="205"/>
      <c r="Q733" s="205"/>
      <c r="R733" s="205"/>
      <c r="S733" s="205"/>
      <c r="T733" s="205"/>
      <c r="U733" s="205"/>
      <c r="V733" s="205"/>
      <c r="W733" s="205"/>
    </row>
    <row r="734" spans="1:23" ht="12.75" customHeight="1">
      <c r="A734" s="142"/>
      <c r="B734" s="205"/>
      <c r="C734" s="205"/>
      <c r="D734" s="205"/>
      <c r="E734" s="205"/>
      <c r="F734" s="205"/>
      <c r="G734" s="205"/>
      <c r="H734" s="205"/>
      <c r="I734" s="205"/>
      <c r="J734" s="205"/>
      <c r="K734" s="205"/>
      <c r="L734" s="205"/>
      <c r="M734" s="205"/>
      <c r="N734" s="205"/>
      <c r="O734" s="205"/>
      <c r="P734" s="205"/>
      <c r="Q734" s="205"/>
      <c r="R734" s="205"/>
      <c r="S734" s="205"/>
      <c r="T734" s="205"/>
      <c r="U734" s="205"/>
      <c r="V734" s="205"/>
      <c r="W734" s="205"/>
    </row>
    <row r="735" spans="1:23" ht="12.75" customHeight="1">
      <c r="A735" s="142"/>
      <c r="B735" s="205"/>
      <c r="C735" s="205"/>
      <c r="D735" s="205"/>
      <c r="E735" s="205"/>
      <c r="F735" s="205"/>
      <c r="G735" s="205"/>
      <c r="H735" s="205"/>
      <c r="I735" s="205"/>
      <c r="J735" s="205"/>
      <c r="K735" s="205"/>
      <c r="L735" s="205"/>
      <c r="M735" s="205"/>
      <c r="N735" s="205"/>
      <c r="O735" s="205"/>
      <c r="P735" s="205"/>
      <c r="Q735" s="205"/>
      <c r="R735" s="205"/>
      <c r="S735" s="205"/>
      <c r="T735" s="205"/>
      <c r="U735" s="205"/>
      <c r="V735" s="205"/>
      <c r="W735" s="205"/>
    </row>
    <row r="736" spans="1:23" ht="12.75" customHeight="1">
      <c r="A736" s="142"/>
      <c r="B736" s="205"/>
      <c r="C736" s="205"/>
      <c r="D736" s="205"/>
      <c r="E736" s="205"/>
      <c r="F736" s="205"/>
      <c r="G736" s="205"/>
      <c r="H736" s="205"/>
      <c r="I736" s="205"/>
      <c r="J736" s="205"/>
      <c r="K736" s="205"/>
      <c r="L736" s="205"/>
      <c r="M736" s="205"/>
      <c r="N736" s="205"/>
      <c r="O736" s="205"/>
      <c r="P736" s="205"/>
      <c r="Q736" s="205"/>
      <c r="R736" s="205"/>
      <c r="S736" s="205"/>
      <c r="T736" s="205"/>
      <c r="U736" s="205"/>
      <c r="V736" s="205"/>
      <c r="W736" s="205"/>
    </row>
    <row r="737" spans="1:23" ht="12.75" customHeight="1">
      <c r="A737" s="142"/>
      <c r="B737" s="205"/>
      <c r="C737" s="205"/>
      <c r="D737" s="205"/>
      <c r="E737" s="205"/>
      <c r="F737" s="205"/>
      <c r="G737" s="205"/>
      <c r="H737" s="205"/>
      <c r="I737" s="205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</row>
    <row r="738" spans="1:23" ht="12.75" customHeight="1">
      <c r="A738" s="142"/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05"/>
      <c r="N738" s="205"/>
      <c r="O738" s="205"/>
      <c r="P738" s="205"/>
      <c r="Q738" s="205"/>
      <c r="R738" s="205"/>
      <c r="S738" s="205"/>
      <c r="T738" s="205"/>
      <c r="U738" s="205"/>
      <c r="V738" s="205"/>
      <c r="W738" s="205"/>
    </row>
    <row r="739" spans="1:23" ht="12.75" customHeight="1">
      <c r="A739" s="142"/>
      <c r="B739" s="205"/>
      <c r="C739" s="205"/>
      <c r="D739" s="205"/>
      <c r="E739" s="205"/>
      <c r="F739" s="205"/>
      <c r="G739" s="205"/>
      <c r="H739" s="205"/>
      <c r="I739" s="205"/>
      <c r="J739" s="205"/>
      <c r="K739" s="205"/>
      <c r="L739" s="205"/>
      <c r="M739" s="205"/>
      <c r="N739" s="205"/>
      <c r="O739" s="205"/>
      <c r="P739" s="205"/>
      <c r="Q739" s="205"/>
      <c r="R739" s="205"/>
      <c r="S739" s="205"/>
      <c r="T739" s="205"/>
      <c r="U739" s="205"/>
      <c r="V739" s="205"/>
      <c r="W739" s="205"/>
    </row>
    <row r="740" spans="1:23" ht="12.75" customHeight="1">
      <c r="A740" s="142"/>
      <c r="B740" s="205"/>
      <c r="C740" s="205"/>
      <c r="D740" s="205"/>
      <c r="E740" s="205"/>
      <c r="F740" s="205"/>
      <c r="G740" s="205"/>
      <c r="H740" s="205"/>
      <c r="I740" s="205"/>
      <c r="J740" s="205"/>
      <c r="K740" s="205"/>
      <c r="L740" s="205"/>
      <c r="M740" s="205"/>
      <c r="N740" s="205"/>
      <c r="O740" s="205"/>
      <c r="P740" s="205"/>
      <c r="Q740" s="205"/>
      <c r="R740" s="205"/>
      <c r="S740" s="205"/>
      <c r="T740" s="205"/>
      <c r="U740" s="205"/>
      <c r="V740" s="205"/>
      <c r="W740" s="205"/>
    </row>
    <row r="741" spans="1:23" ht="12.75" customHeight="1">
      <c r="A741" s="142"/>
      <c r="B741" s="205"/>
      <c r="C741" s="205"/>
      <c r="D741" s="205"/>
      <c r="E741" s="205"/>
      <c r="F741" s="205"/>
      <c r="G741" s="205"/>
      <c r="H741" s="205"/>
      <c r="I741" s="205"/>
      <c r="J741" s="205"/>
      <c r="K741" s="205"/>
      <c r="L741" s="205"/>
      <c r="M741" s="205"/>
      <c r="N741" s="205"/>
      <c r="O741" s="205"/>
      <c r="P741" s="205"/>
      <c r="Q741" s="205"/>
      <c r="R741" s="205"/>
      <c r="S741" s="205"/>
      <c r="T741" s="205"/>
      <c r="U741" s="205"/>
      <c r="V741" s="205"/>
      <c r="W741" s="205"/>
    </row>
    <row r="742" spans="1:23" ht="12.75" customHeight="1">
      <c r="A742" s="142"/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05"/>
      <c r="N742" s="205"/>
      <c r="O742" s="205"/>
      <c r="P742" s="205"/>
      <c r="Q742" s="205"/>
      <c r="R742" s="205"/>
      <c r="S742" s="205"/>
      <c r="T742" s="205"/>
      <c r="U742" s="205"/>
      <c r="V742" s="205"/>
      <c r="W742" s="205"/>
    </row>
    <row r="743" spans="1:23" ht="12.75" customHeight="1">
      <c r="A743" s="142"/>
      <c r="B743" s="205"/>
      <c r="C743" s="205"/>
      <c r="D743" s="205"/>
      <c r="E743" s="205"/>
      <c r="F743" s="205"/>
      <c r="G743" s="205"/>
      <c r="H743" s="205"/>
      <c r="I743" s="205"/>
      <c r="J743" s="205"/>
      <c r="K743" s="205"/>
      <c r="L743" s="205"/>
      <c r="M743" s="205"/>
      <c r="N743" s="205"/>
      <c r="O743" s="205"/>
      <c r="P743" s="205"/>
      <c r="Q743" s="205"/>
      <c r="R743" s="205"/>
      <c r="S743" s="205"/>
      <c r="T743" s="205"/>
      <c r="U743" s="205"/>
      <c r="V743" s="205"/>
      <c r="W743" s="205"/>
    </row>
    <row r="744" spans="1:23" ht="12.75" customHeight="1">
      <c r="A744" s="142"/>
      <c r="B744" s="205"/>
      <c r="C744" s="205"/>
      <c r="D744" s="205"/>
      <c r="E744" s="205"/>
      <c r="F744" s="205"/>
      <c r="G744" s="205"/>
      <c r="H744" s="205"/>
      <c r="I744" s="205"/>
      <c r="J744" s="205"/>
      <c r="K744" s="205"/>
      <c r="L744" s="205"/>
      <c r="M744" s="205"/>
      <c r="N744" s="205"/>
      <c r="O744" s="205"/>
      <c r="P744" s="205"/>
      <c r="Q744" s="205"/>
      <c r="R744" s="205"/>
      <c r="S744" s="205"/>
      <c r="T744" s="205"/>
      <c r="U744" s="205"/>
      <c r="V744" s="205"/>
      <c r="W744" s="205"/>
    </row>
    <row r="745" spans="1:23" ht="12.75" customHeight="1">
      <c r="A745" s="142"/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</row>
    <row r="746" spans="1:23" ht="12.75" customHeight="1">
      <c r="A746" s="142"/>
      <c r="B746" s="205"/>
      <c r="C746" s="205"/>
      <c r="D746" s="205"/>
      <c r="E746" s="205"/>
      <c r="F746" s="205"/>
      <c r="G746" s="205"/>
      <c r="H746" s="205"/>
      <c r="I746" s="205"/>
      <c r="J746" s="205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  <c r="V746" s="205"/>
      <c r="W746" s="205"/>
    </row>
    <row r="747" spans="1:23" ht="12.75" customHeight="1">
      <c r="A747" s="142"/>
      <c r="B747" s="205"/>
      <c r="C747" s="205"/>
      <c r="D747" s="205"/>
      <c r="E747" s="205"/>
      <c r="F747" s="205"/>
      <c r="G747" s="205"/>
      <c r="H747" s="205"/>
      <c r="I747" s="205"/>
      <c r="J747" s="205"/>
      <c r="K747" s="205"/>
      <c r="L747" s="205"/>
      <c r="M747" s="205"/>
      <c r="N747" s="205"/>
      <c r="O747" s="205"/>
      <c r="P747" s="205"/>
      <c r="Q747" s="205"/>
      <c r="R747" s="205"/>
      <c r="S747" s="205"/>
      <c r="T747" s="205"/>
      <c r="U747" s="205"/>
      <c r="V747" s="205"/>
      <c r="W747" s="205"/>
    </row>
    <row r="748" spans="1:23" ht="12.75" customHeight="1">
      <c r="A748" s="142"/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05"/>
      <c r="N748" s="205"/>
      <c r="O748" s="205"/>
      <c r="P748" s="205"/>
      <c r="Q748" s="205"/>
      <c r="R748" s="205"/>
      <c r="S748" s="205"/>
      <c r="T748" s="205"/>
      <c r="U748" s="205"/>
      <c r="V748" s="205"/>
      <c r="W748" s="205"/>
    </row>
    <row r="749" spans="1:23" ht="12.75" customHeight="1">
      <c r="A749" s="142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</row>
    <row r="750" spans="1:23" ht="12.75" customHeight="1">
      <c r="A750" s="142"/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05"/>
      <c r="N750" s="205"/>
      <c r="O750" s="205"/>
      <c r="P750" s="205"/>
      <c r="Q750" s="205"/>
      <c r="R750" s="205"/>
      <c r="S750" s="205"/>
      <c r="T750" s="205"/>
      <c r="U750" s="205"/>
      <c r="V750" s="205"/>
      <c r="W750" s="205"/>
    </row>
    <row r="751" spans="1:23" ht="12.75" customHeight="1">
      <c r="A751" s="142"/>
      <c r="B751" s="205"/>
      <c r="C751" s="205"/>
      <c r="D751" s="205"/>
      <c r="E751" s="205"/>
      <c r="F751" s="205"/>
      <c r="G751" s="205"/>
      <c r="H751" s="205"/>
      <c r="I751" s="205"/>
      <c r="J751" s="205"/>
      <c r="K751" s="205"/>
      <c r="L751" s="205"/>
      <c r="M751" s="205"/>
      <c r="N751" s="205"/>
      <c r="O751" s="205"/>
      <c r="P751" s="205"/>
      <c r="Q751" s="205"/>
      <c r="R751" s="205"/>
      <c r="S751" s="205"/>
      <c r="T751" s="205"/>
      <c r="U751" s="205"/>
      <c r="V751" s="205"/>
      <c r="W751" s="205"/>
    </row>
    <row r="752" spans="1:23" ht="12.75" customHeight="1">
      <c r="A752" s="142"/>
      <c r="B752" s="205"/>
      <c r="C752" s="205"/>
      <c r="D752" s="205"/>
      <c r="E752" s="205"/>
      <c r="F752" s="205"/>
      <c r="G752" s="205"/>
      <c r="H752" s="205"/>
      <c r="I752" s="205"/>
      <c r="J752" s="205"/>
      <c r="K752" s="205"/>
      <c r="L752" s="205"/>
      <c r="M752" s="205"/>
      <c r="N752" s="205"/>
      <c r="O752" s="205"/>
      <c r="P752" s="205"/>
      <c r="Q752" s="205"/>
      <c r="R752" s="205"/>
      <c r="S752" s="205"/>
      <c r="T752" s="205"/>
      <c r="U752" s="205"/>
      <c r="V752" s="205"/>
      <c r="W752" s="205"/>
    </row>
    <row r="753" spans="1:23" ht="12.75" customHeight="1">
      <c r="A753" s="142"/>
      <c r="B753" s="205"/>
      <c r="C753" s="205"/>
      <c r="D753" s="205"/>
      <c r="E753" s="205"/>
      <c r="F753" s="205"/>
      <c r="G753" s="205"/>
      <c r="H753" s="205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</row>
    <row r="754" spans="1:23" ht="12.75" customHeight="1">
      <c r="A754" s="142"/>
      <c r="B754" s="205"/>
      <c r="C754" s="205"/>
      <c r="D754" s="205"/>
      <c r="E754" s="205"/>
      <c r="F754" s="205"/>
      <c r="G754" s="205"/>
      <c r="H754" s="205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</row>
    <row r="755" spans="1:23" ht="12.75" customHeight="1">
      <c r="A755" s="142"/>
      <c r="B755" s="205"/>
      <c r="C755" s="205"/>
      <c r="D755" s="205"/>
      <c r="E755" s="205"/>
      <c r="F755" s="205"/>
      <c r="G755" s="205"/>
      <c r="H755" s="205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</row>
    <row r="756" spans="1:23" ht="12.75" customHeight="1">
      <c r="A756" s="142"/>
      <c r="B756" s="205"/>
      <c r="C756" s="205"/>
      <c r="D756" s="205"/>
      <c r="E756" s="205"/>
      <c r="F756" s="205"/>
      <c r="G756" s="205"/>
      <c r="H756" s="205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</row>
    <row r="757" spans="1:23" ht="12.75" customHeight="1">
      <c r="A757" s="142"/>
      <c r="B757" s="205"/>
      <c r="C757" s="205"/>
      <c r="D757" s="205"/>
      <c r="E757" s="205"/>
      <c r="F757" s="205"/>
      <c r="G757" s="205"/>
      <c r="H757" s="205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</row>
    <row r="758" spans="1:23" ht="12.75" customHeight="1">
      <c r="A758" s="142"/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</row>
    <row r="759" spans="1:23" ht="12.75" customHeight="1">
      <c r="A759" s="142"/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</row>
    <row r="760" spans="1:23" ht="12.75" customHeight="1">
      <c r="A760" s="142"/>
      <c r="B760" s="205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</row>
    <row r="761" spans="1:23" ht="12.75" customHeight="1">
      <c r="A761" s="142"/>
      <c r="B761" s="205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</row>
    <row r="762" spans="1:23" ht="12.75" customHeight="1">
      <c r="A762" s="142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  <c r="V762" s="205"/>
      <c r="W762" s="205"/>
    </row>
    <row r="763" spans="1:23" ht="12.75" customHeight="1">
      <c r="A763" s="142"/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  <c r="V763" s="205"/>
      <c r="W763" s="205"/>
    </row>
    <row r="764" spans="1:23" ht="12.75" customHeight="1">
      <c r="A764" s="142"/>
      <c r="B764" s="205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</row>
    <row r="765" spans="1:23" ht="12.75" customHeight="1">
      <c r="A765" s="142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</row>
    <row r="766" spans="1:23" ht="12.75" customHeight="1">
      <c r="A766" s="142"/>
      <c r="B766" s="205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  <c r="V766" s="205"/>
      <c r="W766" s="205"/>
    </row>
    <row r="767" spans="1:23" ht="12.75" customHeight="1">
      <c r="A767" s="142"/>
      <c r="B767" s="205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</row>
    <row r="768" spans="1:23" ht="12.75" customHeight="1">
      <c r="A768" s="142"/>
      <c r="B768" s="205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  <c r="V768" s="205"/>
      <c r="W768" s="205"/>
    </row>
    <row r="769" spans="1:23" ht="12.75" customHeight="1">
      <c r="A769" s="142"/>
      <c r="B769" s="205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  <c r="V769" s="205"/>
      <c r="W769" s="205"/>
    </row>
    <row r="770" spans="1:23" ht="12.75" customHeight="1">
      <c r="A770" s="142"/>
      <c r="B770" s="205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</row>
    <row r="771" spans="1:23" ht="12.75" customHeight="1">
      <c r="A771" s="142"/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  <c r="V771" s="205"/>
      <c r="W771" s="205"/>
    </row>
    <row r="772" spans="1:23" ht="12.75" customHeight="1">
      <c r="A772" s="142"/>
      <c r="B772" s="205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  <c r="V772" s="205"/>
      <c r="W772" s="205"/>
    </row>
    <row r="773" spans="1:23" ht="12.75" customHeight="1">
      <c r="A773" s="142"/>
      <c r="B773" s="205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  <c r="V773" s="205"/>
      <c r="W773" s="205"/>
    </row>
    <row r="774" spans="1:23" ht="12.75" customHeight="1">
      <c r="A774" s="142"/>
      <c r="B774" s="205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  <c r="V774" s="205"/>
      <c r="W774" s="205"/>
    </row>
    <row r="775" spans="1:23" ht="12.75" customHeight="1">
      <c r="A775" s="142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  <c r="V775" s="205"/>
      <c r="W775" s="205"/>
    </row>
    <row r="776" spans="1:23" ht="12.75" customHeight="1">
      <c r="A776" s="142"/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  <c r="V776" s="205"/>
      <c r="W776" s="205"/>
    </row>
    <row r="777" spans="1:23" ht="12.75" customHeight="1">
      <c r="A777" s="142"/>
      <c r="B777" s="205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  <c r="V777" s="205"/>
      <c r="W777" s="205"/>
    </row>
    <row r="778" spans="1:23" ht="12.75" customHeight="1">
      <c r="A778" s="142"/>
      <c r="B778" s="205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  <c r="V778" s="205"/>
      <c r="W778" s="205"/>
    </row>
    <row r="779" spans="1:23" ht="12.75" customHeight="1">
      <c r="A779" s="142"/>
      <c r="B779" s="205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  <c r="V779" s="205"/>
      <c r="W779" s="205"/>
    </row>
    <row r="780" spans="1:23" ht="12.75" customHeight="1">
      <c r="A780" s="142"/>
      <c r="B780" s="205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  <c r="V780" s="205"/>
      <c r="W780" s="205"/>
    </row>
    <row r="781" spans="1:23" ht="12.75" customHeight="1">
      <c r="A781" s="142"/>
      <c r="B781" s="205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</row>
    <row r="782" spans="1:23" ht="12.75" customHeight="1">
      <c r="A782" s="142"/>
      <c r="B782" s="205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  <c r="V782" s="205"/>
      <c r="W782" s="205"/>
    </row>
    <row r="783" spans="1:23" ht="12.75" customHeight="1">
      <c r="A783" s="142"/>
      <c r="B783" s="205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  <c r="V783" s="205"/>
      <c r="W783" s="205"/>
    </row>
    <row r="784" spans="1:23" ht="12.75" customHeight="1">
      <c r="A784" s="142"/>
      <c r="B784" s="205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  <c r="V784" s="205"/>
      <c r="W784" s="205"/>
    </row>
    <row r="785" spans="1:23" ht="12.75" customHeight="1">
      <c r="A785" s="142"/>
      <c r="B785" s="205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  <c r="V785" s="205"/>
      <c r="W785" s="205"/>
    </row>
    <row r="786" spans="1:23" ht="12.75" customHeight="1">
      <c r="A786" s="142"/>
      <c r="B786" s="205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  <c r="V786" s="205"/>
      <c r="W786" s="205"/>
    </row>
    <row r="787" spans="1:23" ht="12.75" customHeight="1">
      <c r="A787" s="142"/>
      <c r="B787" s="205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  <c r="V787" s="205"/>
      <c r="W787" s="205"/>
    </row>
    <row r="788" spans="1:23" ht="12.75" customHeight="1">
      <c r="A788" s="142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  <c r="V788" s="205"/>
      <c r="W788" s="205"/>
    </row>
    <row r="789" spans="1:23" ht="12.75" customHeight="1">
      <c r="A789" s="142"/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  <c r="V789" s="205"/>
      <c r="W789" s="205"/>
    </row>
    <row r="790" spans="1:23" ht="12.75" customHeight="1">
      <c r="A790" s="142"/>
      <c r="B790" s="205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  <c r="V790" s="205"/>
      <c r="W790" s="205"/>
    </row>
    <row r="791" spans="1:23" ht="12.75" customHeight="1">
      <c r="A791" s="142"/>
      <c r="B791" s="205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  <c r="V791" s="205"/>
      <c r="W791" s="205"/>
    </row>
    <row r="792" spans="1:23" ht="12.75" customHeight="1">
      <c r="A792" s="142"/>
      <c r="B792" s="205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  <c r="V792" s="205"/>
      <c r="W792" s="205"/>
    </row>
    <row r="793" spans="1:23" ht="12.75" customHeight="1">
      <c r="A793" s="142"/>
      <c r="B793" s="205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  <c r="V793" s="205"/>
      <c r="W793" s="205"/>
    </row>
    <row r="794" spans="1:23" ht="12.75" customHeight="1">
      <c r="A794" s="142"/>
      <c r="B794" s="205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  <c r="V794" s="205"/>
      <c r="W794" s="205"/>
    </row>
    <row r="795" spans="1:23" ht="12.75" customHeight="1">
      <c r="A795" s="142"/>
      <c r="B795" s="205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  <c r="V795" s="205"/>
      <c r="W795" s="205"/>
    </row>
    <row r="796" spans="1:23" ht="12.75" customHeight="1">
      <c r="A796" s="142"/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  <c r="V796" s="205"/>
      <c r="W796" s="205"/>
    </row>
    <row r="797" spans="1:23" ht="12.75" customHeight="1">
      <c r="A797" s="142"/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</row>
    <row r="798" spans="1:23" ht="12.75" customHeight="1">
      <c r="A798" s="142"/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</row>
    <row r="799" spans="1:23" ht="12.75" customHeight="1">
      <c r="A799" s="142"/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</row>
    <row r="800" spans="1:23" ht="12.75" customHeight="1">
      <c r="A800" s="142"/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</row>
    <row r="801" spans="1:23" ht="12.75" customHeight="1">
      <c r="A801" s="142"/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  <c r="V801" s="205"/>
      <c r="W801" s="205"/>
    </row>
    <row r="802" spans="1:23" ht="12.75" customHeight="1">
      <c r="A802" s="142"/>
      <c r="B802" s="205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  <c r="V802" s="205"/>
      <c r="W802" s="205"/>
    </row>
    <row r="803" spans="1:23" ht="12.75" customHeight="1">
      <c r="A803" s="142"/>
      <c r="B803" s="205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  <c r="V803" s="205"/>
      <c r="W803" s="205"/>
    </row>
    <row r="804" spans="1:23" ht="12.75" customHeight="1">
      <c r="A804" s="142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  <c r="V804" s="205"/>
      <c r="W804" s="205"/>
    </row>
    <row r="805" spans="1:23" ht="12.75" customHeight="1">
      <c r="A805" s="142"/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  <c r="V805" s="205"/>
      <c r="W805" s="205"/>
    </row>
    <row r="806" spans="1:23" ht="12.75" customHeight="1">
      <c r="A806" s="142"/>
      <c r="B806" s="205"/>
      <c r="C806" s="205"/>
      <c r="D806" s="205"/>
      <c r="E806" s="205"/>
      <c r="F806" s="205"/>
      <c r="G806" s="205"/>
      <c r="H806" s="205"/>
      <c r="I806" s="205"/>
      <c r="J806" s="205"/>
      <c r="K806" s="205"/>
      <c r="L806" s="205"/>
      <c r="M806" s="205"/>
      <c r="N806" s="205"/>
      <c r="O806" s="205"/>
      <c r="P806" s="205"/>
      <c r="Q806" s="205"/>
      <c r="R806" s="205"/>
      <c r="S806" s="205"/>
      <c r="T806" s="205"/>
      <c r="U806" s="205"/>
      <c r="V806" s="205"/>
      <c r="W806" s="205"/>
    </row>
    <row r="807" spans="1:23" ht="12.75" customHeight="1">
      <c r="A807" s="142"/>
      <c r="B807" s="205"/>
      <c r="C807" s="205"/>
      <c r="D807" s="205"/>
      <c r="E807" s="205"/>
      <c r="F807" s="205"/>
      <c r="G807" s="205"/>
      <c r="H807" s="205"/>
      <c r="I807" s="205"/>
      <c r="J807" s="205"/>
      <c r="K807" s="205"/>
      <c r="L807" s="205"/>
      <c r="M807" s="205"/>
      <c r="N807" s="205"/>
      <c r="O807" s="205"/>
      <c r="P807" s="205"/>
      <c r="Q807" s="205"/>
      <c r="R807" s="205"/>
      <c r="S807" s="205"/>
      <c r="T807" s="205"/>
      <c r="U807" s="205"/>
      <c r="V807" s="205"/>
      <c r="W807" s="205"/>
    </row>
    <row r="808" spans="1:23" ht="12.75" customHeight="1">
      <c r="A808" s="142"/>
      <c r="B808" s="205"/>
      <c r="C808" s="205"/>
      <c r="D808" s="205"/>
      <c r="E808" s="205"/>
      <c r="F808" s="205"/>
      <c r="G808" s="205"/>
      <c r="H808" s="205"/>
      <c r="I808" s="205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  <c r="V808" s="205"/>
      <c r="W808" s="205"/>
    </row>
    <row r="809" spans="1:23" ht="12.75" customHeight="1">
      <c r="A809" s="142"/>
      <c r="B809" s="205"/>
      <c r="C809" s="205"/>
      <c r="D809" s="205"/>
      <c r="E809" s="205"/>
      <c r="F809" s="205"/>
      <c r="G809" s="205"/>
      <c r="H809" s="205"/>
      <c r="I809" s="205"/>
      <c r="J809" s="205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  <c r="V809" s="205"/>
      <c r="W809" s="205"/>
    </row>
    <row r="810" spans="1:23" ht="12.75" customHeight="1">
      <c r="A810" s="142"/>
      <c r="B810" s="205"/>
      <c r="C810" s="205"/>
      <c r="D810" s="205"/>
      <c r="E810" s="205"/>
      <c r="F810" s="205"/>
      <c r="G810" s="205"/>
      <c r="H810" s="205"/>
      <c r="I810" s="205"/>
      <c r="J810" s="205"/>
      <c r="K810" s="205"/>
      <c r="L810" s="205"/>
      <c r="M810" s="205"/>
      <c r="N810" s="205"/>
      <c r="O810" s="205"/>
      <c r="P810" s="205"/>
      <c r="Q810" s="205"/>
      <c r="R810" s="205"/>
      <c r="S810" s="205"/>
      <c r="T810" s="205"/>
      <c r="U810" s="205"/>
      <c r="V810" s="205"/>
      <c r="W810" s="205"/>
    </row>
    <row r="811" spans="1:23" ht="12.75" customHeight="1">
      <c r="A811" s="142"/>
      <c r="B811" s="205"/>
      <c r="C811" s="205"/>
      <c r="D811" s="205"/>
      <c r="E811" s="205"/>
      <c r="F811" s="205"/>
      <c r="G811" s="205"/>
      <c r="H811" s="205"/>
      <c r="I811" s="205"/>
      <c r="J811" s="205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</row>
    <row r="812" spans="1:23" ht="12.75" customHeight="1">
      <c r="A812" s="142"/>
      <c r="B812" s="205"/>
      <c r="C812" s="205"/>
      <c r="D812" s="205"/>
      <c r="E812" s="205"/>
      <c r="F812" s="205"/>
      <c r="G812" s="205"/>
      <c r="H812" s="205"/>
      <c r="I812" s="205"/>
      <c r="J812" s="205"/>
      <c r="K812" s="205"/>
      <c r="L812" s="205"/>
      <c r="M812" s="205"/>
      <c r="N812" s="205"/>
      <c r="O812" s="205"/>
      <c r="P812" s="205"/>
      <c r="Q812" s="205"/>
      <c r="R812" s="205"/>
      <c r="S812" s="205"/>
      <c r="T812" s="205"/>
      <c r="U812" s="205"/>
      <c r="V812" s="205"/>
      <c r="W812" s="205"/>
    </row>
    <row r="813" spans="1:23" ht="12.75" customHeight="1">
      <c r="A813" s="142"/>
      <c r="B813" s="205"/>
      <c r="C813" s="205"/>
      <c r="D813" s="205"/>
      <c r="E813" s="205"/>
      <c r="F813" s="205"/>
      <c r="G813" s="205"/>
      <c r="H813" s="205"/>
      <c r="I813" s="205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</row>
    <row r="814" spans="1:23" ht="12.75" customHeight="1">
      <c r="A814" s="142"/>
      <c r="B814" s="205"/>
      <c r="C814" s="205"/>
      <c r="D814" s="205"/>
      <c r="E814" s="205"/>
      <c r="F814" s="205"/>
      <c r="G814" s="205"/>
      <c r="H814" s="205"/>
      <c r="I814" s="205"/>
      <c r="J814" s="205"/>
      <c r="K814" s="205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</row>
    <row r="815" spans="1:23" ht="12.75" customHeight="1">
      <c r="A815" s="142"/>
      <c r="B815" s="205"/>
      <c r="C815" s="205"/>
      <c r="D815" s="205"/>
      <c r="E815" s="205"/>
      <c r="F815" s="205"/>
      <c r="G815" s="205"/>
      <c r="H815" s="205"/>
      <c r="I815" s="205"/>
      <c r="J815" s="205"/>
      <c r="K815" s="205"/>
      <c r="L815" s="205"/>
      <c r="M815" s="205"/>
      <c r="N815" s="205"/>
      <c r="O815" s="205"/>
      <c r="P815" s="205"/>
      <c r="Q815" s="205"/>
      <c r="R815" s="205"/>
      <c r="S815" s="205"/>
      <c r="T815" s="205"/>
      <c r="U815" s="205"/>
      <c r="V815" s="205"/>
      <c r="W815" s="205"/>
    </row>
    <row r="816" spans="1:23" ht="12.75" customHeight="1">
      <c r="A816" s="142"/>
      <c r="B816" s="205"/>
      <c r="C816" s="205"/>
      <c r="D816" s="205"/>
      <c r="E816" s="205"/>
      <c r="F816" s="205"/>
      <c r="G816" s="205"/>
      <c r="H816" s="205"/>
      <c r="I816" s="205"/>
      <c r="J816" s="205"/>
      <c r="K816" s="205"/>
      <c r="L816" s="205"/>
      <c r="M816" s="205"/>
      <c r="N816" s="205"/>
      <c r="O816" s="205"/>
      <c r="P816" s="205"/>
      <c r="Q816" s="205"/>
      <c r="R816" s="205"/>
      <c r="S816" s="205"/>
      <c r="T816" s="205"/>
      <c r="U816" s="205"/>
      <c r="V816" s="205"/>
      <c r="W816" s="205"/>
    </row>
    <row r="817" spans="1:23" ht="12.75" customHeight="1">
      <c r="A817" s="142"/>
      <c r="B817" s="205"/>
      <c r="C817" s="205"/>
      <c r="D817" s="205"/>
      <c r="E817" s="205"/>
      <c r="F817" s="205"/>
      <c r="G817" s="205"/>
      <c r="H817" s="205"/>
      <c r="I817" s="205"/>
      <c r="J817" s="205"/>
      <c r="K817" s="205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</row>
    <row r="818" spans="1:23" ht="12.75" customHeight="1">
      <c r="A818" s="142"/>
      <c r="B818" s="205"/>
      <c r="C818" s="205"/>
      <c r="D818" s="205"/>
      <c r="E818" s="205"/>
      <c r="F818" s="205"/>
      <c r="G818" s="205"/>
      <c r="H818" s="205"/>
      <c r="I818" s="205"/>
      <c r="J818" s="205"/>
      <c r="K818" s="205"/>
      <c r="L818" s="205"/>
      <c r="M818" s="205"/>
      <c r="N818" s="205"/>
      <c r="O818" s="205"/>
      <c r="P818" s="205"/>
      <c r="Q818" s="205"/>
      <c r="R818" s="205"/>
      <c r="S818" s="205"/>
      <c r="T818" s="205"/>
      <c r="U818" s="205"/>
      <c r="V818" s="205"/>
      <c r="W818" s="205"/>
    </row>
    <row r="819" spans="1:23" ht="12.75" customHeight="1">
      <c r="A819" s="142"/>
      <c r="B819" s="205"/>
      <c r="C819" s="205"/>
      <c r="D819" s="205"/>
      <c r="E819" s="205"/>
      <c r="F819" s="205"/>
      <c r="G819" s="205"/>
      <c r="H819" s="205"/>
      <c r="I819" s="205"/>
      <c r="J819" s="205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  <c r="V819" s="205"/>
      <c r="W819" s="205"/>
    </row>
    <row r="820" spans="1:23" ht="12.75" customHeight="1">
      <c r="A820" s="142"/>
      <c r="B820" s="205"/>
      <c r="C820" s="205"/>
      <c r="D820" s="205"/>
      <c r="E820" s="205"/>
      <c r="F820" s="205"/>
      <c r="G820" s="205"/>
      <c r="H820" s="205"/>
      <c r="I820" s="205"/>
      <c r="J820" s="205"/>
      <c r="K820" s="205"/>
      <c r="L820" s="205"/>
      <c r="M820" s="205"/>
      <c r="N820" s="205"/>
      <c r="O820" s="205"/>
      <c r="P820" s="205"/>
      <c r="Q820" s="205"/>
      <c r="R820" s="205"/>
      <c r="S820" s="205"/>
      <c r="T820" s="205"/>
      <c r="U820" s="205"/>
      <c r="V820" s="205"/>
      <c r="W820" s="205"/>
    </row>
    <row r="821" spans="1:23" ht="12.75" customHeight="1">
      <c r="A821" s="142"/>
      <c r="B821" s="205"/>
      <c r="C821" s="205"/>
      <c r="D821" s="205"/>
      <c r="E821" s="205"/>
      <c r="F821" s="205"/>
      <c r="G821" s="205"/>
      <c r="H821" s="205"/>
      <c r="I821" s="205"/>
      <c r="J821" s="205"/>
      <c r="K821" s="205"/>
      <c r="L821" s="205"/>
      <c r="M821" s="205"/>
      <c r="N821" s="205"/>
      <c r="O821" s="205"/>
      <c r="P821" s="205"/>
      <c r="Q821" s="205"/>
      <c r="R821" s="205"/>
      <c r="S821" s="205"/>
      <c r="T821" s="205"/>
      <c r="U821" s="205"/>
      <c r="V821" s="205"/>
      <c r="W821" s="205"/>
    </row>
    <row r="822" spans="1:23" ht="12.75" customHeight="1">
      <c r="A822" s="142"/>
      <c r="B822" s="205"/>
      <c r="C822" s="205"/>
      <c r="D822" s="205"/>
      <c r="E822" s="205"/>
      <c r="F822" s="205"/>
      <c r="G822" s="205"/>
      <c r="H822" s="205"/>
      <c r="I822" s="205"/>
      <c r="J822" s="205"/>
      <c r="K822" s="205"/>
      <c r="L822" s="205"/>
      <c r="M822" s="205"/>
      <c r="N822" s="205"/>
      <c r="O822" s="205"/>
      <c r="P822" s="205"/>
      <c r="Q822" s="205"/>
      <c r="R822" s="205"/>
      <c r="S822" s="205"/>
      <c r="T822" s="205"/>
      <c r="U822" s="205"/>
      <c r="V822" s="205"/>
      <c r="W822" s="205"/>
    </row>
    <row r="823" spans="1:23" ht="12.75" customHeight="1">
      <c r="A823" s="142"/>
      <c r="B823" s="205"/>
      <c r="C823" s="205"/>
      <c r="D823" s="205"/>
      <c r="E823" s="205"/>
      <c r="F823" s="205"/>
      <c r="G823" s="205"/>
      <c r="H823" s="205"/>
      <c r="I823" s="205"/>
      <c r="J823" s="205"/>
      <c r="K823" s="205"/>
      <c r="L823" s="205"/>
      <c r="M823" s="205"/>
      <c r="N823" s="205"/>
      <c r="O823" s="205"/>
      <c r="P823" s="205"/>
      <c r="Q823" s="205"/>
      <c r="R823" s="205"/>
      <c r="S823" s="205"/>
      <c r="T823" s="205"/>
      <c r="U823" s="205"/>
      <c r="V823" s="205"/>
      <c r="W823" s="205"/>
    </row>
    <row r="824" spans="1:23" ht="12.75" customHeight="1">
      <c r="A824" s="142"/>
      <c r="B824" s="205"/>
      <c r="C824" s="205"/>
      <c r="D824" s="205"/>
      <c r="E824" s="205"/>
      <c r="F824" s="205"/>
      <c r="G824" s="205"/>
      <c r="H824" s="205"/>
      <c r="I824" s="205"/>
      <c r="J824" s="205"/>
      <c r="K824" s="205"/>
      <c r="L824" s="205"/>
      <c r="M824" s="205"/>
      <c r="N824" s="205"/>
      <c r="O824" s="205"/>
      <c r="P824" s="205"/>
      <c r="Q824" s="205"/>
      <c r="R824" s="205"/>
      <c r="S824" s="205"/>
      <c r="T824" s="205"/>
      <c r="U824" s="205"/>
      <c r="V824" s="205"/>
      <c r="W824" s="205"/>
    </row>
    <row r="825" spans="1:23" ht="12.75" customHeight="1">
      <c r="A825" s="142"/>
      <c r="B825" s="205"/>
      <c r="C825" s="205"/>
      <c r="D825" s="205"/>
      <c r="E825" s="205"/>
      <c r="F825" s="205"/>
      <c r="G825" s="205"/>
      <c r="H825" s="205"/>
      <c r="I825" s="205"/>
      <c r="J825" s="205"/>
      <c r="K825" s="205"/>
      <c r="L825" s="205"/>
      <c r="M825" s="205"/>
      <c r="N825" s="205"/>
      <c r="O825" s="205"/>
      <c r="P825" s="205"/>
      <c r="Q825" s="205"/>
      <c r="R825" s="205"/>
      <c r="S825" s="205"/>
      <c r="T825" s="205"/>
      <c r="U825" s="205"/>
      <c r="V825" s="205"/>
      <c r="W825" s="205"/>
    </row>
    <row r="826" spans="1:23" ht="12.75" customHeight="1">
      <c r="A826" s="142"/>
      <c r="B826" s="205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  <c r="V826" s="205"/>
      <c r="W826" s="205"/>
    </row>
    <row r="827" spans="1:23" ht="12.75" customHeight="1">
      <c r="A827" s="142"/>
      <c r="B827" s="205"/>
      <c r="C827" s="205"/>
      <c r="D827" s="205"/>
      <c r="E827" s="205"/>
      <c r="F827" s="205"/>
      <c r="G827" s="205"/>
      <c r="H827" s="205"/>
      <c r="I827" s="205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</row>
    <row r="828" spans="1:23" ht="12.75" customHeight="1">
      <c r="A828" s="142"/>
      <c r="B828" s="205"/>
      <c r="C828" s="205"/>
      <c r="D828" s="205"/>
      <c r="E828" s="205"/>
      <c r="F828" s="205"/>
      <c r="G828" s="205"/>
      <c r="H828" s="205"/>
      <c r="I828" s="205"/>
      <c r="J828" s="205"/>
      <c r="K828" s="205"/>
      <c r="L828" s="205"/>
      <c r="M828" s="205"/>
      <c r="N828" s="205"/>
      <c r="O828" s="205"/>
      <c r="P828" s="205"/>
      <c r="Q828" s="205"/>
      <c r="R828" s="205"/>
      <c r="S828" s="205"/>
      <c r="T828" s="205"/>
      <c r="U828" s="205"/>
      <c r="V828" s="205"/>
      <c r="W828" s="205"/>
    </row>
    <row r="829" spans="1:23" ht="12.75" customHeight="1">
      <c r="A829" s="142"/>
      <c r="B829" s="205"/>
      <c r="C829" s="205"/>
      <c r="D829" s="205"/>
      <c r="E829" s="205"/>
      <c r="F829" s="205"/>
      <c r="G829" s="205"/>
      <c r="H829" s="205"/>
      <c r="I829" s="205"/>
      <c r="J829" s="205"/>
      <c r="K829" s="205"/>
      <c r="L829" s="205"/>
      <c r="M829" s="205"/>
      <c r="N829" s="205"/>
      <c r="O829" s="205"/>
      <c r="P829" s="205"/>
      <c r="Q829" s="205"/>
      <c r="R829" s="205"/>
      <c r="S829" s="205"/>
      <c r="T829" s="205"/>
      <c r="U829" s="205"/>
      <c r="V829" s="205"/>
      <c r="W829" s="205"/>
    </row>
    <row r="830" spans="1:23" ht="12.75" customHeight="1">
      <c r="A830" s="142"/>
      <c r="B830" s="205"/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</row>
    <row r="831" spans="1:23" ht="12.75" customHeight="1">
      <c r="A831" s="142"/>
      <c r="B831" s="205"/>
      <c r="C831" s="205"/>
      <c r="D831" s="205"/>
      <c r="E831" s="205"/>
      <c r="F831" s="205"/>
      <c r="G831" s="205"/>
      <c r="H831" s="205"/>
      <c r="I831" s="205"/>
      <c r="J831" s="205"/>
      <c r="K831" s="205"/>
      <c r="L831" s="205"/>
      <c r="M831" s="205"/>
      <c r="N831" s="205"/>
      <c r="O831" s="205"/>
      <c r="P831" s="205"/>
      <c r="Q831" s="205"/>
      <c r="R831" s="205"/>
      <c r="S831" s="205"/>
      <c r="T831" s="205"/>
      <c r="U831" s="205"/>
      <c r="V831" s="205"/>
      <c r="W831" s="205"/>
    </row>
    <row r="832" spans="1:23" ht="12.75" customHeight="1">
      <c r="A832" s="142"/>
      <c r="B832" s="205"/>
      <c r="C832" s="205"/>
      <c r="D832" s="205"/>
      <c r="E832" s="205"/>
      <c r="F832" s="205"/>
      <c r="G832" s="205"/>
      <c r="H832" s="205"/>
      <c r="I832" s="205"/>
      <c r="J832" s="205"/>
      <c r="K832" s="205"/>
      <c r="L832" s="205"/>
      <c r="M832" s="205"/>
      <c r="N832" s="205"/>
      <c r="O832" s="205"/>
      <c r="P832" s="205"/>
      <c r="Q832" s="205"/>
      <c r="R832" s="205"/>
      <c r="S832" s="205"/>
      <c r="T832" s="205"/>
      <c r="U832" s="205"/>
      <c r="V832" s="205"/>
      <c r="W832" s="205"/>
    </row>
    <row r="833" spans="1:23" ht="12.75" customHeight="1">
      <c r="A833" s="142"/>
      <c r="B833" s="205"/>
      <c r="C833" s="205"/>
      <c r="D833" s="205"/>
      <c r="E833" s="205"/>
      <c r="F833" s="205"/>
      <c r="G833" s="205"/>
      <c r="H833" s="205"/>
      <c r="I833" s="205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  <c r="V833" s="205"/>
      <c r="W833" s="205"/>
    </row>
    <row r="834" spans="1:23" ht="12.75" customHeight="1">
      <c r="A834" s="142"/>
      <c r="B834" s="205"/>
      <c r="C834" s="205"/>
      <c r="D834" s="205"/>
      <c r="E834" s="205"/>
      <c r="F834" s="205"/>
      <c r="G834" s="205"/>
      <c r="H834" s="205"/>
      <c r="I834" s="205"/>
      <c r="J834" s="205"/>
      <c r="K834" s="205"/>
      <c r="L834" s="205"/>
      <c r="M834" s="205"/>
      <c r="N834" s="205"/>
      <c r="O834" s="205"/>
      <c r="P834" s="205"/>
      <c r="Q834" s="205"/>
      <c r="R834" s="205"/>
      <c r="S834" s="205"/>
      <c r="T834" s="205"/>
      <c r="U834" s="205"/>
      <c r="V834" s="205"/>
      <c r="W834" s="205"/>
    </row>
    <row r="835" spans="1:23" ht="12.75" customHeight="1">
      <c r="A835" s="142"/>
      <c r="B835" s="205"/>
      <c r="C835" s="205"/>
      <c r="D835" s="205"/>
      <c r="E835" s="205"/>
      <c r="F835" s="205"/>
      <c r="G835" s="205"/>
      <c r="H835" s="205"/>
      <c r="I835" s="205"/>
      <c r="J835" s="205"/>
      <c r="K835" s="205"/>
      <c r="L835" s="205"/>
      <c r="M835" s="205"/>
      <c r="N835" s="205"/>
      <c r="O835" s="205"/>
      <c r="P835" s="205"/>
      <c r="Q835" s="205"/>
      <c r="R835" s="205"/>
      <c r="S835" s="205"/>
      <c r="T835" s="205"/>
      <c r="U835" s="205"/>
      <c r="V835" s="205"/>
      <c r="W835" s="205"/>
    </row>
    <row r="836" spans="1:23" ht="12.75" customHeight="1">
      <c r="A836" s="142"/>
      <c r="B836" s="205"/>
      <c r="C836" s="205"/>
      <c r="D836" s="205"/>
      <c r="E836" s="205"/>
      <c r="F836" s="205"/>
      <c r="G836" s="205"/>
      <c r="H836" s="205"/>
      <c r="I836" s="205"/>
      <c r="J836" s="205"/>
      <c r="K836" s="205"/>
      <c r="L836" s="205"/>
      <c r="M836" s="205"/>
      <c r="N836" s="205"/>
      <c r="O836" s="205"/>
      <c r="P836" s="205"/>
      <c r="Q836" s="205"/>
      <c r="R836" s="205"/>
      <c r="S836" s="205"/>
      <c r="T836" s="205"/>
      <c r="U836" s="205"/>
      <c r="V836" s="205"/>
      <c r="W836" s="205"/>
    </row>
    <row r="837" spans="1:23" ht="12.75" customHeight="1">
      <c r="A837" s="142"/>
      <c r="B837" s="205"/>
      <c r="C837" s="205"/>
      <c r="D837" s="205"/>
      <c r="E837" s="205"/>
      <c r="F837" s="205"/>
      <c r="G837" s="205"/>
      <c r="H837" s="205"/>
      <c r="I837" s="205"/>
      <c r="J837" s="205"/>
      <c r="K837" s="205"/>
      <c r="L837" s="205"/>
      <c r="M837" s="205"/>
      <c r="N837" s="205"/>
      <c r="O837" s="205"/>
      <c r="P837" s="205"/>
      <c r="Q837" s="205"/>
      <c r="R837" s="205"/>
      <c r="S837" s="205"/>
      <c r="T837" s="205"/>
      <c r="U837" s="205"/>
      <c r="V837" s="205"/>
      <c r="W837" s="205"/>
    </row>
    <row r="838" spans="1:23" ht="12.75" customHeight="1">
      <c r="A838" s="142"/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  <c r="V838" s="205"/>
      <c r="W838" s="205"/>
    </row>
    <row r="839" spans="1:23" ht="12.75" customHeight="1">
      <c r="A839" s="142"/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</row>
    <row r="840" spans="1:23" ht="12.75" customHeight="1">
      <c r="A840" s="142"/>
      <c r="B840" s="205"/>
      <c r="C840" s="205"/>
      <c r="D840" s="205"/>
      <c r="E840" s="205"/>
      <c r="F840" s="205"/>
      <c r="G840" s="205"/>
      <c r="H840" s="205"/>
      <c r="I840" s="205"/>
      <c r="J840" s="205"/>
      <c r="K840" s="205"/>
      <c r="L840" s="205"/>
      <c r="M840" s="205"/>
      <c r="N840" s="205"/>
      <c r="O840" s="205"/>
      <c r="P840" s="205"/>
      <c r="Q840" s="205"/>
      <c r="R840" s="205"/>
      <c r="S840" s="205"/>
      <c r="T840" s="205"/>
      <c r="U840" s="205"/>
      <c r="V840" s="205"/>
      <c r="W840" s="205"/>
    </row>
    <row r="841" spans="1:23" ht="12.75" customHeight="1">
      <c r="A841" s="142"/>
      <c r="B841" s="205"/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  <c r="V841" s="205"/>
      <c r="W841" s="205"/>
    </row>
    <row r="842" spans="1:23" ht="12.75" customHeight="1">
      <c r="A842" s="142"/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05"/>
      <c r="N842" s="205"/>
      <c r="O842" s="205"/>
      <c r="P842" s="205"/>
      <c r="Q842" s="205"/>
      <c r="R842" s="205"/>
      <c r="S842" s="205"/>
      <c r="T842" s="205"/>
      <c r="U842" s="205"/>
      <c r="V842" s="205"/>
      <c r="W842" s="205"/>
    </row>
    <row r="843" spans="1:23" ht="12.75" customHeight="1">
      <c r="A843" s="142"/>
      <c r="B843" s="205"/>
      <c r="C843" s="205"/>
      <c r="D843" s="205"/>
      <c r="E843" s="205"/>
      <c r="F843" s="205"/>
      <c r="G843" s="205"/>
      <c r="H843" s="205"/>
      <c r="I843" s="205"/>
      <c r="J843" s="205"/>
      <c r="K843" s="205"/>
      <c r="L843" s="205"/>
      <c r="M843" s="205"/>
      <c r="N843" s="205"/>
      <c r="O843" s="205"/>
      <c r="P843" s="205"/>
      <c r="Q843" s="205"/>
      <c r="R843" s="205"/>
      <c r="S843" s="205"/>
      <c r="T843" s="205"/>
      <c r="U843" s="205"/>
      <c r="V843" s="205"/>
      <c r="W843" s="205"/>
    </row>
    <row r="844" spans="1:23" ht="12.75" customHeight="1">
      <c r="A844" s="142"/>
      <c r="B844" s="205"/>
      <c r="C844" s="205"/>
      <c r="D844" s="205"/>
      <c r="E844" s="205"/>
      <c r="F844" s="205"/>
      <c r="G844" s="205"/>
      <c r="H844" s="205"/>
      <c r="I844" s="205"/>
      <c r="J844" s="205"/>
      <c r="K844" s="205"/>
      <c r="L844" s="205"/>
      <c r="M844" s="205"/>
      <c r="N844" s="205"/>
      <c r="O844" s="205"/>
      <c r="P844" s="205"/>
      <c r="Q844" s="205"/>
      <c r="R844" s="205"/>
      <c r="S844" s="205"/>
      <c r="T844" s="205"/>
      <c r="U844" s="205"/>
      <c r="V844" s="205"/>
      <c r="W844" s="205"/>
    </row>
    <row r="845" spans="1:23" ht="12.75" customHeight="1">
      <c r="A845" s="142"/>
      <c r="B845" s="205"/>
      <c r="C845" s="205"/>
      <c r="D845" s="205"/>
      <c r="E845" s="205"/>
      <c r="F845" s="205"/>
      <c r="G845" s="205"/>
      <c r="H845" s="205"/>
      <c r="I845" s="205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  <c r="V845" s="205"/>
      <c r="W845" s="205"/>
    </row>
    <row r="846" spans="1:23" ht="12.75" customHeight="1">
      <c r="A846" s="142"/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  <c r="V846" s="205"/>
      <c r="W846" s="205"/>
    </row>
    <row r="847" spans="1:23" ht="12.75" customHeight="1">
      <c r="A847" s="142"/>
      <c r="B847" s="205"/>
      <c r="C847" s="205"/>
      <c r="D847" s="205"/>
      <c r="E847" s="205"/>
      <c r="F847" s="205"/>
      <c r="G847" s="205"/>
      <c r="H847" s="205"/>
      <c r="I847" s="205"/>
      <c r="J847" s="205"/>
      <c r="K847" s="205"/>
      <c r="L847" s="205"/>
      <c r="M847" s="205"/>
      <c r="N847" s="205"/>
      <c r="O847" s="205"/>
      <c r="P847" s="205"/>
      <c r="Q847" s="205"/>
      <c r="R847" s="205"/>
      <c r="S847" s="205"/>
      <c r="T847" s="205"/>
      <c r="U847" s="205"/>
      <c r="V847" s="205"/>
      <c r="W847" s="205"/>
    </row>
    <row r="848" spans="1:23" ht="12.75" customHeight="1">
      <c r="A848" s="142"/>
      <c r="B848" s="205"/>
      <c r="C848" s="205"/>
      <c r="D848" s="205"/>
      <c r="E848" s="205"/>
      <c r="F848" s="205"/>
      <c r="G848" s="205"/>
      <c r="H848" s="205"/>
      <c r="I848" s="205"/>
      <c r="J848" s="205"/>
      <c r="K848" s="205"/>
      <c r="L848" s="205"/>
      <c r="M848" s="205"/>
      <c r="N848" s="205"/>
      <c r="O848" s="205"/>
      <c r="P848" s="205"/>
      <c r="Q848" s="205"/>
      <c r="R848" s="205"/>
      <c r="S848" s="205"/>
      <c r="T848" s="205"/>
      <c r="U848" s="205"/>
      <c r="V848" s="205"/>
      <c r="W848" s="205"/>
    </row>
    <row r="849" spans="1:23" ht="12.75" customHeight="1">
      <c r="A849" s="142"/>
      <c r="B849" s="205"/>
      <c r="C849" s="205"/>
      <c r="D849" s="205"/>
      <c r="E849" s="205"/>
      <c r="F849" s="205"/>
      <c r="G849" s="205"/>
      <c r="H849" s="205"/>
      <c r="I849" s="205"/>
      <c r="J849" s="205"/>
      <c r="K849" s="205"/>
      <c r="L849" s="205"/>
      <c r="M849" s="205"/>
      <c r="N849" s="205"/>
      <c r="O849" s="205"/>
      <c r="P849" s="205"/>
      <c r="Q849" s="205"/>
      <c r="R849" s="205"/>
      <c r="S849" s="205"/>
      <c r="T849" s="205"/>
      <c r="U849" s="205"/>
      <c r="V849" s="205"/>
      <c r="W849" s="205"/>
    </row>
    <row r="850" spans="1:23" ht="12.75" customHeight="1">
      <c r="A850" s="142"/>
      <c r="B850" s="205"/>
      <c r="C850" s="205"/>
      <c r="D850" s="205"/>
      <c r="E850" s="205"/>
      <c r="F850" s="205"/>
      <c r="G850" s="205"/>
      <c r="H850" s="205"/>
      <c r="I850" s="205"/>
      <c r="J850" s="205"/>
      <c r="K850" s="205"/>
      <c r="L850" s="205"/>
      <c r="M850" s="205"/>
      <c r="N850" s="205"/>
      <c r="O850" s="205"/>
      <c r="P850" s="205"/>
      <c r="Q850" s="205"/>
      <c r="R850" s="205"/>
      <c r="S850" s="205"/>
      <c r="T850" s="205"/>
      <c r="U850" s="205"/>
      <c r="V850" s="205"/>
      <c r="W850" s="205"/>
    </row>
    <row r="851" spans="1:23" ht="12.75" customHeight="1">
      <c r="A851" s="142"/>
      <c r="B851" s="205"/>
      <c r="C851" s="205"/>
      <c r="D851" s="205"/>
      <c r="E851" s="205"/>
      <c r="F851" s="205"/>
      <c r="G851" s="205"/>
      <c r="H851" s="205"/>
      <c r="I851" s="205"/>
      <c r="J851" s="205"/>
      <c r="K851" s="205"/>
      <c r="L851" s="205"/>
      <c r="M851" s="205"/>
      <c r="N851" s="205"/>
      <c r="O851" s="205"/>
      <c r="P851" s="205"/>
      <c r="Q851" s="205"/>
      <c r="R851" s="205"/>
      <c r="S851" s="205"/>
      <c r="T851" s="205"/>
      <c r="U851" s="205"/>
      <c r="V851" s="205"/>
      <c r="W851" s="205"/>
    </row>
    <row r="852" spans="1:23" ht="12.75" customHeight="1">
      <c r="A852" s="142"/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05"/>
      <c r="N852" s="205"/>
      <c r="O852" s="205"/>
      <c r="P852" s="205"/>
      <c r="Q852" s="205"/>
      <c r="R852" s="205"/>
      <c r="S852" s="205"/>
      <c r="T852" s="205"/>
      <c r="U852" s="205"/>
      <c r="V852" s="205"/>
      <c r="W852" s="205"/>
    </row>
    <row r="853" spans="1:23" ht="12.75" customHeight="1">
      <c r="A853" s="142"/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05"/>
      <c r="N853" s="205"/>
      <c r="O853" s="205"/>
      <c r="P853" s="205"/>
      <c r="Q853" s="205"/>
      <c r="R853" s="205"/>
      <c r="S853" s="205"/>
      <c r="T853" s="205"/>
      <c r="U853" s="205"/>
      <c r="V853" s="205"/>
      <c r="W853" s="205"/>
    </row>
    <row r="854" spans="1:23" ht="12.75" customHeight="1">
      <c r="A854" s="142"/>
      <c r="B854" s="205"/>
      <c r="C854" s="205"/>
      <c r="D854" s="205"/>
      <c r="E854" s="205"/>
      <c r="F854" s="205"/>
      <c r="G854" s="205"/>
      <c r="H854" s="205"/>
      <c r="I854" s="205"/>
      <c r="J854" s="205"/>
      <c r="K854" s="205"/>
      <c r="L854" s="205"/>
      <c r="M854" s="205"/>
      <c r="N854" s="205"/>
      <c r="O854" s="205"/>
      <c r="P854" s="205"/>
      <c r="Q854" s="205"/>
      <c r="R854" s="205"/>
      <c r="S854" s="205"/>
      <c r="T854" s="205"/>
      <c r="U854" s="205"/>
      <c r="V854" s="205"/>
      <c r="W854" s="205"/>
    </row>
    <row r="855" spans="1:23" ht="12.75" customHeight="1">
      <c r="A855" s="142"/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05"/>
      <c r="N855" s="205"/>
      <c r="O855" s="205"/>
      <c r="P855" s="205"/>
      <c r="Q855" s="205"/>
      <c r="R855" s="205"/>
      <c r="S855" s="205"/>
      <c r="T855" s="205"/>
      <c r="U855" s="205"/>
      <c r="V855" s="205"/>
      <c r="W855" s="205"/>
    </row>
    <row r="856" spans="1:23" ht="12.75" customHeight="1">
      <c r="A856" s="142"/>
      <c r="B856" s="205"/>
      <c r="C856" s="205"/>
      <c r="D856" s="205"/>
      <c r="E856" s="205"/>
      <c r="F856" s="205"/>
      <c r="G856" s="205"/>
      <c r="H856" s="205"/>
      <c r="I856" s="205"/>
      <c r="J856" s="205"/>
      <c r="K856" s="205"/>
      <c r="L856" s="205"/>
      <c r="M856" s="205"/>
      <c r="N856" s="205"/>
      <c r="O856" s="205"/>
      <c r="P856" s="205"/>
      <c r="Q856" s="205"/>
      <c r="R856" s="205"/>
      <c r="S856" s="205"/>
      <c r="T856" s="205"/>
      <c r="U856" s="205"/>
      <c r="V856" s="205"/>
      <c r="W856" s="205"/>
    </row>
    <row r="857" spans="1:23" ht="12.75" customHeight="1">
      <c r="A857" s="142"/>
      <c r="B857" s="205"/>
      <c r="C857" s="205"/>
      <c r="D857" s="205"/>
      <c r="E857" s="205"/>
      <c r="F857" s="205"/>
      <c r="G857" s="205"/>
      <c r="H857" s="205"/>
      <c r="I857" s="205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</row>
    <row r="858" spans="1:23" ht="12.75" customHeight="1">
      <c r="A858" s="142"/>
      <c r="B858" s="205"/>
      <c r="C858" s="205"/>
      <c r="D858" s="205"/>
      <c r="E858" s="205"/>
      <c r="F858" s="205"/>
      <c r="G858" s="205"/>
      <c r="H858" s="205"/>
      <c r="I858" s="205"/>
      <c r="J858" s="205"/>
      <c r="K858" s="205"/>
      <c r="L858" s="205"/>
      <c r="M858" s="205"/>
      <c r="N858" s="205"/>
      <c r="O858" s="205"/>
      <c r="P858" s="205"/>
      <c r="Q858" s="205"/>
      <c r="R858" s="205"/>
      <c r="S858" s="205"/>
      <c r="T858" s="205"/>
      <c r="U858" s="205"/>
      <c r="V858" s="205"/>
      <c r="W858" s="205"/>
    </row>
    <row r="859" spans="1:23" ht="12.75" customHeight="1">
      <c r="A859" s="142"/>
      <c r="B859" s="205"/>
      <c r="C859" s="205"/>
      <c r="D859" s="205"/>
      <c r="E859" s="205"/>
      <c r="F859" s="205"/>
      <c r="G859" s="205"/>
      <c r="H859" s="205"/>
      <c r="I859" s="205"/>
      <c r="J859" s="205"/>
      <c r="K859" s="205"/>
      <c r="L859" s="205"/>
      <c r="M859" s="205"/>
      <c r="N859" s="205"/>
      <c r="O859" s="205"/>
      <c r="P859" s="205"/>
      <c r="Q859" s="205"/>
      <c r="R859" s="205"/>
      <c r="S859" s="205"/>
      <c r="T859" s="205"/>
      <c r="U859" s="205"/>
      <c r="V859" s="205"/>
      <c r="W859" s="205"/>
    </row>
    <row r="860" spans="1:23" ht="12.75" customHeight="1">
      <c r="A860" s="142"/>
      <c r="B860" s="205"/>
      <c r="C860" s="205"/>
      <c r="D860" s="205"/>
      <c r="E860" s="205"/>
      <c r="F860" s="205"/>
      <c r="G860" s="205"/>
      <c r="H860" s="205"/>
      <c r="I860" s="205"/>
      <c r="J860" s="205"/>
      <c r="K860" s="205"/>
      <c r="L860" s="205"/>
      <c r="M860" s="205"/>
      <c r="N860" s="205"/>
      <c r="O860" s="205"/>
      <c r="P860" s="205"/>
      <c r="Q860" s="205"/>
      <c r="R860" s="205"/>
      <c r="S860" s="205"/>
      <c r="T860" s="205"/>
      <c r="U860" s="205"/>
      <c r="V860" s="205"/>
      <c r="W860" s="205"/>
    </row>
    <row r="861" spans="1:23" ht="12.75" customHeight="1">
      <c r="A861" s="142"/>
      <c r="B861" s="205"/>
      <c r="C861" s="205"/>
      <c r="D861" s="205"/>
      <c r="E861" s="205"/>
      <c r="F861" s="205"/>
      <c r="G861" s="205"/>
      <c r="H861" s="205"/>
      <c r="I861" s="205"/>
      <c r="J861" s="205"/>
      <c r="K861" s="205"/>
      <c r="L861" s="205"/>
      <c r="M861" s="205"/>
      <c r="N861" s="205"/>
      <c r="O861" s="205"/>
      <c r="P861" s="205"/>
      <c r="Q861" s="205"/>
      <c r="R861" s="205"/>
      <c r="S861" s="205"/>
      <c r="T861" s="205"/>
      <c r="U861" s="205"/>
      <c r="V861" s="205"/>
      <c r="W861" s="205"/>
    </row>
    <row r="862" spans="1:23" ht="12.75" customHeight="1">
      <c r="A862" s="142"/>
      <c r="B862" s="205"/>
      <c r="C862" s="205"/>
      <c r="D862" s="205"/>
      <c r="E862" s="205"/>
      <c r="F862" s="205"/>
      <c r="G862" s="205"/>
      <c r="H862" s="205"/>
      <c r="I862" s="205"/>
      <c r="J862" s="205"/>
      <c r="K862" s="205"/>
      <c r="L862" s="205"/>
      <c r="M862" s="205"/>
      <c r="N862" s="205"/>
      <c r="O862" s="205"/>
      <c r="P862" s="205"/>
      <c r="Q862" s="205"/>
      <c r="R862" s="205"/>
      <c r="S862" s="205"/>
      <c r="T862" s="205"/>
      <c r="U862" s="205"/>
      <c r="V862" s="205"/>
      <c r="W862" s="205"/>
    </row>
    <row r="863" spans="1:23" ht="12.75" customHeight="1">
      <c r="A863" s="142"/>
      <c r="B863" s="205"/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</row>
    <row r="864" spans="1:23" ht="12.75" customHeight="1">
      <c r="A864" s="142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05"/>
      <c r="N864" s="205"/>
      <c r="O864" s="205"/>
      <c r="P864" s="205"/>
      <c r="Q864" s="205"/>
      <c r="R864" s="205"/>
      <c r="S864" s="205"/>
      <c r="T864" s="205"/>
      <c r="U864" s="205"/>
      <c r="V864" s="205"/>
      <c r="W864" s="205"/>
    </row>
    <row r="865" spans="1:23" ht="12.75" customHeight="1">
      <c r="A865" s="142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05"/>
      <c r="N865" s="205"/>
      <c r="O865" s="205"/>
      <c r="P865" s="205"/>
      <c r="Q865" s="205"/>
      <c r="R865" s="205"/>
      <c r="S865" s="205"/>
      <c r="T865" s="205"/>
      <c r="U865" s="205"/>
      <c r="V865" s="205"/>
      <c r="W865" s="205"/>
    </row>
    <row r="866" spans="1:23" ht="12.75" customHeight="1">
      <c r="A866" s="142"/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5"/>
      <c r="M866" s="205"/>
      <c r="N866" s="205"/>
      <c r="O866" s="205"/>
      <c r="P866" s="205"/>
      <c r="Q866" s="205"/>
      <c r="R866" s="205"/>
      <c r="S866" s="205"/>
      <c r="T866" s="205"/>
      <c r="U866" s="205"/>
      <c r="V866" s="205"/>
      <c r="W866" s="205"/>
    </row>
    <row r="867" spans="1:23" ht="12.75" customHeight="1">
      <c r="A867" s="142"/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5"/>
      <c r="M867" s="205"/>
      <c r="N867" s="205"/>
      <c r="O867" s="205"/>
      <c r="P867" s="205"/>
      <c r="Q867" s="205"/>
      <c r="R867" s="205"/>
      <c r="S867" s="205"/>
      <c r="T867" s="205"/>
      <c r="U867" s="205"/>
      <c r="V867" s="205"/>
      <c r="W867" s="205"/>
    </row>
    <row r="868" spans="1:23" ht="12.75" customHeight="1">
      <c r="A868" s="142"/>
      <c r="B868" s="205"/>
      <c r="C868" s="205"/>
      <c r="D868" s="205"/>
      <c r="E868" s="205"/>
      <c r="F868" s="205"/>
      <c r="G868" s="205"/>
      <c r="H868" s="205"/>
      <c r="I868" s="205"/>
      <c r="J868" s="205"/>
      <c r="K868" s="205"/>
      <c r="L868" s="205"/>
      <c r="M868" s="205"/>
      <c r="N868" s="205"/>
      <c r="O868" s="205"/>
      <c r="P868" s="205"/>
      <c r="Q868" s="205"/>
      <c r="R868" s="205"/>
      <c r="S868" s="205"/>
      <c r="T868" s="205"/>
      <c r="U868" s="205"/>
      <c r="V868" s="205"/>
      <c r="W868" s="205"/>
    </row>
    <row r="869" spans="1:23" ht="12.75" customHeight="1">
      <c r="A869" s="142"/>
      <c r="B869" s="205"/>
      <c r="C869" s="205"/>
      <c r="D869" s="205"/>
      <c r="E869" s="205"/>
      <c r="F869" s="205"/>
      <c r="G869" s="205"/>
      <c r="H869" s="205"/>
      <c r="I869" s="205"/>
      <c r="J869" s="205"/>
      <c r="K869" s="205"/>
      <c r="L869" s="205"/>
      <c r="M869" s="205"/>
      <c r="N869" s="205"/>
      <c r="O869" s="205"/>
      <c r="P869" s="205"/>
      <c r="Q869" s="205"/>
      <c r="R869" s="205"/>
      <c r="S869" s="205"/>
      <c r="T869" s="205"/>
      <c r="U869" s="205"/>
      <c r="V869" s="205"/>
      <c r="W869" s="205"/>
    </row>
    <row r="870" spans="1:23" ht="12.75" customHeight="1">
      <c r="A870" s="142"/>
      <c r="B870" s="205"/>
      <c r="C870" s="205"/>
      <c r="D870" s="205"/>
      <c r="E870" s="205"/>
      <c r="F870" s="205"/>
      <c r="G870" s="205"/>
      <c r="H870" s="205"/>
      <c r="I870" s="205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  <c r="V870" s="205"/>
      <c r="W870" s="205"/>
    </row>
    <row r="871" spans="1:23" ht="12.75" customHeight="1">
      <c r="A871" s="142"/>
      <c r="B871" s="205"/>
      <c r="C871" s="205"/>
      <c r="D871" s="205"/>
      <c r="E871" s="205"/>
      <c r="F871" s="205"/>
      <c r="G871" s="205"/>
      <c r="H871" s="205"/>
      <c r="I871" s="205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  <c r="V871" s="205"/>
      <c r="W871" s="205"/>
    </row>
    <row r="872" spans="1:23" ht="12.75" customHeight="1">
      <c r="A872" s="142"/>
      <c r="B872" s="205"/>
      <c r="C872" s="205"/>
      <c r="D872" s="205"/>
      <c r="E872" s="205"/>
      <c r="F872" s="205"/>
      <c r="G872" s="205"/>
      <c r="H872" s="205"/>
      <c r="I872" s="205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  <c r="V872" s="205"/>
      <c r="W872" s="205"/>
    </row>
    <row r="873" spans="1:23" ht="12.75" customHeight="1">
      <c r="A873" s="142"/>
      <c r="B873" s="205"/>
      <c r="C873" s="205"/>
      <c r="D873" s="205"/>
      <c r="E873" s="205"/>
      <c r="F873" s="205"/>
      <c r="G873" s="205"/>
      <c r="H873" s="205"/>
      <c r="I873" s="205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  <c r="V873" s="205"/>
      <c r="W873" s="205"/>
    </row>
    <row r="874" spans="1:23" ht="12.75" customHeight="1">
      <c r="A874" s="142"/>
      <c r="B874" s="205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</row>
    <row r="875" spans="1:23" ht="12.75" customHeight="1">
      <c r="A875" s="142"/>
      <c r="B875" s="205"/>
      <c r="C875" s="205"/>
      <c r="D875" s="205"/>
      <c r="E875" s="205"/>
      <c r="F875" s="205"/>
      <c r="G875" s="205"/>
      <c r="H875" s="205"/>
      <c r="I875" s="205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</row>
    <row r="876" spans="1:23" ht="12.75" customHeight="1">
      <c r="A876" s="142"/>
      <c r="B876" s="205"/>
      <c r="C876" s="205"/>
      <c r="D876" s="205"/>
      <c r="E876" s="205"/>
      <c r="F876" s="205"/>
      <c r="G876" s="205"/>
      <c r="H876" s="205"/>
      <c r="I876" s="205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  <c r="V876" s="205"/>
      <c r="W876" s="205"/>
    </row>
    <row r="877" spans="1:23" ht="12.75" customHeight="1">
      <c r="A877" s="142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  <c r="V877" s="205"/>
      <c r="W877" s="205"/>
    </row>
    <row r="878" spans="1:23" ht="12.75" customHeight="1">
      <c r="A878" s="142"/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</row>
    <row r="879" spans="1:23" ht="12.75" customHeight="1">
      <c r="A879" s="142"/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  <c r="V879" s="205"/>
      <c r="W879" s="205"/>
    </row>
    <row r="880" spans="1:23" ht="12.75" customHeight="1">
      <c r="A880" s="142"/>
      <c r="B880" s="205"/>
      <c r="C880" s="205"/>
      <c r="D880" s="205"/>
      <c r="E880" s="205"/>
      <c r="F880" s="205"/>
      <c r="G880" s="205"/>
      <c r="H880" s="205"/>
      <c r="I880" s="205"/>
      <c r="J880" s="205"/>
      <c r="K880" s="205"/>
      <c r="L880" s="205"/>
      <c r="M880" s="205"/>
      <c r="N880" s="205"/>
      <c r="O880" s="205"/>
      <c r="P880" s="205"/>
      <c r="Q880" s="205"/>
      <c r="R880" s="205"/>
      <c r="S880" s="205"/>
      <c r="T880" s="205"/>
      <c r="U880" s="205"/>
      <c r="V880" s="205"/>
      <c r="W880" s="205"/>
    </row>
    <row r="881" spans="1:23" ht="12.75" customHeight="1">
      <c r="A881" s="142"/>
      <c r="B881" s="205"/>
      <c r="C881" s="205"/>
      <c r="D881" s="205"/>
      <c r="E881" s="205"/>
      <c r="F881" s="205"/>
      <c r="G881" s="205"/>
      <c r="H881" s="205"/>
      <c r="I881" s="205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  <c r="V881" s="205"/>
      <c r="W881" s="205"/>
    </row>
    <row r="882" spans="1:23" ht="12.75" customHeight="1">
      <c r="A882" s="142"/>
      <c r="B882" s="205"/>
      <c r="C882" s="205"/>
      <c r="D882" s="205"/>
      <c r="E882" s="205"/>
      <c r="F882" s="205"/>
      <c r="G882" s="205"/>
      <c r="H882" s="205"/>
      <c r="I882" s="205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</row>
    <row r="883" spans="1:23" ht="12.75" customHeight="1">
      <c r="A883" s="142"/>
      <c r="B883" s="205"/>
      <c r="C883" s="205"/>
      <c r="D883" s="205"/>
      <c r="E883" s="205"/>
      <c r="F883" s="205"/>
      <c r="G883" s="205"/>
      <c r="H883" s="205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</row>
    <row r="884" spans="1:23" ht="12.75" customHeight="1">
      <c r="A884" s="142"/>
      <c r="B884" s="205"/>
      <c r="C884" s="205"/>
      <c r="D884" s="205"/>
      <c r="E884" s="205"/>
      <c r="F884" s="205"/>
      <c r="G884" s="205"/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</row>
    <row r="885" spans="1:23" ht="12.75" customHeight="1">
      <c r="A885" s="142"/>
      <c r="B885" s="205"/>
      <c r="C885" s="205"/>
      <c r="D885" s="205"/>
      <c r="E885" s="205"/>
      <c r="F885" s="205"/>
      <c r="G885" s="205"/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</row>
    <row r="886" spans="1:23" ht="12.75" customHeight="1">
      <c r="A886" s="142"/>
      <c r="B886" s="205"/>
      <c r="C886" s="205"/>
      <c r="D886" s="205"/>
      <c r="E886" s="205"/>
      <c r="F886" s="205"/>
      <c r="G886" s="205"/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</row>
    <row r="887" spans="1:23" ht="12.75" customHeight="1">
      <c r="A887" s="142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</row>
    <row r="888" spans="1:23" ht="12.75" customHeight="1">
      <c r="A888" s="142"/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</row>
    <row r="889" spans="1:23" ht="12.75" customHeight="1">
      <c r="A889" s="142"/>
      <c r="B889" s="205"/>
      <c r="C889" s="205"/>
      <c r="D889" s="205"/>
      <c r="E889" s="205"/>
      <c r="F889" s="205"/>
      <c r="G889" s="205"/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</row>
    <row r="890" spans="1:23" ht="12.75" customHeight="1">
      <c r="A890" s="142"/>
      <c r="B890" s="205"/>
      <c r="C890" s="205"/>
      <c r="D890" s="205"/>
      <c r="E890" s="205"/>
      <c r="F890" s="205"/>
      <c r="G890" s="205"/>
      <c r="H890" s="205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</row>
    <row r="891" spans="1:23" ht="12.75" customHeight="1">
      <c r="A891" s="142"/>
      <c r="B891" s="205"/>
      <c r="C891" s="205"/>
      <c r="D891" s="205"/>
      <c r="E891" s="205"/>
      <c r="F891" s="205"/>
      <c r="G891" s="205"/>
      <c r="H891" s="205"/>
      <c r="I891" s="205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</row>
    <row r="892" spans="1:23" ht="12.75" customHeight="1">
      <c r="A892" s="142"/>
      <c r="B892" s="205"/>
      <c r="C892" s="205"/>
      <c r="D892" s="205"/>
      <c r="E892" s="205"/>
      <c r="F892" s="205"/>
      <c r="G892" s="205"/>
      <c r="H892" s="205"/>
      <c r="I892" s="205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</row>
    <row r="893" spans="1:23" ht="12.75" customHeight="1">
      <c r="A893" s="142"/>
      <c r="B893" s="205"/>
      <c r="C893" s="205"/>
      <c r="D893" s="205"/>
      <c r="E893" s="205"/>
      <c r="F893" s="205"/>
      <c r="G893" s="205"/>
      <c r="H893" s="205"/>
      <c r="I893" s="205"/>
      <c r="J893" s="205"/>
      <c r="K893" s="205"/>
      <c r="L893" s="205"/>
      <c r="M893" s="205"/>
      <c r="N893" s="205"/>
      <c r="O893" s="205"/>
      <c r="P893" s="205"/>
      <c r="Q893" s="205"/>
      <c r="R893" s="205"/>
      <c r="S893" s="205"/>
      <c r="T893" s="205"/>
      <c r="U893" s="205"/>
      <c r="V893" s="205"/>
      <c r="W893" s="205"/>
    </row>
    <row r="894" spans="1:23" ht="12.75" customHeight="1">
      <c r="A894" s="142"/>
      <c r="B894" s="205"/>
      <c r="C894" s="205"/>
      <c r="D894" s="205"/>
      <c r="E894" s="205"/>
      <c r="F894" s="205"/>
      <c r="G894" s="205"/>
      <c r="H894" s="205"/>
      <c r="I894" s="205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  <c r="V894" s="205"/>
      <c r="W894" s="205"/>
    </row>
    <row r="895" spans="1:23" ht="12.75" customHeight="1">
      <c r="A895" s="142"/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  <c r="V895" s="205"/>
      <c r="W895" s="205"/>
    </row>
    <row r="896" spans="1:23" ht="12.75" customHeight="1">
      <c r="A896" s="142"/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</row>
    <row r="897" spans="1:23" ht="12.75" customHeight="1">
      <c r="A897" s="142"/>
      <c r="B897" s="205"/>
      <c r="C897" s="205"/>
      <c r="D897" s="205"/>
      <c r="E897" s="205"/>
      <c r="F897" s="205"/>
      <c r="G897" s="205"/>
      <c r="H897" s="205"/>
      <c r="I897" s="205"/>
      <c r="J897" s="205"/>
      <c r="K897" s="205"/>
      <c r="L897" s="205"/>
      <c r="M897" s="205"/>
      <c r="N897" s="205"/>
      <c r="O897" s="205"/>
      <c r="P897" s="205"/>
      <c r="Q897" s="205"/>
      <c r="R897" s="205"/>
      <c r="S897" s="205"/>
      <c r="T897" s="205"/>
      <c r="U897" s="205"/>
      <c r="V897" s="205"/>
      <c r="W897" s="205"/>
    </row>
    <row r="898" spans="1:23" ht="12.75" customHeight="1">
      <c r="A898" s="142"/>
      <c r="B898" s="205"/>
      <c r="C898" s="205"/>
      <c r="D898" s="205"/>
      <c r="E898" s="205"/>
      <c r="F898" s="205"/>
      <c r="G898" s="205"/>
      <c r="H898" s="205"/>
      <c r="I898" s="205"/>
      <c r="J898" s="205"/>
      <c r="K898" s="205"/>
      <c r="L898" s="205"/>
      <c r="M898" s="205"/>
      <c r="N898" s="205"/>
      <c r="O898" s="205"/>
      <c r="P898" s="205"/>
      <c r="Q898" s="205"/>
      <c r="R898" s="205"/>
      <c r="S898" s="205"/>
      <c r="T898" s="205"/>
      <c r="U898" s="205"/>
      <c r="V898" s="205"/>
      <c r="W898" s="205"/>
    </row>
    <row r="899" spans="1:23" ht="12.75" customHeight="1">
      <c r="A899" s="142"/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05"/>
      <c r="N899" s="205"/>
      <c r="O899" s="205"/>
      <c r="P899" s="205"/>
      <c r="Q899" s="205"/>
      <c r="R899" s="205"/>
      <c r="S899" s="205"/>
      <c r="T899" s="205"/>
      <c r="U899" s="205"/>
      <c r="V899" s="205"/>
      <c r="W899" s="205"/>
    </row>
    <row r="900" spans="1:23" ht="12.75" customHeight="1">
      <c r="A900" s="142"/>
      <c r="B900" s="205"/>
      <c r="C900" s="205"/>
      <c r="D900" s="205"/>
      <c r="E900" s="205"/>
      <c r="F900" s="205"/>
      <c r="G900" s="205"/>
      <c r="H900" s="205"/>
      <c r="I900" s="205"/>
      <c r="J900" s="205"/>
      <c r="K900" s="205"/>
      <c r="L900" s="205"/>
      <c r="M900" s="205"/>
      <c r="N900" s="205"/>
      <c r="O900" s="205"/>
      <c r="P900" s="205"/>
      <c r="Q900" s="205"/>
      <c r="R900" s="205"/>
      <c r="S900" s="205"/>
      <c r="T900" s="205"/>
      <c r="U900" s="205"/>
      <c r="V900" s="205"/>
      <c r="W900" s="205"/>
    </row>
    <row r="901" spans="1:23" ht="12.75" customHeight="1">
      <c r="A901" s="142"/>
      <c r="B901" s="205"/>
      <c r="C901" s="205"/>
      <c r="D901" s="205"/>
      <c r="E901" s="205"/>
      <c r="F901" s="205"/>
      <c r="G901" s="205"/>
      <c r="H901" s="205"/>
      <c r="I901" s="205"/>
      <c r="J901" s="205"/>
      <c r="K901" s="205"/>
      <c r="L901" s="205"/>
      <c r="M901" s="205"/>
      <c r="N901" s="205"/>
      <c r="O901" s="205"/>
      <c r="P901" s="205"/>
      <c r="Q901" s="205"/>
      <c r="R901" s="205"/>
      <c r="S901" s="205"/>
      <c r="T901" s="205"/>
      <c r="U901" s="205"/>
      <c r="V901" s="205"/>
      <c r="W901" s="205"/>
    </row>
    <row r="902" spans="1:23" ht="12.75" customHeight="1">
      <c r="A902" s="142"/>
      <c r="B902" s="205"/>
      <c r="C902" s="205"/>
      <c r="D902" s="205"/>
      <c r="E902" s="205"/>
      <c r="F902" s="205"/>
      <c r="G902" s="205"/>
      <c r="H902" s="205"/>
      <c r="I902" s="205"/>
      <c r="J902" s="205"/>
      <c r="K902" s="205"/>
      <c r="L902" s="205"/>
      <c r="M902" s="205"/>
      <c r="N902" s="205"/>
      <c r="O902" s="205"/>
      <c r="P902" s="205"/>
      <c r="Q902" s="205"/>
      <c r="R902" s="205"/>
      <c r="S902" s="205"/>
      <c r="T902" s="205"/>
      <c r="U902" s="205"/>
      <c r="V902" s="205"/>
      <c r="W902" s="205"/>
    </row>
    <row r="903" spans="1:23" ht="12.75" customHeight="1">
      <c r="A903" s="142"/>
      <c r="B903" s="205"/>
      <c r="C903" s="205"/>
      <c r="D903" s="205"/>
      <c r="E903" s="205"/>
      <c r="F903" s="205"/>
      <c r="G903" s="205"/>
      <c r="H903" s="205"/>
      <c r="I903" s="205"/>
      <c r="J903" s="205"/>
      <c r="K903" s="205"/>
      <c r="L903" s="205"/>
      <c r="M903" s="205"/>
      <c r="N903" s="205"/>
      <c r="O903" s="205"/>
      <c r="P903" s="205"/>
      <c r="Q903" s="205"/>
      <c r="R903" s="205"/>
      <c r="S903" s="205"/>
      <c r="T903" s="205"/>
      <c r="U903" s="205"/>
      <c r="V903" s="205"/>
      <c r="W903" s="205"/>
    </row>
    <row r="904" spans="1:23" ht="12.75" customHeight="1">
      <c r="A904" s="142"/>
      <c r="B904" s="205"/>
      <c r="C904" s="205"/>
      <c r="D904" s="205"/>
      <c r="E904" s="205"/>
      <c r="F904" s="205"/>
      <c r="G904" s="205"/>
      <c r="H904" s="205"/>
      <c r="I904" s="205"/>
      <c r="J904" s="205"/>
      <c r="K904" s="205"/>
      <c r="L904" s="205"/>
      <c r="M904" s="205"/>
      <c r="N904" s="205"/>
      <c r="O904" s="205"/>
      <c r="P904" s="205"/>
      <c r="Q904" s="205"/>
      <c r="R904" s="205"/>
      <c r="S904" s="205"/>
      <c r="T904" s="205"/>
      <c r="U904" s="205"/>
      <c r="V904" s="205"/>
      <c r="W904" s="205"/>
    </row>
    <row r="905" spans="1:23" ht="12.75" customHeight="1">
      <c r="A905" s="142"/>
      <c r="B905" s="205"/>
      <c r="C905" s="205"/>
      <c r="D905" s="205"/>
      <c r="E905" s="205"/>
      <c r="F905" s="205"/>
      <c r="G905" s="205"/>
      <c r="H905" s="205"/>
      <c r="I905" s="205"/>
      <c r="J905" s="205"/>
      <c r="K905" s="205"/>
      <c r="L905" s="205"/>
      <c r="M905" s="205"/>
      <c r="N905" s="205"/>
      <c r="O905" s="205"/>
      <c r="P905" s="205"/>
      <c r="Q905" s="205"/>
      <c r="R905" s="205"/>
      <c r="S905" s="205"/>
      <c r="T905" s="205"/>
      <c r="U905" s="205"/>
      <c r="V905" s="205"/>
      <c r="W905" s="205"/>
    </row>
    <row r="906" spans="1:23" ht="12.75" customHeight="1">
      <c r="A906" s="142"/>
      <c r="B906" s="205"/>
      <c r="C906" s="205"/>
      <c r="D906" s="205"/>
      <c r="E906" s="205"/>
      <c r="F906" s="205"/>
      <c r="G906" s="205"/>
      <c r="H906" s="205"/>
      <c r="I906" s="205"/>
      <c r="J906" s="205"/>
      <c r="K906" s="205"/>
      <c r="L906" s="205"/>
      <c r="M906" s="205"/>
      <c r="N906" s="205"/>
      <c r="O906" s="205"/>
      <c r="P906" s="205"/>
      <c r="Q906" s="205"/>
      <c r="R906" s="205"/>
      <c r="S906" s="205"/>
      <c r="T906" s="205"/>
      <c r="U906" s="205"/>
      <c r="V906" s="205"/>
      <c r="W906" s="205"/>
    </row>
    <row r="907" spans="1:23" ht="12.75" customHeight="1">
      <c r="A907" s="142"/>
      <c r="B907" s="205"/>
      <c r="C907" s="205"/>
      <c r="D907" s="205"/>
      <c r="E907" s="205"/>
      <c r="F907" s="205"/>
      <c r="G907" s="205"/>
      <c r="H907" s="205"/>
      <c r="I907" s="205"/>
      <c r="J907" s="205"/>
      <c r="K907" s="205"/>
      <c r="L907" s="205"/>
      <c r="M907" s="205"/>
      <c r="N907" s="205"/>
      <c r="O907" s="205"/>
      <c r="P907" s="205"/>
      <c r="Q907" s="205"/>
      <c r="R907" s="205"/>
      <c r="S907" s="205"/>
      <c r="T907" s="205"/>
      <c r="U907" s="205"/>
      <c r="V907" s="205"/>
      <c r="W907" s="205"/>
    </row>
    <row r="908" spans="1:23" ht="12.75" customHeight="1">
      <c r="A908" s="142"/>
      <c r="B908" s="205"/>
      <c r="C908" s="205"/>
      <c r="D908" s="205"/>
      <c r="E908" s="205"/>
      <c r="F908" s="205"/>
      <c r="G908" s="205"/>
      <c r="H908" s="205"/>
      <c r="I908" s="205"/>
      <c r="J908" s="205"/>
      <c r="K908" s="205"/>
      <c r="L908" s="205"/>
      <c r="M908" s="205"/>
      <c r="N908" s="205"/>
      <c r="O908" s="205"/>
      <c r="P908" s="205"/>
      <c r="Q908" s="205"/>
      <c r="R908" s="205"/>
      <c r="S908" s="205"/>
      <c r="T908" s="205"/>
      <c r="U908" s="205"/>
      <c r="V908" s="205"/>
      <c r="W908" s="205"/>
    </row>
    <row r="909" spans="1:23" ht="12.75" customHeight="1">
      <c r="A909" s="142"/>
      <c r="B909" s="205"/>
      <c r="C909" s="205"/>
      <c r="D909" s="205"/>
      <c r="E909" s="205"/>
      <c r="F909" s="205"/>
      <c r="G909" s="205"/>
      <c r="H909" s="205"/>
      <c r="I909" s="205"/>
      <c r="J909" s="205"/>
      <c r="K909" s="205"/>
      <c r="L909" s="205"/>
      <c r="M909" s="205"/>
      <c r="N909" s="205"/>
      <c r="O909" s="205"/>
      <c r="P909" s="205"/>
      <c r="Q909" s="205"/>
      <c r="R909" s="205"/>
      <c r="S909" s="205"/>
      <c r="T909" s="205"/>
      <c r="U909" s="205"/>
      <c r="V909" s="205"/>
      <c r="W909" s="205"/>
    </row>
    <row r="910" spans="1:23" ht="12.75" customHeight="1">
      <c r="A910" s="142"/>
      <c r="B910" s="205"/>
      <c r="C910" s="205"/>
      <c r="D910" s="205"/>
      <c r="E910" s="205"/>
      <c r="F910" s="205"/>
      <c r="G910" s="205"/>
      <c r="H910" s="205"/>
      <c r="I910" s="205"/>
      <c r="J910" s="205"/>
      <c r="K910" s="205"/>
      <c r="L910" s="205"/>
      <c r="M910" s="205"/>
      <c r="N910" s="205"/>
      <c r="O910" s="205"/>
      <c r="P910" s="205"/>
      <c r="Q910" s="205"/>
      <c r="R910" s="205"/>
      <c r="S910" s="205"/>
      <c r="T910" s="205"/>
      <c r="U910" s="205"/>
      <c r="V910" s="205"/>
      <c r="W910" s="205"/>
    </row>
    <row r="911" spans="1:23" ht="12.75" customHeight="1">
      <c r="A911" s="142"/>
      <c r="B911" s="205"/>
      <c r="C911" s="205"/>
      <c r="D911" s="205"/>
      <c r="E911" s="205"/>
      <c r="F911" s="205"/>
      <c r="G911" s="205"/>
      <c r="H911" s="205"/>
      <c r="I911" s="205"/>
      <c r="J911" s="205"/>
      <c r="K911" s="205"/>
      <c r="L911" s="205"/>
      <c r="M911" s="205"/>
      <c r="N911" s="205"/>
      <c r="O911" s="205"/>
      <c r="P911" s="205"/>
      <c r="Q911" s="205"/>
      <c r="R911" s="205"/>
      <c r="S911" s="205"/>
      <c r="T911" s="205"/>
      <c r="U911" s="205"/>
      <c r="V911" s="205"/>
      <c r="W911" s="205"/>
    </row>
    <row r="912" spans="1:23" ht="12.75" customHeight="1">
      <c r="A912" s="142"/>
      <c r="B912" s="205"/>
      <c r="C912" s="205"/>
      <c r="D912" s="205"/>
      <c r="E912" s="205"/>
      <c r="F912" s="205"/>
      <c r="G912" s="205"/>
      <c r="H912" s="205"/>
      <c r="I912" s="205"/>
      <c r="J912" s="205"/>
      <c r="K912" s="205"/>
      <c r="L912" s="205"/>
      <c r="M912" s="205"/>
      <c r="N912" s="205"/>
      <c r="O912" s="205"/>
      <c r="P912" s="205"/>
      <c r="Q912" s="205"/>
      <c r="R912" s="205"/>
      <c r="S912" s="205"/>
      <c r="T912" s="205"/>
      <c r="U912" s="205"/>
      <c r="V912" s="205"/>
      <c r="W912" s="205"/>
    </row>
    <row r="913" spans="1:23" ht="12.75" customHeight="1">
      <c r="A913" s="142"/>
      <c r="B913" s="205"/>
      <c r="C913" s="205"/>
      <c r="D913" s="205"/>
      <c r="E913" s="205"/>
      <c r="F913" s="205"/>
      <c r="G913" s="205"/>
      <c r="H913" s="205"/>
      <c r="I913" s="205"/>
      <c r="J913" s="205"/>
      <c r="K913" s="205"/>
      <c r="L913" s="205"/>
      <c r="M913" s="205"/>
      <c r="N913" s="205"/>
      <c r="O913" s="205"/>
      <c r="P913" s="205"/>
      <c r="Q913" s="205"/>
      <c r="R913" s="205"/>
      <c r="S913" s="205"/>
      <c r="T913" s="205"/>
      <c r="U913" s="205"/>
      <c r="V913" s="205"/>
      <c r="W913" s="205"/>
    </row>
    <row r="914" spans="1:23" ht="12.75" customHeight="1">
      <c r="A914" s="142"/>
      <c r="B914" s="205"/>
      <c r="C914" s="205"/>
      <c r="D914" s="205"/>
      <c r="E914" s="205"/>
      <c r="F914" s="205"/>
      <c r="G914" s="205"/>
      <c r="H914" s="205"/>
      <c r="I914" s="205"/>
      <c r="J914" s="205"/>
      <c r="K914" s="205"/>
      <c r="L914" s="205"/>
      <c r="M914" s="205"/>
      <c r="N914" s="205"/>
      <c r="O914" s="205"/>
      <c r="P914" s="205"/>
      <c r="Q914" s="205"/>
      <c r="R914" s="205"/>
      <c r="S914" s="205"/>
      <c r="T914" s="205"/>
      <c r="U914" s="205"/>
      <c r="V914" s="205"/>
      <c r="W914" s="205"/>
    </row>
    <row r="915" spans="1:23" ht="12.75" customHeight="1">
      <c r="A915" s="142"/>
      <c r="B915" s="205"/>
      <c r="C915" s="205"/>
      <c r="D915" s="205"/>
      <c r="E915" s="205"/>
      <c r="F915" s="205"/>
      <c r="G915" s="205"/>
      <c r="H915" s="205"/>
      <c r="I915" s="205"/>
      <c r="J915" s="205"/>
      <c r="K915" s="205"/>
      <c r="L915" s="205"/>
      <c r="M915" s="205"/>
      <c r="N915" s="205"/>
      <c r="O915" s="205"/>
      <c r="P915" s="205"/>
      <c r="Q915" s="205"/>
      <c r="R915" s="205"/>
      <c r="S915" s="205"/>
      <c r="T915" s="205"/>
      <c r="U915" s="205"/>
      <c r="V915" s="205"/>
      <c r="W915" s="205"/>
    </row>
    <row r="916" spans="1:23" ht="12.75" customHeight="1">
      <c r="A916" s="142"/>
      <c r="B916" s="205"/>
      <c r="C916" s="205"/>
      <c r="D916" s="205"/>
      <c r="E916" s="205"/>
      <c r="F916" s="205"/>
      <c r="G916" s="205"/>
      <c r="H916" s="205"/>
      <c r="I916" s="205"/>
      <c r="J916" s="205"/>
      <c r="K916" s="205"/>
      <c r="L916" s="205"/>
      <c r="M916" s="205"/>
      <c r="N916" s="205"/>
      <c r="O916" s="205"/>
      <c r="P916" s="205"/>
      <c r="Q916" s="205"/>
      <c r="R916" s="205"/>
      <c r="S916" s="205"/>
      <c r="T916" s="205"/>
      <c r="U916" s="205"/>
      <c r="V916" s="205"/>
      <c r="W916" s="205"/>
    </row>
    <row r="917" spans="1:23" ht="12.75" customHeight="1">
      <c r="A917" s="142"/>
      <c r="B917" s="205"/>
      <c r="C917" s="205"/>
      <c r="D917" s="205"/>
      <c r="E917" s="205"/>
      <c r="F917" s="205"/>
      <c r="G917" s="205"/>
      <c r="H917" s="205"/>
      <c r="I917" s="205"/>
      <c r="J917" s="205"/>
      <c r="K917" s="205"/>
      <c r="L917" s="205"/>
      <c r="M917" s="205"/>
      <c r="N917" s="205"/>
      <c r="O917" s="205"/>
      <c r="P917" s="205"/>
      <c r="Q917" s="205"/>
      <c r="R917" s="205"/>
      <c r="S917" s="205"/>
      <c r="T917" s="205"/>
      <c r="U917" s="205"/>
      <c r="V917" s="205"/>
      <c r="W917" s="205"/>
    </row>
    <row r="918" spans="1:23" ht="12.75" customHeight="1">
      <c r="A918" s="142"/>
      <c r="B918" s="205"/>
      <c r="C918" s="205"/>
      <c r="D918" s="205"/>
      <c r="E918" s="205"/>
      <c r="F918" s="205"/>
      <c r="G918" s="205"/>
      <c r="H918" s="205"/>
      <c r="I918" s="205"/>
      <c r="J918" s="205"/>
      <c r="K918" s="205"/>
      <c r="L918" s="205"/>
      <c r="M918" s="205"/>
      <c r="N918" s="205"/>
      <c r="O918" s="205"/>
      <c r="P918" s="205"/>
      <c r="Q918" s="205"/>
      <c r="R918" s="205"/>
      <c r="S918" s="205"/>
      <c r="T918" s="205"/>
      <c r="U918" s="205"/>
      <c r="V918" s="205"/>
      <c r="W918" s="205"/>
    </row>
    <row r="919" spans="1:23" ht="12.75" customHeight="1">
      <c r="A919" s="142"/>
      <c r="B919" s="205"/>
      <c r="C919" s="205"/>
      <c r="D919" s="205"/>
      <c r="E919" s="205"/>
      <c r="F919" s="205"/>
      <c r="G919" s="205"/>
      <c r="H919" s="205"/>
      <c r="I919" s="205"/>
      <c r="J919" s="205"/>
      <c r="K919" s="205"/>
      <c r="L919" s="205"/>
      <c r="M919" s="205"/>
      <c r="N919" s="205"/>
      <c r="O919" s="205"/>
      <c r="P919" s="205"/>
      <c r="Q919" s="205"/>
      <c r="R919" s="205"/>
      <c r="S919" s="205"/>
      <c r="T919" s="205"/>
      <c r="U919" s="205"/>
      <c r="V919" s="205"/>
      <c r="W919" s="205"/>
    </row>
    <row r="920" spans="1:23" ht="12.75" customHeight="1">
      <c r="A920" s="142"/>
      <c r="B920" s="205"/>
      <c r="C920" s="205"/>
      <c r="D920" s="205"/>
      <c r="E920" s="205"/>
      <c r="F920" s="205"/>
      <c r="G920" s="205"/>
      <c r="H920" s="205"/>
      <c r="I920" s="205"/>
      <c r="J920" s="205"/>
      <c r="K920" s="205"/>
      <c r="L920" s="205"/>
      <c r="M920" s="205"/>
      <c r="N920" s="205"/>
      <c r="O920" s="205"/>
      <c r="P920" s="205"/>
      <c r="Q920" s="205"/>
      <c r="R920" s="205"/>
      <c r="S920" s="205"/>
      <c r="T920" s="205"/>
      <c r="U920" s="205"/>
      <c r="V920" s="205"/>
      <c r="W920" s="205"/>
    </row>
    <row r="921" spans="1:23" ht="12.75" customHeight="1">
      <c r="A921" s="142"/>
      <c r="B921" s="205"/>
      <c r="C921" s="205"/>
      <c r="D921" s="205"/>
      <c r="E921" s="205"/>
      <c r="F921" s="205"/>
      <c r="G921" s="205"/>
      <c r="H921" s="205"/>
      <c r="I921" s="205"/>
      <c r="J921" s="205"/>
      <c r="K921" s="205"/>
      <c r="L921" s="205"/>
      <c r="M921" s="205"/>
      <c r="N921" s="205"/>
      <c r="O921" s="205"/>
      <c r="P921" s="205"/>
      <c r="Q921" s="205"/>
      <c r="R921" s="205"/>
      <c r="S921" s="205"/>
      <c r="T921" s="205"/>
      <c r="U921" s="205"/>
      <c r="V921" s="205"/>
      <c r="W921" s="205"/>
    </row>
    <row r="922" spans="1:23" ht="12.75" customHeight="1">
      <c r="A922" s="142"/>
      <c r="B922" s="205"/>
      <c r="C922" s="205"/>
      <c r="D922" s="205"/>
      <c r="E922" s="205"/>
      <c r="F922" s="205"/>
      <c r="G922" s="205"/>
      <c r="H922" s="205"/>
      <c r="I922" s="205"/>
      <c r="J922" s="205"/>
      <c r="K922" s="205"/>
      <c r="L922" s="205"/>
      <c r="M922" s="205"/>
      <c r="N922" s="205"/>
      <c r="O922" s="205"/>
      <c r="P922" s="205"/>
      <c r="Q922" s="205"/>
      <c r="R922" s="205"/>
      <c r="S922" s="205"/>
      <c r="T922" s="205"/>
      <c r="U922" s="205"/>
      <c r="V922" s="205"/>
      <c r="W922" s="205"/>
    </row>
    <row r="923" spans="1:23" ht="12.75" customHeight="1">
      <c r="A923" s="142"/>
      <c r="B923" s="205"/>
      <c r="C923" s="205"/>
      <c r="D923" s="205"/>
      <c r="E923" s="205"/>
      <c r="F923" s="205"/>
      <c r="G923" s="205"/>
      <c r="H923" s="205"/>
      <c r="I923" s="205"/>
      <c r="J923" s="205"/>
      <c r="K923" s="205"/>
      <c r="L923" s="205"/>
      <c r="M923" s="205"/>
      <c r="N923" s="205"/>
      <c r="O923" s="205"/>
      <c r="P923" s="205"/>
      <c r="Q923" s="205"/>
      <c r="R923" s="205"/>
      <c r="S923" s="205"/>
      <c r="T923" s="205"/>
      <c r="U923" s="205"/>
      <c r="V923" s="205"/>
      <c r="W923" s="205"/>
    </row>
    <row r="924" spans="1:23" ht="12.75" customHeight="1">
      <c r="A924" s="142"/>
      <c r="B924" s="205"/>
      <c r="C924" s="205"/>
      <c r="D924" s="205"/>
      <c r="E924" s="205"/>
      <c r="F924" s="205"/>
      <c r="G924" s="205"/>
      <c r="H924" s="205"/>
      <c r="I924" s="205"/>
      <c r="J924" s="205"/>
      <c r="K924" s="205"/>
      <c r="L924" s="205"/>
      <c r="M924" s="205"/>
      <c r="N924" s="205"/>
      <c r="O924" s="205"/>
      <c r="P924" s="205"/>
      <c r="Q924" s="205"/>
      <c r="R924" s="205"/>
      <c r="S924" s="205"/>
      <c r="T924" s="205"/>
      <c r="U924" s="205"/>
      <c r="V924" s="205"/>
      <c r="W924" s="205"/>
    </row>
    <row r="925" spans="1:23" ht="12.75" customHeight="1">
      <c r="A925" s="142"/>
      <c r="B925" s="205"/>
      <c r="C925" s="205"/>
      <c r="D925" s="205"/>
      <c r="E925" s="205"/>
      <c r="F925" s="205"/>
      <c r="G925" s="205"/>
      <c r="H925" s="205"/>
      <c r="I925" s="205"/>
      <c r="J925" s="205"/>
      <c r="K925" s="205"/>
      <c r="L925" s="205"/>
      <c r="M925" s="205"/>
      <c r="N925" s="205"/>
      <c r="O925" s="205"/>
      <c r="P925" s="205"/>
      <c r="Q925" s="205"/>
      <c r="R925" s="205"/>
      <c r="S925" s="205"/>
      <c r="T925" s="205"/>
      <c r="U925" s="205"/>
      <c r="V925" s="205"/>
      <c r="W925" s="205"/>
    </row>
    <row r="926" spans="1:23" ht="12.75" customHeight="1">
      <c r="A926" s="142"/>
      <c r="B926" s="205"/>
      <c r="C926" s="205"/>
      <c r="D926" s="205"/>
      <c r="E926" s="205"/>
      <c r="F926" s="205"/>
      <c r="G926" s="205"/>
      <c r="H926" s="205"/>
      <c r="I926" s="205"/>
      <c r="J926" s="205"/>
      <c r="K926" s="205"/>
      <c r="L926" s="205"/>
      <c r="M926" s="205"/>
      <c r="N926" s="205"/>
      <c r="O926" s="205"/>
      <c r="P926" s="205"/>
      <c r="Q926" s="205"/>
      <c r="R926" s="205"/>
      <c r="S926" s="205"/>
      <c r="T926" s="205"/>
      <c r="U926" s="205"/>
      <c r="V926" s="205"/>
      <c r="W926" s="205"/>
    </row>
    <row r="927" spans="1:23" ht="12.75" customHeight="1">
      <c r="A927" s="142"/>
      <c r="B927" s="205"/>
      <c r="C927" s="205"/>
      <c r="D927" s="205"/>
      <c r="E927" s="205"/>
      <c r="F927" s="205"/>
      <c r="G927" s="205"/>
      <c r="H927" s="205"/>
      <c r="I927" s="205"/>
      <c r="J927" s="205"/>
      <c r="K927" s="205"/>
      <c r="L927" s="205"/>
      <c r="M927" s="205"/>
      <c r="N927" s="205"/>
      <c r="O927" s="205"/>
      <c r="P927" s="205"/>
      <c r="Q927" s="205"/>
      <c r="R927" s="205"/>
      <c r="S927" s="205"/>
      <c r="T927" s="205"/>
      <c r="U927" s="205"/>
      <c r="V927" s="205"/>
      <c r="W927" s="205"/>
    </row>
    <row r="928" spans="1:23" ht="12.75" customHeight="1">
      <c r="A928" s="142"/>
      <c r="B928" s="205"/>
      <c r="C928" s="205"/>
      <c r="D928" s="205"/>
      <c r="E928" s="205"/>
      <c r="F928" s="205"/>
      <c r="G928" s="205"/>
      <c r="H928" s="205"/>
      <c r="I928" s="205"/>
      <c r="J928" s="205"/>
      <c r="K928" s="205"/>
      <c r="L928" s="205"/>
      <c r="M928" s="205"/>
      <c r="N928" s="205"/>
      <c r="O928" s="205"/>
      <c r="P928" s="205"/>
      <c r="Q928" s="205"/>
      <c r="R928" s="205"/>
      <c r="S928" s="205"/>
      <c r="T928" s="205"/>
      <c r="U928" s="205"/>
      <c r="V928" s="205"/>
      <c r="W928" s="205"/>
    </row>
    <row r="929" spans="1:23" ht="12.75" customHeight="1">
      <c r="A929" s="142"/>
      <c r="B929" s="205"/>
      <c r="C929" s="205"/>
      <c r="D929" s="205"/>
      <c r="E929" s="205"/>
      <c r="F929" s="205"/>
      <c r="G929" s="205"/>
      <c r="H929" s="205"/>
      <c r="I929" s="205"/>
      <c r="J929" s="205"/>
      <c r="K929" s="205"/>
      <c r="L929" s="205"/>
      <c r="M929" s="205"/>
      <c r="N929" s="205"/>
      <c r="O929" s="205"/>
      <c r="P929" s="205"/>
      <c r="Q929" s="205"/>
      <c r="R929" s="205"/>
      <c r="S929" s="205"/>
      <c r="T929" s="205"/>
      <c r="U929" s="205"/>
      <c r="V929" s="205"/>
      <c r="W929" s="205"/>
    </row>
    <row r="930" spans="1:23" ht="12.75" customHeight="1">
      <c r="A930" s="142"/>
      <c r="B930" s="205"/>
      <c r="C930" s="205"/>
      <c r="D930" s="205"/>
      <c r="E930" s="205"/>
      <c r="F930" s="205"/>
      <c r="G930" s="205"/>
      <c r="H930" s="205"/>
      <c r="I930" s="205"/>
      <c r="J930" s="205"/>
      <c r="K930" s="205"/>
      <c r="L930" s="205"/>
      <c r="M930" s="205"/>
      <c r="N930" s="205"/>
      <c r="O930" s="205"/>
      <c r="P930" s="205"/>
      <c r="Q930" s="205"/>
      <c r="R930" s="205"/>
      <c r="S930" s="205"/>
      <c r="T930" s="205"/>
      <c r="U930" s="205"/>
      <c r="V930" s="205"/>
      <c r="W930" s="205"/>
    </row>
    <row r="931" spans="1:23" ht="12.75" customHeight="1">
      <c r="A931" s="142"/>
      <c r="B931" s="205"/>
      <c r="C931" s="205"/>
      <c r="D931" s="205"/>
      <c r="E931" s="205"/>
      <c r="F931" s="205"/>
      <c r="G931" s="205"/>
      <c r="H931" s="205"/>
      <c r="I931" s="205"/>
      <c r="J931" s="205"/>
      <c r="K931" s="205"/>
      <c r="L931" s="205"/>
      <c r="M931" s="205"/>
      <c r="N931" s="205"/>
      <c r="O931" s="205"/>
      <c r="P931" s="205"/>
      <c r="Q931" s="205"/>
      <c r="R931" s="205"/>
      <c r="S931" s="205"/>
      <c r="T931" s="205"/>
      <c r="U931" s="205"/>
      <c r="V931" s="205"/>
      <c r="W931" s="205"/>
    </row>
    <row r="932" spans="1:23" ht="12.75" customHeight="1">
      <c r="A932" s="142"/>
      <c r="B932" s="205"/>
      <c r="C932" s="205"/>
      <c r="D932" s="205"/>
      <c r="E932" s="205"/>
      <c r="F932" s="205"/>
      <c r="G932" s="205"/>
      <c r="H932" s="205"/>
      <c r="I932" s="205"/>
      <c r="J932" s="205"/>
      <c r="K932" s="205"/>
      <c r="L932" s="205"/>
      <c r="M932" s="205"/>
      <c r="N932" s="205"/>
      <c r="O932" s="205"/>
      <c r="P932" s="205"/>
      <c r="Q932" s="205"/>
      <c r="R932" s="205"/>
      <c r="S932" s="205"/>
      <c r="T932" s="205"/>
      <c r="U932" s="205"/>
      <c r="V932" s="205"/>
      <c r="W932" s="205"/>
    </row>
    <row r="933" spans="1:23" ht="12.75" customHeight="1">
      <c r="A933" s="142"/>
      <c r="B933" s="205"/>
      <c r="C933" s="205"/>
      <c r="D933" s="205"/>
      <c r="E933" s="205"/>
      <c r="F933" s="205"/>
      <c r="G933" s="205"/>
      <c r="H933" s="205"/>
      <c r="I933" s="205"/>
      <c r="J933" s="205"/>
      <c r="K933" s="205"/>
      <c r="L933" s="205"/>
      <c r="M933" s="205"/>
      <c r="N933" s="205"/>
      <c r="O933" s="205"/>
      <c r="P933" s="205"/>
      <c r="Q933" s="205"/>
      <c r="R933" s="205"/>
      <c r="S933" s="205"/>
      <c r="T933" s="205"/>
      <c r="U933" s="205"/>
      <c r="V933" s="205"/>
      <c r="W933" s="205"/>
    </row>
    <row r="934" spans="1:23" ht="12.75" customHeight="1">
      <c r="A934" s="142"/>
      <c r="B934" s="205"/>
      <c r="C934" s="205"/>
      <c r="D934" s="205"/>
      <c r="E934" s="205"/>
      <c r="F934" s="205"/>
      <c r="G934" s="205"/>
      <c r="H934" s="205"/>
      <c r="I934" s="205"/>
      <c r="J934" s="205"/>
      <c r="K934" s="205"/>
      <c r="L934" s="205"/>
      <c r="M934" s="205"/>
      <c r="N934" s="205"/>
      <c r="O934" s="205"/>
      <c r="P934" s="205"/>
      <c r="Q934" s="205"/>
      <c r="R934" s="205"/>
      <c r="S934" s="205"/>
      <c r="T934" s="205"/>
      <c r="U934" s="205"/>
      <c r="V934" s="205"/>
      <c r="W934" s="205"/>
    </row>
    <row r="935" spans="1:23" ht="12.75" customHeight="1">
      <c r="A935" s="142"/>
      <c r="B935" s="205"/>
      <c r="C935" s="205"/>
      <c r="D935" s="205"/>
      <c r="E935" s="205"/>
      <c r="F935" s="205"/>
      <c r="G935" s="205"/>
      <c r="H935" s="205"/>
      <c r="I935" s="205"/>
      <c r="J935" s="205"/>
      <c r="K935" s="205"/>
      <c r="L935" s="205"/>
      <c r="M935" s="205"/>
      <c r="N935" s="205"/>
      <c r="O935" s="205"/>
      <c r="P935" s="205"/>
      <c r="Q935" s="205"/>
      <c r="R935" s="205"/>
      <c r="S935" s="205"/>
      <c r="T935" s="205"/>
      <c r="U935" s="205"/>
      <c r="V935" s="205"/>
      <c r="W935" s="205"/>
    </row>
    <row r="936" spans="1:23" ht="12.75" customHeight="1">
      <c r="A936" s="142"/>
      <c r="B936" s="205"/>
      <c r="C936" s="205"/>
      <c r="D936" s="205"/>
      <c r="E936" s="205"/>
      <c r="F936" s="205"/>
      <c r="G936" s="205"/>
      <c r="H936" s="205"/>
      <c r="I936" s="205"/>
      <c r="J936" s="205"/>
      <c r="K936" s="205"/>
      <c r="L936" s="205"/>
      <c r="M936" s="205"/>
      <c r="N936" s="205"/>
      <c r="O936" s="205"/>
      <c r="P936" s="205"/>
      <c r="Q936" s="205"/>
      <c r="R936" s="205"/>
      <c r="S936" s="205"/>
      <c r="T936" s="205"/>
      <c r="U936" s="205"/>
      <c r="V936" s="205"/>
      <c r="W936" s="205"/>
    </row>
    <row r="937" spans="1:23" ht="12.75" customHeight="1">
      <c r="A937" s="142"/>
      <c r="B937" s="205"/>
      <c r="C937" s="205"/>
      <c r="D937" s="205"/>
      <c r="E937" s="205"/>
      <c r="F937" s="205"/>
      <c r="G937" s="205"/>
      <c r="H937" s="205"/>
      <c r="I937" s="205"/>
      <c r="J937" s="205"/>
      <c r="K937" s="205"/>
      <c r="L937" s="205"/>
      <c r="M937" s="205"/>
      <c r="N937" s="205"/>
      <c r="O937" s="205"/>
      <c r="P937" s="205"/>
      <c r="Q937" s="205"/>
      <c r="R937" s="205"/>
      <c r="S937" s="205"/>
      <c r="T937" s="205"/>
      <c r="U937" s="205"/>
      <c r="V937" s="205"/>
      <c r="W937" s="205"/>
    </row>
    <row r="938" spans="1:23" ht="12.75" customHeight="1">
      <c r="A938" s="142"/>
      <c r="B938" s="205"/>
      <c r="C938" s="205"/>
      <c r="D938" s="205"/>
      <c r="E938" s="205"/>
      <c r="F938" s="205"/>
      <c r="G938" s="205"/>
      <c r="H938" s="205"/>
      <c r="I938" s="205"/>
      <c r="J938" s="205"/>
      <c r="K938" s="205"/>
      <c r="L938" s="205"/>
      <c r="M938" s="205"/>
      <c r="N938" s="205"/>
      <c r="O938" s="205"/>
      <c r="P938" s="205"/>
      <c r="Q938" s="205"/>
      <c r="R938" s="205"/>
      <c r="S938" s="205"/>
      <c r="T938" s="205"/>
      <c r="U938" s="205"/>
      <c r="V938" s="205"/>
      <c r="W938" s="205"/>
    </row>
    <row r="939" spans="1:23" ht="12.75" customHeight="1">
      <c r="A939" s="142"/>
      <c r="B939" s="205"/>
      <c r="C939" s="205"/>
      <c r="D939" s="205"/>
      <c r="E939" s="205"/>
      <c r="F939" s="205"/>
      <c r="G939" s="205"/>
      <c r="H939" s="205"/>
      <c r="I939" s="205"/>
      <c r="J939" s="205"/>
      <c r="K939" s="205"/>
      <c r="L939" s="205"/>
      <c r="M939" s="205"/>
      <c r="N939" s="205"/>
      <c r="O939" s="205"/>
      <c r="P939" s="205"/>
      <c r="Q939" s="205"/>
      <c r="R939" s="205"/>
      <c r="S939" s="205"/>
      <c r="T939" s="205"/>
      <c r="U939" s="205"/>
      <c r="V939" s="205"/>
      <c r="W939" s="205"/>
    </row>
    <row r="940" spans="1:23" ht="12.75" customHeight="1">
      <c r="A940" s="142"/>
      <c r="B940" s="205"/>
      <c r="C940" s="205"/>
      <c r="D940" s="205"/>
      <c r="E940" s="205"/>
      <c r="F940" s="205"/>
      <c r="G940" s="205"/>
      <c r="H940" s="205"/>
      <c r="I940" s="205"/>
      <c r="J940" s="205"/>
      <c r="K940" s="205"/>
      <c r="L940" s="205"/>
      <c r="M940" s="205"/>
      <c r="N940" s="205"/>
      <c r="O940" s="205"/>
      <c r="P940" s="205"/>
      <c r="Q940" s="205"/>
      <c r="R940" s="205"/>
      <c r="S940" s="205"/>
      <c r="T940" s="205"/>
      <c r="U940" s="205"/>
      <c r="V940" s="205"/>
      <c r="W940" s="205"/>
    </row>
    <row r="941" spans="1:23" ht="12.75" customHeight="1">
      <c r="A941" s="142"/>
      <c r="B941" s="205"/>
      <c r="C941" s="205"/>
      <c r="D941" s="205"/>
      <c r="E941" s="205"/>
      <c r="F941" s="205"/>
      <c r="G941" s="205"/>
      <c r="H941" s="205"/>
      <c r="I941" s="205"/>
      <c r="J941" s="205"/>
      <c r="K941" s="205"/>
      <c r="L941" s="205"/>
      <c r="M941" s="205"/>
      <c r="N941" s="205"/>
      <c r="O941" s="205"/>
      <c r="P941" s="205"/>
      <c r="Q941" s="205"/>
      <c r="R941" s="205"/>
      <c r="S941" s="205"/>
      <c r="T941" s="205"/>
      <c r="U941" s="205"/>
      <c r="V941" s="205"/>
      <c r="W941" s="205"/>
    </row>
    <row r="942" spans="1:23" ht="12.75" customHeight="1">
      <c r="A942" s="142"/>
      <c r="B942" s="205"/>
      <c r="C942" s="205"/>
      <c r="D942" s="205"/>
      <c r="E942" s="205"/>
      <c r="F942" s="205"/>
      <c r="G942" s="205"/>
      <c r="H942" s="205"/>
      <c r="I942" s="205"/>
      <c r="J942" s="205"/>
      <c r="K942" s="205"/>
      <c r="L942" s="205"/>
      <c r="M942" s="205"/>
      <c r="N942" s="205"/>
      <c r="O942" s="205"/>
      <c r="P942" s="205"/>
      <c r="Q942" s="205"/>
      <c r="R942" s="205"/>
      <c r="S942" s="205"/>
      <c r="T942" s="205"/>
      <c r="U942" s="205"/>
      <c r="V942" s="205"/>
      <c r="W942" s="205"/>
    </row>
    <row r="943" spans="1:23" ht="12.75" customHeight="1">
      <c r="A943" s="142"/>
      <c r="B943" s="205"/>
      <c r="C943" s="205"/>
      <c r="D943" s="205"/>
      <c r="E943" s="205"/>
      <c r="F943" s="205"/>
      <c r="G943" s="205"/>
      <c r="H943" s="205"/>
      <c r="I943" s="205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</row>
    <row r="944" spans="1:23" ht="12.75" customHeight="1">
      <c r="A944" s="142"/>
      <c r="B944" s="205"/>
      <c r="C944" s="205"/>
      <c r="D944" s="205"/>
      <c r="E944" s="205"/>
      <c r="F944" s="205"/>
      <c r="G944" s="205"/>
      <c r="H944" s="205"/>
      <c r="I944" s="205"/>
      <c r="J944" s="205"/>
      <c r="K944" s="205"/>
      <c r="L944" s="205"/>
      <c r="M944" s="205"/>
      <c r="N944" s="205"/>
      <c r="O944" s="205"/>
      <c r="P944" s="205"/>
      <c r="Q944" s="205"/>
      <c r="R944" s="205"/>
      <c r="S944" s="205"/>
      <c r="T944" s="205"/>
      <c r="U944" s="205"/>
      <c r="V944" s="205"/>
      <c r="W944" s="205"/>
    </row>
    <row r="945" spans="1:23" ht="12.75" customHeight="1">
      <c r="A945" s="142"/>
      <c r="B945" s="205"/>
      <c r="C945" s="205"/>
      <c r="D945" s="205"/>
      <c r="E945" s="205"/>
      <c r="F945" s="205"/>
      <c r="G945" s="205"/>
      <c r="H945" s="205"/>
      <c r="I945" s="205"/>
      <c r="J945" s="205"/>
      <c r="K945" s="205"/>
      <c r="L945" s="205"/>
      <c r="M945" s="205"/>
      <c r="N945" s="205"/>
      <c r="O945" s="205"/>
      <c r="P945" s="205"/>
      <c r="Q945" s="205"/>
      <c r="R945" s="205"/>
      <c r="S945" s="205"/>
      <c r="T945" s="205"/>
      <c r="U945" s="205"/>
      <c r="V945" s="205"/>
      <c r="W945" s="205"/>
    </row>
    <row r="946" spans="1:23" ht="12.75" customHeight="1">
      <c r="A946" s="142"/>
      <c r="B946" s="205"/>
      <c r="C946" s="205"/>
      <c r="D946" s="205"/>
      <c r="E946" s="205"/>
      <c r="F946" s="205"/>
      <c r="G946" s="205"/>
      <c r="H946" s="205"/>
      <c r="I946" s="205"/>
      <c r="J946" s="205"/>
      <c r="K946" s="205"/>
      <c r="L946" s="205"/>
      <c r="M946" s="205"/>
      <c r="N946" s="205"/>
      <c r="O946" s="205"/>
      <c r="P946" s="205"/>
      <c r="Q946" s="205"/>
      <c r="R946" s="205"/>
      <c r="S946" s="205"/>
      <c r="T946" s="205"/>
      <c r="U946" s="205"/>
      <c r="V946" s="205"/>
      <c r="W946" s="205"/>
    </row>
    <row r="947" spans="1:23" ht="12.75" customHeight="1">
      <c r="A947" s="142"/>
      <c r="B947" s="205"/>
      <c r="C947" s="205"/>
      <c r="D947" s="205"/>
      <c r="E947" s="205"/>
      <c r="F947" s="205"/>
      <c r="G947" s="205"/>
      <c r="H947" s="205"/>
      <c r="I947" s="205"/>
      <c r="J947" s="205"/>
      <c r="K947" s="205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  <c r="V947" s="205"/>
      <c r="W947" s="205"/>
    </row>
    <row r="948" spans="1:23" ht="12.75" customHeight="1">
      <c r="A948" s="142"/>
      <c r="B948" s="205"/>
      <c r="C948" s="205"/>
      <c r="D948" s="205"/>
      <c r="E948" s="205"/>
      <c r="F948" s="205"/>
      <c r="G948" s="205"/>
      <c r="H948" s="205"/>
      <c r="I948" s="205"/>
      <c r="J948" s="205"/>
      <c r="K948" s="205"/>
      <c r="L948" s="205"/>
      <c r="M948" s="205"/>
      <c r="N948" s="205"/>
      <c r="O948" s="205"/>
      <c r="P948" s="205"/>
      <c r="Q948" s="205"/>
      <c r="R948" s="205"/>
      <c r="S948" s="205"/>
      <c r="T948" s="205"/>
      <c r="U948" s="205"/>
      <c r="V948" s="205"/>
      <c r="W948" s="205"/>
    </row>
    <row r="949" spans="1:23" ht="12.75" customHeight="1">
      <c r="A949" s="142"/>
      <c r="B949" s="205"/>
      <c r="C949" s="205"/>
      <c r="D949" s="205"/>
      <c r="E949" s="205"/>
      <c r="F949" s="205"/>
      <c r="G949" s="205"/>
      <c r="H949" s="205"/>
      <c r="I949" s="205"/>
      <c r="J949" s="205"/>
      <c r="K949" s="205"/>
      <c r="L949" s="205"/>
      <c r="M949" s="205"/>
      <c r="N949" s="205"/>
      <c r="O949" s="205"/>
      <c r="P949" s="205"/>
      <c r="Q949" s="205"/>
      <c r="R949" s="205"/>
      <c r="S949" s="205"/>
      <c r="T949" s="205"/>
      <c r="U949" s="205"/>
      <c r="V949" s="205"/>
      <c r="W949" s="205"/>
    </row>
    <row r="950" spans="1:23" ht="12.75" customHeight="1">
      <c r="A950" s="142"/>
      <c r="B950" s="205"/>
      <c r="C950" s="205"/>
      <c r="D950" s="205"/>
      <c r="E950" s="205"/>
      <c r="F950" s="205"/>
      <c r="G950" s="205"/>
      <c r="H950" s="205"/>
      <c r="I950" s="205"/>
      <c r="J950" s="205"/>
      <c r="K950" s="205"/>
      <c r="L950" s="205"/>
      <c r="M950" s="205"/>
      <c r="N950" s="205"/>
      <c r="O950" s="205"/>
      <c r="P950" s="205"/>
      <c r="Q950" s="205"/>
      <c r="R950" s="205"/>
      <c r="S950" s="205"/>
      <c r="T950" s="205"/>
      <c r="U950" s="205"/>
      <c r="V950" s="205"/>
      <c r="W950" s="205"/>
    </row>
    <row r="951" spans="1:23" ht="12.75" customHeight="1">
      <c r="A951" s="142"/>
      <c r="B951" s="205"/>
      <c r="C951" s="205"/>
      <c r="D951" s="205"/>
      <c r="E951" s="205"/>
      <c r="F951" s="205"/>
      <c r="G951" s="205"/>
      <c r="H951" s="205"/>
      <c r="I951" s="205"/>
      <c r="J951" s="205"/>
      <c r="K951" s="205"/>
      <c r="L951" s="205"/>
      <c r="M951" s="205"/>
      <c r="N951" s="205"/>
      <c r="O951" s="205"/>
      <c r="P951" s="205"/>
      <c r="Q951" s="205"/>
      <c r="R951" s="205"/>
      <c r="S951" s="205"/>
      <c r="T951" s="205"/>
      <c r="U951" s="205"/>
      <c r="V951" s="205"/>
      <c r="W951" s="205"/>
    </row>
    <row r="952" spans="1:23" ht="12.75" customHeight="1">
      <c r="A952" s="142"/>
      <c r="B952" s="205"/>
      <c r="C952" s="205"/>
      <c r="D952" s="205"/>
      <c r="E952" s="205"/>
      <c r="F952" s="205"/>
      <c r="G952" s="205"/>
      <c r="H952" s="205"/>
      <c r="I952" s="205"/>
      <c r="J952" s="205"/>
      <c r="K952" s="205"/>
      <c r="L952" s="205"/>
      <c r="M952" s="205"/>
      <c r="N952" s="205"/>
      <c r="O952" s="205"/>
      <c r="P952" s="205"/>
      <c r="Q952" s="205"/>
      <c r="R952" s="205"/>
      <c r="S952" s="205"/>
      <c r="T952" s="205"/>
      <c r="U952" s="205"/>
      <c r="V952" s="205"/>
      <c r="W952" s="205"/>
    </row>
    <row r="953" spans="1:23" ht="12.75" customHeight="1">
      <c r="A953" s="142"/>
      <c r="B953" s="205"/>
      <c r="C953" s="205"/>
      <c r="D953" s="205"/>
      <c r="E953" s="205"/>
      <c r="F953" s="205"/>
      <c r="G953" s="205"/>
      <c r="H953" s="205"/>
      <c r="I953" s="205"/>
      <c r="J953" s="205"/>
      <c r="K953" s="205"/>
      <c r="L953" s="205"/>
      <c r="M953" s="205"/>
      <c r="N953" s="205"/>
      <c r="O953" s="205"/>
      <c r="P953" s="205"/>
      <c r="Q953" s="205"/>
      <c r="R953" s="205"/>
      <c r="S953" s="205"/>
      <c r="T953" s="205"/>
      <c r="U953" s="205"/>
      <c r="V953" s="205"/>
      <c r="W953" s="205"/>
    </row>
    <row r="954" spans="1:23" ht="12.75" customHeight="1">
      <c r="A954" s="142"/>
      <c r="B954" s="205"/>
      <c r="C954" s="205"/>
      <c r="D954" s="205"/>
      <c r="E954" s="205"/>
      <c r="F954" s="205"/>
      <c r="G954" s="205"/>
      <c r="H954" s="205"/>
      <c r="I954" s="205"/>
      <c r="J954" s="205"/>
      <c r="K954" s="205"/>
      <c r="L954" s="205"/>
      <c r="M954" s="205"/>
      <c r="N954" s="205"/>
      <c r="O954" s="205"/>
      <c r="P954" s="205"/>
      <c r="Q954" s="205"/>
      <c r="R954" s="205"/>
      <c r="S954" s="205"/>
      <c r="T954" s="205"/>
      <c r="U954" s="205"/>
      <c r="V954" s="205"/>
      <c r="W954" s="205"/>
    </row>
    <row r="955" spans="1:23" ht="12.75" customHeight="1">
      <c r="A955" s="142"/>
      <c r="B955" s="205"/>
      <c r="C955" s="205"/>
      <c r="D955" s="205"/>
      <c r="E955" s="205"/>
      <c r="F955" s="205"/>
      <c r="G955" s="205"/>
      <c r="H955" s="205"/>
      <c r="I955" s="205"/>
      <c r="J955" s="205"/>
      <c r="K955" s="205"/>
      <c r="L955" s="205"/>
      <c r="M955" s="205"/>
      <c r="N955" s="205"/>
      <c r="O955" s="205"/>
      <c r="P955" s="205"/>
      <c r="Q955" s="205"/>
      <c r="R955" s="205"/>
      <c r="S955" s="205"/>
      <c r="T955" s="205"/>
      <c r="U955" s="205"/>
      <c r="V955" s="205"/>
      <c r="W955" s="205"/>
    </row>
    <row r="956" spans="1:23" ht="12.75" customHeight="1">
      <c r="A956" s="142"/>
      <c r="B956" s="205"/>
      <c r="C956" s="205"/>
      <c r="D956" s="205"/>
      <c r="E956" s="205"/>
      <c r="F956" s="205"/>
      <c r="G956" s="205"/>
      <c r="H956" s="205"/>
      <c r="I956" s="205"/>
      <c r="J956" s="205"/>
      <c r="K956" s="205"/>
      <c r="L956" s="205"/>
      <c r="M956" s="205"/>
      <c r="N956" s="205"/>
      <c r="O956" s="205"/>
      <c r="P956" s="205"/>
      <c r="Q956" s="205"/>
      <c r="R956" s="205"/>
      <c r="S956" s="205"/>
      <c r="T956" s="205"/>
      <c r="U956" s="205"/>
      <c r="V956" s="205"/>
      <c r="W956" s="205"/>
    </row>
    <row r="957" spans="1:23" ht="12.75" customHeight="1">
      <c r="A957" s="142"/>
      <c r="B957" s="205"/>
      <c r="C957" s="205"/>
      <c r="D957" s="205"/>
      <c r="E957" s="205"/>
      <c r="F957" s="205"/>
      <c r="G957" s="205"/>
      <c r="H957" s="205"/>
      <c r="I957" s="205"/>
      <c r="J957" s="205"/>
      <c r="K957" s="205"/>
      <c r="L957" s="205"/>
      <c r="M957" s="205"/>
      <c r="N957" s="205"/>
      <c r="O957" s="205"/>
      <c r="P957" s="205"/>
      <c r="Q957" s="205"/>
      <c r="R957" s="205"/>
      <c r="S957" s="205"/>
      <c r="T957" s="205"/>
      <c r="U957" s="205"/>
      <c r="V957" s="205"/>
      <c r="W957" s="205"/>
    </row>
    <row r="958" spans="1:23" ht="12.75" customHeight="1">
      <c r="A958" s="142"/>
      <c r="B958" s="205"/>
      <c r="C958" s="205"/>
      <c r="D958" s="205"/>
      <c r="E958" s="205"/>
      <c r="F958" s="205"/>
      <c r="G958" s="205"/>
      <c r="H958" s="205"/>
      <c r="I958" s="205"/>
      <c r="J958" s="205"/>
      <c r="K958" s="205"/>
      <c r="L958" s="205"/>
      <c r="M958" s="205"/>
      <c r="N958" s="205"/>
      <c r="O958" s="205"/>
      <c r="P958" s="205"/>
      <c r="Q958" s="205"/>
      <c r="R958" s="205"/>
      <c r="S958" s="205"/>
      <c r="T958" s="205"/>
      <c r="U958" s="205"/>
      <c r="V958" s="205"/>
      <c r="W958" s="205"/>
    </row>
    <row r="959" spans="1:23" ht="12.75" customHeight="1">
      <c r="A959" s="142"/>
      <c r="B959" s="205"/>
      <c r="C959" s="205"/>
      <c r="D959" s="205"/>
      <c r="E959" s="205"/>
      <c r="F959" s="205"/>
      <c r="G959" s="205"/>
      <c r="H959" s="205"/>
      <c r="I959" s="205"/>
      <c r="J959" s="205"/>
      <c r="K959" s="205"/>
      <c r="L959" s="205"/>
      <c r="M959" s="205"/>
      <c r="N959" s="205"/>
      <c r="O959" s="205"/>
      <c r="P959" s="205"/>
      <c r="Q959" s="205"/>
      <c r="R959" s="205"/>
      <c r="S959" s="205"/>
      <c r="T959" s="205"/>
      <c r="U959" s="205"/>
      <c r="V959" s="205"/>
      <c r="W959" s="205"/>
    </row>
    <row r="960" spans="1:23" ht="12.75" customHeight="1">
      <c r="A960" s="142"/>
      <c r="B960" s="205"/>
      <c r="C960" s="205"/>
      <c r="D960" s="205"/>
      <c r="E960" s="205"/>
      <c r="F960" s="205"/>
      <c r="G960" s="205"/>
      <c r="H960" s="205"/>
      <c r="I960" s="205"/>
      <c r="J960" s="205"/>
      <c r="K960" s="205"/>
      <c r="L960" s="205"/>
      <c r="M960" s="205"/>
      <c r="N960" s="205"/>
      <c r="O960" s="205"/>
      <c r="P960" s="205"/>
      <c r="Q960" s="205"/>
      <c r="R960" s="205"/>
      <c r="S960" s="205"/>
      <c r="T960" s="205"/>
      <c r="U960" s="205"/>
      <c r="V960" s="205"/>
      <c r="W960" s="205"/>
    </row>
    <row r="961" spans="1:23" ht="12.75" customHeight="1">
      <c r="A961" s="142"/>
      <c r="B961" s="205"/>
      <c r="C961" s="205"/>
      <c r="D961" s="205"/>
      <c r="E961" s="205"/>
      <c r="F961" s="205"/>
      <c r="G961" s="205"/>
      <c r="H961" s="205"/>
      <c r="I961" s="205"/>
      <c r="J961" s="205"/>
      <c r="K961" s="205"/>
      <c r="L961" s="205"/>
      <c r="M961" s="205"/>
      <c r="N961" s="205"/>
      <c r="O961" s="205"/>
      <c r="P961" s="205"/>
      <c r="Q961" s="205"/>
      <c r="R961" s="205"/>
      <c r="S961" s="205"/>
      <c r="T961" s="205"/>
      <c r="U961" s="205"/>
      <c r="V961" s="205"/>
      <c r="W961" s="205"/>
    </row>
    <row r="962" spans="1:23" ht="12.75" customHeight="1">
      <c r="A962" s="142"/>
      <c r="B962" s="205"/>
      <c r="C962" s="205"/>
      <c r="D962" s="205"/>
      <c r="E962" s="205"/>
      <c r="F962" s="205"/>
      <c r="G962" s="205"/>
      <c r="H962" s="205"/>
      <c r="I962" s="205"/>
      <c r="J962" s="205"/>
      <c r="K962" s="205"/>
      <c r="L962" s="205"/>
      <c r="M962" s="205"/>
      <c r="N962" s="205"/>
      <c r="O962" s="205"/>
      <c r="P962" s="205"/>
      <c r="Q962" s="205"/>
      <c r="R962" s="205"/>
      <c r="S962" s="205"/>
      <c r="T962" s="205"/>
      <c r="U962" s="205"/>
      <c r="V962" s="205"/>
      <c r="W962" s="205"/>
    </row>
    <row r="963" spans="1:23" ht="12.75" customHeight="1">
      <c r="A963" s="142"/>
      <c r="B963" s="205"/>
      <c r="C963" s="205"/>
      <c r="D963" s="205"/>
      <c r="E963" s="205"/>
      <c r="F963" s="205"/>
      <c r="G963" s="205"/>
      <c r="H963" s="205"/>
      <c r="I963" s="205"/>
      <c r="J963" s="205"/>
      <c r="K963" s="205"/>
      <c r="L963" s="205"/>
      <c r="M963" s="205"/>
      <c r="N963" s="205"/>
      <c r="O963" s="205"/>
      <c r="P963" s="205"/>
      <c r="Q963" s="205"/>
      <c r="R963" s="205"/>
      <c r="S963" s="205"/>
      <c r="T963" s="205"/>
      <c r="U963" s="205"/>
      <c r="V963" s="205"/>
      <c r="W963" s="205"/>
    </row>
    <row r="964" spans="1:23" ht="12.75" customHeight="1">
      <c r="A964" s="142"/>
      <c r="B964" s="205"/>
      <c r="C964" s="205"/>
      <c r="D964" s="205"/>
      <c r="E964" s="205"/>
      <c r="F964" s="205"/>
      <c r="G964" s="205"/>
      <c r="H964" s="205"/>
      <c r="I964" s="205"/>
      <c r="J964" s="205"/>
      <c r="K964" s="205"/>
      <c r="L964" s="205"/>
      <c r="M964" s="205"/>
      <c r="N964" s="205"/>
      <c r="O964" s="205"/>
      <c r="P964" s="205"/>
      <c r="Q964" s="205"/>
      <c r="R964" s="205"/>
      <c r="S964" s="205"/>
      <c r="T964" s="205"/>
      <c r="U964" s="205"/>
      <c r="V964" s="205"/>
      <c r="W964" s="205"/>
    </row>
    <row r="965" spans="1:23" ht="12.75" customHeight="1">
      <c r="A965" s="142"/>
      <c r="B965" s="205"/>
      <c r="C965" s="205"/>
      <c r="D965" s="205"/>
      <c r="E965" s="205"/>
      <c r="F965" s="205"/>
      <c r="G965" s="205"/>
      <c r="H965" s="205"/>
      <c r="I965" s="205"/>
      <c r="J965" s="205"/>
      <c r="K965" s="205"/>
      <c r="L965" s="205"/>
      <c r="M965" s="205"/>
      <c r="N965" s="205"/>
      <c r="O965" s="205"/>
      <c r="P965" s="205"/>
      <c r="Q965" s="205"/>
      <c r="R965" s="205"/>
      <c r="S965" s="205"/>
      <c r="T965" s="205"/>
      <c r="U965" s="205"/>
      <c r="V965" s="205"/>
      <c r="W965" s="205"/>
    </row>
    <row r="966" spans="1:23" ht="12.75" customHeight="1">
      <c r="A966" s="142"/>
      <c r="B966" s="205"/>
      <c r="C966" s="205"/>
      <c r="D966" s="205"/>
      <c r="E966" s="205"/>
      <c r="F966" s="205"/>
      <c r="G966" s="205"/>
      <c r="H966" s="205"/>
      <c r="I966" s="205"/>
      <c r="J966" s="205"/>
      <c r="K966" s="205"/>
      <c r="L966" s="205"/>
      <c r="M966" s="205"/>
      <c r="N966" s="205"/>
      <c r="O966" s="205"/>
      <c r="P966" s="205"/>
      <c r="Q966" s="205"/>
      <c r="R966" s="205"/>
      <c r="S966" s="205"/>
      <c r="T966" s="205"/>
      <c r="U966" s="205"/>
      <c r="V966" s="205"/>
      <c r="W966" s="205"/>
    </row>
    <row r="967" spans="1:23" ht="12.75" customHeight="1">
      <c r="A967" s="142"/>
      <c r="B967" s="205"/>
      <c r="C967" s="205"/>
      <c r="D967" s="205"/>
      <c r="E967" s="205"/>
      <c r="F967" s="205"/>
      <c r="G967" s="205"/>
      <c r="H967" s="205"/>
      <c r="I967" s="205"/>
      <c r="J967" s="205"/>
      <c r="K967" s="205"/>
      <c r="L967" s="205"/>
      <c r="M967" s="205"/>
      <c r="N967" s="205"/>
      <c r="O967" s="205"/>
      <c r="P967" s="205"/>
      <c r="Q967" s="205"/>
      <c r="R967" s="205"/>
      <c r="S967" s="205"/>
      <c r="T967" s="205"/>
      <c r="U967" s="205"/>
      <c r="V967" s="205"/>
      <c r="W967" s="205"/>
    </row>
    <row r="968" spans="1:23" ht="12.75" customHeight="1">
      <c r="A968" s="142"/>
      <c r="B968" s="205"/>
      <c r="C968" s="205"/>
      <c r="D968" s="205"/>
      <c r="E968" s="205"/>
      <c r="F968" s="205"/>
      <c r="G968" s="205"/>
      <c r="H968" s="205"/>
      <c r="I968" s="205"/>
      <c r="J968" s="205"/>
      <c r="K968" s="205"/>
      <c r="L968" s="205"/>
      <c r="M968" s="205"/>
      <c r="N968" s="205"/>
      <c r="O968" s="205"/>
      <c r="P968" s="205"/>
      <c r="Q968" s="205"/>
      <c r="R968" s="205"/>
      <c r="S968" s="205"/>
      <c r="T968" s="205"/>
      <c r="U968" s="205"/>
      <c r="V968" s="205"/>
      <c r="W968" s="205"/>
    </row>
    <row r="969" spans="1:23" ht="12.75" customHeight="1">
      <c r="A969" s="142"/>
      <c r="B969" s="205"/>
      <c r="C969" s="205"/>
      <c r="D969" s="205"/>
      <c r="E969" s="205"/>
      <c r="F969" s="205"/>
      <c r="G969" s="205"/>
      <c r="H969" s="205"/>
      <c r="I969" s="205"/>
      <c r="J969" s="205"/>
      <c r="K969" s="205"/>
      <c r="L969" s="205"/>
      <c r="M969" s="205"/>
      <c r="N969" s="205"/>
      <c r="O969" s="205"/>
      <c r="P969" s="205"/>
      <c r="Q969" s="205"/>
      <c r="R969" s="205"/>
      <c r="S969" s="205"/>
      <c r="T969" s="205"/>
      <c r="U969" s="205"/>
      <c r="V969" s="205"/>
      <c r="W969" s="205"/>
    </row>
    <row r="970" spans="1:23" ht="12.75" customHeight="1">
      <c r="A970" s="142"/>
      <c r="B970" s="205"/>
      <c r="C970" s="205"/>
      <c r="D970" s="205"/>
      <c r="E970" s="205"/>
      <c r="F970" s="205"/>
      <c r="G970" s="205"/>
      <c r="H970" s="205"/>
      <c r="I970" s="205"/>
      <c r="J970" s="205"/>
      <c r="K970" s="205"/>
      <c r="L970" s="205"/>
      <c r="M970" s="205"/>
      <c r="N970" s="205"/>
      <c r="O970" s="205"/>
      <c r="P970" s="205"/>
      <c r="Q970" s="205"/>
      <c r="R970" s="205"/>
      <c r="S970" s="205"/>
      <c r="T970" s="205"/>
      <c r="U970" s="205"/>
      <c r="V970" s="205"/>
      <c r="W970" s="205"/>
    </row>
    <row r="971" spans="1:23" ht="12.75" customHeight="1">
      <c r="A971" s="142"/>
      <c r="B971" s="205"/>
      <c r="C971" s="205"/>
      <c r="D971" s="205"/>
      <c r="E971" s="205"/>
      <c r="F971" s="205"/>
      <c r="G971" s="205"/>
      <c r="H971" s="205"/>
      <c r="I971" s="205"/>
      <c r="J971" s="205"/>
      <c r="K971" s="205"/>
      <c r="L971" s="205"/>
      <c r="M971" s="205"/>
      <c r="N971" s="205"/>
      <c r="O971" s="205"/>
      <c r="P971" s="205"/>
      <c r="Q971" s="205"/>
      <c r="R971" s="205"/>
      <c r="S971" s="205"/>
      <c r="T971" s="205"/>
      <c r="U971" s="205"/>
      <c r="V971" s="205"/>
      <c r="W971" s="205"/>
    </row>
    <row r="972" spans="1:23" ht="12.75" customHeight="1">
      <c r="A972" s="142"/>
      <c r="B972" s="205"/>
      <c r="C972" s="205"/>
      <c r="D972" s="205"/>
      <c r="E972" s="205"/>
      <c r="F972" s="205"/>
      <c r="G972" s="205"/>
      <c r="H972" s="205"/>
      <c r="I972" s="205"/>
      <c r="J972" s="205"/>
      <c r="K972" s="205"/>
      <c r="L972" s="205"/>
      <c r="M972" s="205"/>
      <c r="N972" s="205"/>
      <c r="O972" s="205"/>
      <c r="P972" s="205"/>
      <c r="Q972" s="205"/>
      <c r="R972" s="205"/>
      <c r="S972" s="205"/>
      <c r="T972" s="205"/>
      <c r="U972" s="205"/>
      <c r="V972" s="205"/>
      <c r="W972" s="205"/>
    </row>
    <row r="973" spans="1:23" ht="12.75" customHeight="1">
      <c r="A973" s="142"/>
      <c r="B973" s="205"/>
      <c r="C973" s="205"/>
      <c r="D973" s="205"/>
      <c r="E973" s="205"/>
      <c r="F973" s="205"/>
      <c r="G973" s="205"/>
      <c r="H973" s="205"/>
      <c r="I973" s="205"/>
      <c r="J973" s="205"/>
      <c r="K973" s="205"/>
      <c r="L973" s="205"/>
      <c r="M973" s="205"/>
      <c r="N973" s="205"/>
      <c r="O973" s="205"/>
      <c r="P973" s="205"/>
      <c r="Q973" s="205"/>
      <c r="R973" s="205"/>
      <c r="S973" s="205"/>
      <c r="T973" s="205"/>
      <c r="U973" s="205"/>
      <c r="V973" s="205"/>
      <c r="W973" s="205"/>
    </row>
    <row r="974" spans="1:23" ht="12.75" customHeight="1">
      <c r="A974" s="142"/>
      <c r="B974" s="205"/>
      <c r="C974" s="205"/>
      <c r="D974" s="205"/>
      <c r="E974" s="205"/>
      <c r="F974" s="205"/>
      <c r="G974" s="205"/>
      <c r="H974" s="205"/>
      <c r="I974" s="205"/>
      <c r="J974" s="205"/>
      <c r="K974" s="205"/>
      <c r="L974" s="205"/>
      <c r="M974" s="205"/>
      <c r="N974" s="205"/>
      <c r="O974" s="205"/>
      <c r="P974" s="205"/>
      <c r="Q974" s="205"/>
      <c r="R974" s="205"/>
      <c r="S974" s="205"/>
      <c r="T974" s="205"/>
      <c r="U974" s="205"/>
      <c r="V974" s="205"/>
      <c r="W974" s="205"/>
    </row>
    <row r="975" spans="1:23" ht="12.75" customHeight="1">
      <c r="A975" s="142"/>
      <c r="B975" s="205"/>
      <c r="C975" s="205"/>
      <c r="D975" s="205"/>
      <c r="E975" s="205"/>
      <c r="F975" s="205"/>
      <c r="G975" s="205"/>
      <c r="H975" s="205"/>
      <c r="I975" s="205"/>
      <c r="J975" s="205"/>
      <c r="K975" s="205"/>
      <c r="L975" s="205"/>
      <c r="M975" s="205"/>
      <c r="N975" s="205"/>
      <c r="O975" s="205"/>
      <c r="P975" s="205"/>
      <c r="Q975" s="205"/>
      <c r="R975" s="205"/>
      <c r="S975" s="205"/>
      <c r="T975" s="205"/>
      <c r="U975" s="205"/>
      <c r="V975" s="205"/>
      <c r="W975" s="205"/>
    </row>
    <row r="976" spans="1:23" ht="12.75" customHeight="1">
      <c r="A976" s="142"/>
      <c r="B976" s="205"/>
      <c r="C976" s="205"/>
      <c r="D976" s="205"/>
      <c r="E976" s="205"/>
      <c r="F976" s="205"/>
      <c r="G976" s="205"/>
      <c r="H976" s="205"/>
      <c r="I976" s="205"/>
      <c r="J976" s="205"/>
      <c r="K976" s="205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  <c r="V976" s="205"/>
      <c r="W976" s="205"/>
    </row>
    <row r="977" spans="1:23" ht="12.75" customHeight="1">
      <c r="A977" s="142"/>
      <c r="B977" s="205"/>
      <c r="C977" s="205"/>
      <c r="D977" s="205"/>
      <c r="E977" s="205"/>
      <c r="F977" s="205"/>
      <c r="G977" s="205"/>
      <c r="H977" s="205"/>
      <c r="I977" s="205"/>
      <c r="J977" s="205"/>
      <c r="K977" s="205"/>
      <c r="L977" s="205"/>
      <c r="M977" s="205"/>
      <c r="N977" s="205"/>
      <c r="O977" s="205"/>
      <c r="P977" s="205"/>
      <c r="Q977" s="205"/>
      <c r="R977" s="205"/>
      <c r="S977" s="205"/>
      <c r="T977" s="205"/>
      <c r="U977" s="205"/>
      <c r="V977" s="205"/>
      <c r="W977" s="205"/>
    </row>
    <row r="978" spans="1:23" ht="12.75" customHeight="1">
      <c r="A978" s="142"/>
      <c r="B978" s="205"/>
      <c r="C978" s="205"/>
      <c r="D978" s="205"/>
      <c r="E978" s="205"/>
      <c r="F978" s="205"/>
      <c r="G978" s="205"/>
      <c r="H978" s="205"/>
      <c r="I978" s="205"/>
      <c r="J978" s="205"/>
      <c r="K978" s="205"/>
      <c r="L978" s="205"/>
      <c r="M978" s="205"/>
      <c r="N978" s="205"/>
      <c r="O978" s="205"/>
      <c r="P978" s="205"/>
      <c r="Q978" s="205"/>
      <c r="R978" s="205"/>
      <c r="S978" s="205"/>
      <c r="T978" s="205"/>
      <c r="U978" s="205"/>
      <c r="V978" s="205"/>
      <c r="W978" s="205"/>
    </row>
    <row r="979" spans="1:23" ht="12.75" customHeight="1">
      <c r="A979" s="142"/>
      <c r="B979" s="205"/>
      <c r="C979" s="205"/>
      <c r="D979" s="205"/>
      <c r="E979" s="205"/>
      <c r="F979" s="205"/>
      <c r="G979" s="205"/>
      <c r="H979" s="205"/>
      <c r="I979" s="205"/>
      <c r="J979" s="205"/>
      <c r="K979" s="205"/>
      <c r="L979" s="205"/>
      <c r="M979" s="205"/>
      <c r="N979" s="205"/>
      <c r="O979" s="205"/>
      <c r="P979" s="205"/>
      <c r="Q979" s="205"/>
      <c r="R979" s="205"/>
      <c r="S979" s="205"/>
      <c r="T979" s="205"/>
      <c r="U979" s="205"/>
      <c r="V979" s="205"/>
      <c r="W979" s="205"/>
    </row>
    <row r="980" spans="1:23" ht="12.75" customHeight="1">
      <c r="A980" s="142"/>
      <c r="B980" s="205"/>
      <c r="C980" s="205"/>
      <c r="D980" s="205"/>
      <c r="E980" s="205"/>
      <c r="F980" s="205"/>
      <c r="G980" s="205"/>
      <c r="H980" s="205"/>
      <c r="I980" s="205"/>
      <c r="J980" s="205"/>
      <c r="K980" s="205"/>
      <c r="L980" s="205"/>
      <c r="M980" s="205"/>
      <c r="N980" s="205"/>
      <c r="O980" s="205"/>
      <c r="P980" s="205"/>
      <c r="Q980" s="205"/>
      <c r="R980" s="205"/>
      <c r="S980" s="205"/>
      <c r="T980" s="205"/>
      <c r="U980" s="205"/>
      <c r="V980" s="205"/>
      <c r="W980" s="205"/>
    </row>
    <row r="981" spans="1:23" ht="12.75" customHeight="1">
      <c r="A981" s="142"/>
      <c r="B981" s="205"/>
      <c r="C981" s="205"/>
      <c r="D981" s="205"/>
      <c r="E981" s="205"/>
      <c r="F981" s="205"/>
      <c r="G981" s="205"/>
      <c r="H981" s="205"/>
      <c r="I981" s="205"/>
      <c r="J981" s="205"/>
      <c r="K981" s="205"/>
      <c r="L981" s="205"/>
      <c r="M981" s="205"/>
      <c r="N981" s="205"/>
      <c r="O981" s="205"/>
      <c r="P981" s="205"/>
      <c r="Q981" s="205"/>
      <c r="R981" s="205"/>
      <c r="S981" s="205"/>
      <c r="T981" s="205"/>
      <c r="U981" s="205"/>
      <c r="V981" s="205"/>
      <c r="W981" s="205"/>
    </row>
    <row r="982" spans="1:23" ht="12.75" customHeight="1">
      <c r="A982" s="142"/>
      <c r="B982" s="205"/>
      <c r="C982" s="205"/>
      <c r="D982" s="205"/>
      <c r="E982" s="205"/>
      <c r="F982" s="205"/>
      <c r="G982" s="205"/>
      <c r="H982" s="205"/>
      <c r="I982" s="205"/>
      <c r="J982" s="205"/>
      <c r="K982" s="205"/>
      <c r="L982" s="205"/>
      <c r="M982" s="205"/>
      <c r="N982" s="205"/>
      <c r="O982" s="205"/>
      <c r="P982" s="205"/>
      <c r="Q982" s="205"/>
      <c r="R982" s="205"/>
      <c r="S982" s="205"/>
      <c r="T982" s="205"/>
      <c r="U982" s="205"/>
      <c r="V982" s="205"/>
      <c r="W982" s="205"/>
    </row>
    <row r="983" spans="1:23" ht="12.75" customHeight="1">
      <c r="A983" s="142"/>
      <c r="B983" s="205"/>
      <c r="C983" s="205"/>
      <c r="D983" s="205"/>
      <c r="E983" s="205"/>
      <c r="F983" s="205"/>
      <c r="G983" s="205"/>
      <c r="H983" s="205"/>
      <c r="I983" s="205"/>
      <c r="J983" s="205"/>
      <c r="K983" s="205"/>
      <c r="L983" s="205"/>
      <c r="M983" s="205"/>
      <c r="N983" s="205"/>
      <c r="O983" s="205"/>
      <c r="P983" s="205"/>
      <c r="Q983" s="205"/>
      <c r="R983" s="205"/>
      <c r="S983" s="205"/>
      <c r="T983" s="205"/>
      <c r="U983" s="205"/>
      <c r="V983" s="205"/>
      <c r="W983" s="205"/>
    </row>
    <row r="984" spans="1:23" ht="12.75" customHeight="1">
      <c r="A984" s="142"/>
      <c r="B984" s="205"/>
      <c r="C984" s="205"/>
      <c r="D984" s="205"/>
      <c r="E984" s="205"/>
      <c r="F984" s="205"/>
      <c r="G984" s="205"/>
      <c r="H984" s="205"/>
      <c r="I984" s="205"/>
      <c r="J984" s="205"/>
      <c r="K984" s="205"/>
      <c r="L984" s="205"/>
      <c r="M984" s="205"/>
      <c r="N984" s="205"/>
      <c r="O984" s="205"/>
      <c r="P984" s="205"/>
      <c r="Q984" s="205"/>
      <c r="R984" s="205"/>
      <c r="S984" s="205"/>
      <c r="T984" s="205"/>
      <c r="U984" s="205"/>
      <c r="V984" s="205"/>
      <c r="W984" s="205"/>
    </row>
    <row r="985" spans="1:23" ht="12.75" customHeight="1">
      <c r="A985" s="142"/>
      <c r="B985" s="205"/>
      <c r="C985" s="205"/>
      <c r="D985" s="205"/>
      <c r="E985" s="205"/>
      <c r="F985" s="205"/>
      <c r="G985" s="205"/>
      <c r="H985" s="205"/>
      <c r="I985" s="205"/>
      <c r="J985" s="205"/>
      <c r="K985" s="205"/>
      <c r="L985" s="205"/>
      <c r="M985" s="205"/>
      <c r="N985" s="205"/>
      <c r="O985" s="205"/>
      <c r="P985" s="205"/>
      <c r="Q985" s="205"/>
      <c r="R985" s="205"/>
      <c r="S985" s="205"/>
      <c r="T985" s="205"/>
      <c r="U985" s="205"/>
      <c r="V985" s="205"/>
      <c r="W985" s="205"/>
    </row>
    <row r="986" spans="1:23" ht="12.75" customHeight="1">
      <c r="A986" s="142"/>
      <c r="B986" s="205"/>
      <c r="C986" s="205"/>
      <c r="D986" s="205"/>
      <c r="E986" s="205"/>
      <c r="F986" s="205"/>
      <c r="G986" s="205"/>
      <c r="H986" s="205"/>
      <c r="I986" s="205"/>
      <c r="J986" s="205"/>
      <c r="K986" s="205"/>
      <c r="L986" s="205"/>
      <c r="M986" s="205"/>
      <c r="N986" s="205"/>
      <c r="O986" s="205"/>
      <c r="P986" s="205"/>
      <c r="Q986" s="205"/>
      <c r="R986" s="205"/>
      <c r="S986" s="205"/>
      <c r="T986" s="205"/>
      <c r="U986" s="205"/>
      <c r="V986" s="205"/>
      <c r="W986" s="205"/>
    </row>
    <row r="987" spans="1:23" ht="12.75" customHeight="1">
      <c r="A987" s="142"/>
      <c r="B987" s="205"/>
      <c r="C987" s="205"/>
      <c r="D987" s="205"/>
      <c r="E987" s="205"/>
      <c r="F987" s="205"/>
      <c r="G987" s="205"/>
      <c r="H987" s="205"/>
      <c r="I987" s="205"/>
      <c r="J987" s="205"/>
      <c r="K987" s="205"/>
      <c r="L987" s="205"/>
      <c r="M987" s="205"/>
      <c r="N987" s="205"/>
      <c r="O987" s="205"/>
      <c r="P987" s="205"/>
      <c r="Q987" s="205"/>
      <c r="R987" s="205"/>
      <c r="S987" s="205"/>
      <c r="T987" s="205"/>
      <c r="U987" s="205"/>
      <c r="V987" s="205"/>
      <c r="W987" s="205"/>
    </row>
    <row r="988" spans="1:23" ht="12.75" customHeight="1">
      <c r="A988" s="142"/>
      <c r="B988" s="205"/>
      <c r="C988" s="205"/>
      <c r="D988" s="205"/>
      <c r="E988" s="205"/>
      <c r="F988" s="205"/>
      <c r="G988" s="205"/>
      <c r="H988" s="205"/>
      <c r="I988" s="205"/>
      <c r="J988" s="205"/>
      <c r="K988" s="205"/>
      <c r="L988" s="205"/>
      <c r="M988" s="205"/>
      <c r="N988" s="205"/>
      <c r="O988" s="205"/>
      <c r="P988" s="205"/>
      <c r="Q988" s="205"/>
      <c r="R988" s="205"/>
      <c r="S988" s="205"/>
      <c r="T988" s="205"/>
      <c r="U988" s="205"/>
      <c r="V988" s="205"/>
      <c r="W988" s="205"/>
    </row>
    <row r="989" spans="1:23" ht="12.75" customHeight="1">
      <c r="A989" s="142"/>
      <c r="B989" s="205"/>
      <c r="C989" s="205"/>
      <c r="D989" s="205"/>
      <c r="E989" s="205"/>
      <c r="F989" s="205"/>
      <c r="G989" s="205"/>
      <c r="H989" s="205"/>
      <c r="I989" s="205"/>
      <c r="J989" s="205"/>
      <c r="K989" s="205"/>
      <c r="L989" s="205"/>
      <c r="M989" s="205"/>
      <c r="N989" s="205"/>
      <c r="O989" s="205"/>
      <c r="P989" s="205"/>
      <c r="Q989" s="205"/>
      <c r="R989" s="205"/>
      <c r="S989" s="205"/>
      <c r="T989" s="205"/>
      <c r="U989" s="205"/>
      <c r="V989" s="205"/>
      <c r="W989" s="205"/>
    </row>
    <row r="990" spans="1:23" ht="12.75" customHeight="1">
      <c r="A990" s="142"/>
      <c r="B990" s="205"/>
      <c r="C990" s="205"/>
      <c r="D990" s="205"/>
      <c r="E990" s="205"/>
      <c r="F990" s="205"/>
      <c r="G990" s="205"/>
      <c r="H990" s="205"/>
      <c r="I990" s="205"/>
      <c r="J990" s="205"/>
      <c r="K990" s="205"/>
      <c r="L990" s="205"/>
      <c r="M990" s="205"/>
      <c r="N990" s="205"/>
      <c r="O990" s="205"/>
      <c r="P990" s="205"/>
      <c r="Q990" s="205"/>
      <c r="R990" s="205"/>
      <c r="S990" s="205"/>
      <c r="T990" s="205"/>
      <c r="U990" s="205"/>
      <c r="V990" s="205"/>
      <c r="W990" s="205"/>
    </row>
    <row r="991" spans="1:23" ht="12.75" customHeight="1">
      <c r="A991" s="142"/>
      <c r="B991" s="205"/>
      <c r="C991" s="205"/>
      <c r="D991" s="205"/>
      <c r="E991" s="205"/>
      <c r="F991" s="205"/>
      <c r="G991" s="205"/>
      <c r="H991" s="205"/>
      <c r="I991" s="205"/>
      <c r="J991" s="205"/>
      <c r="K991" s="205"/>
      <c r="L991" s="205"/>
      <c r="M991" s="205"/>
      <c r="N991" s="205"/>
      <c r="O991" s="205"/>
      <c r="P991" s="205"/>
      <c r="Q991" s="205"/>
      <c r="R991" s="205"/>
      <c r="S991" s="205"/>
      <c r="T991" s="205"/>
      <c r="U991" s="205"/>
      <c r="V991" s="205"/>
      <c r="W991" s="205"/>
    </row>
    <row r="992" spans="1:23" ht="12.75" customHeight="1">
      <c r="A992" s="142"/>
      <c r="B992" s="205"/>
      <c r="C992" s="205"/>
      <c r="D992" s="205"/>
      <c r="E992" s="205"/>
      <c r="F992" s="205"/>
      <c r="G992" s="205"/>
      <c r="H992" s="205"/>
      <c r="I992" s="205"/>
      <c r="J992" s="205"/>
      <c r="K992" s="205"/>
      <c r="L992" s="205"/>
      <c r="M992" s="205"/>
      <c r="N992" s="205"/>
      <c r="O992" s="205"/>
      <c r="P992" s="205"/>
      <c r="Q992" s="205"/>
      <c r="R992" s="205"/>
      <c r="S992" s="205"/>
      <c r="T992" s="205"/>
      <c r="U992" s="205"/>
      <c r="V992" s="205"/>
      <c r="W992" s="205"/>
    </row>
    <row r="993" spans="1:23" ht="12.75" customHeight="1">
      <c r="A993" s="142"/>
      <c r="B993" s="205"/>
      <c r="C993" s="205"/>
      <c r="D993" s="205"/>
      <c r="E993" s="205"/>
      <c r="F993" s="205"/>
      <c r="G993" s="205"/>
      <c r="H993" s="205"/>
      <c r="I993" s="205"/>
      <c r="J993" s="205"/>
      <c r="K993" s="205"/>
      <c r="L993" s="205"/>
      <c r="M993" s="205"/>
      <c r="N993" s="205"/>
      <c r="O993" s="205"/>
      <c r="P993" s="205"/>
      <c r="Q993" s="205"/>
      <c r="R993" s="205"/>
      <c r="S993" s="205"/>
      <c r="T993" s="205"/>
      <c r="U993" s="205"/>
      <c r="V993" s="205"/>
      <c r="W993" s="205"/>
    </row>
    <row r="994" spans="1:23" ht="12.75" customHeight="1">
      <c r="A994" s="142"/>
      <c r="B994" s="205"/>
      <c r="C994" s="205"/>
      <c r="D994" s="205"/>
      <c r="E994" s="205"/>
      <c r="F994" s="205"/>
      <c r="G994" s="205"/>
      <c r="H994" s="205"/>
      <c r="I994" s="205"/>
      <c r="J994" s="205"/>
      <c r="K994" s="205"/>
      <c r="L994" s="205"/>
      <c r="M994" s="205"/>
      <c r="N994" s="205"/>
      <c r="O994" s="205"/>
      <c r="P994" s="205"/>
      <c r="Q994" s="205"/>
      <c r="R994" s="205"/>
      <c r="S994" s="205"/>
      <c r="T994" s="205"/>
      <c r="U994" s="205"/>
      <c r="V994" s="205"/>
      <c r="W994" s="205"/>
    </row>
    <row r="995" spans="1:23" ht="12.75" customHeight="1">
      <c r="A995" s="142"/>
      <c r="B995" s="205"/>
      <c r="C995" s="205"/>
      <c r="D995" s="205"/>
      <c r="E995" s="205"/>
      <c r="F995" s="205"/>
      <c r="G995" s="205"/>
      <c r="H995" s="205"/>
      <c r="I995" s="205"/>
      <c r="J995" s="205"/>
      <c r="K995" s="205"/>
      <c r="L995" s="205"/>
      <c r="M995" s="205"/>
      <c r="N995" s="205"/>
      <c r="O995" s="205"/>
      <c r="P995" s="205"/>
      <c r="Q995" s="205"/>
      <c r="R995" s="205"/>
      <c r="S995" s="205"/>
      <c r="T995" s="205"/>
      <c r="U995" s="205"/>
      <c r="V995" s="205"/>
      <c r="W995" s="205"/>
    </row>
    <row r="996" spans="1:23" ht="12.75" customHeight="1">
      <c r="A996" s="142"/>
      <c r="B996" s="205"/>
      <c r="C996" s="205"/>
      <c r="D996" s="205"/>
      <c r="E996" s="205"/>
      <c r="F996" s="205"/>
      <c r="G996" s="205"/>
      <c r="H996" s="205"/>
      <c r="I996" s="205"/>
      <c r="J996" s="205"/>
      <c r="K996" s="205"/>
      <c r="L996" s="205"/>
      <c r="M996" s="205"/>
      <c r="N996" s="205"/>
      <c r="O996" s="205"/>
      <c r="P996" s="205"/>
      <c r="Q996" s="205"/>
      <c r="R996" s="205"/>
      <c r="S996" s="205"/>
      <c r="T996" s="205"/>
      <c r="U996" s="205"/>
      <c r="V996" s="205"/>
      <c r="W996" s="205"/>
    </row>
    <row r="997" spans="1:23" ht="12.75" customHeight="1">
      <c r="A997" s="142"/>
      <c r="B997" s="205"/>
      <c r="C997" s="205"/>
      <c r="D997" s="205"/>
      <c r="E997" s="205"/>
      <c r="F997" s="205"/>
      <c r="G997" s="205"/>
      <c r="H997" s="205"/>
      <c r="I997" s="205"/>
      <c r="J997" s="205"/>
      <c r="K997" s="205"/>
      <c r="L997" s="205"/>
      <c r="M997" s="205"/>
      <c r="N997" s="205"/>
      <c r="O997" s="205"/>
      <c r="P997" s="205"/>
      <c r="Q997" s="205"/>
      <c r="R997" s="205"/>
      <c r="S997" s="205"/>
      <c r="T997" s="205"/>
      <c r="U997" s="205"/>
      <c r="V997" s="205"/>
      <c r="W997" s="205"/>
    </row>
    <row r="998" spans="1:23" ht="12.75" customHeight="1">
      <c r="A998" s="142"/>
      <c r="B998" s="205"/>
      <c r="C998" s="205"/>
      <c r="D998" s="205"/>
      <c r="E998" s="205"/>
      <c r="F998" s="205"/>
      <c r="G998" s="205"/>
      <c r="H998" s="205"/>
      <c r="I998" s="205"/>
      <c r="J998" s="205"/>
      <c r="K998" s="205"/>
      <c r="L998" s="205"/>
      <c r="M998" s="205"/>
      <c r="N998" s="205"/>
      <c r="O998" s="205"/>
      <c r="P998" s="205"/>
      <c r="Q998" s="205"/>
      <c r="R998" s="205"/>
      <c r="S998" s="205"/>
      <c r="T998" s="205"/>
      <c r="U998" s="205"/>
      <c r="V998" s="205"/>
      <c r="W998" s="205"/>
    </row>
    <row r="999" spans="1:23" ht="12.75" customHeight="1">
      <c r="A999" s="142"/>
      <c r="B999" s="205"/>
      <c r="C999" s="205"/>
      <c r="D999" s="205"/>
      <c r="E999" s="205"/>
      <c r="F999" s="205"/>
      <c r="G999" s="205"/>
      <c r="H999" s="205"/>
      <c r="I999" s="205"/>
      <c r="J999" s="205"/>
      <c r="K999" s="205"/>
      <c r="L999" s="205"/>
      <c r="M999" s="205"/>
      <c r="N999" s="205"/>
      <c r="O999" s="205"/>
      <c r="P999" s="205"/>
      <c r="Q999" s="205"/>
      <c r="R999" s="205"/>
      <c r="S999" s="205"/>
      <c r="T999" s="205"/>
      <c r="U999" s="205"/>
      <c r="V999" s="205"/>
      <c r="W999" s="205"/>
    </row>
    <row r="1000" spans="1:23" ht="12.75" customHeight="1">
      <c r="A1000" s="142"/>
      <c r="B1000" s="205"/>
      <c r="C1000" s="205"/>
      <c r="D1000" s="205"/>
      <c r="E1000" s="205"/>
      <c r="F1000" s="205"/>
      <c r="G1000" s="205"/>
      <c r="H1000" s="205"/>
      <c r="I1000" s="205"/>
      <c r="J1000" s="205"/>
      <c r="K1000" s="205"/>
      <c r="L1000" s="205"/>
      <c r="M1000" s="205"/>
      <c r="N1000" s="205"/>
      <c r="O1000" s="205"/>
      <c r="P1000" s="205"/>
      <c r="Q1000" s="205"/>
      <c r="R1000" s="205"/>
      <c r="S1000" s="205"/>
      <c r="T1000" s="205"/>
      <c r="U1000" s="205"/>
      <c r="V1000" s="205"/>
      <c r="W1000" s="205"/>
    </row>
  </sheetData>
  <mergeCells count="17">
    <mergeCell ref="V8:W10"/>
    <mergeCell ref="D8:E10"/>
    <mergeCell ref="F8:G10"/>
    <mergeCell ref="H8:I10"/>
    <mergeCell ref="J8:K10"/>
    <mergeCell ref="L8:M10"/>
    <mergeCell ref="V1:AP1"/>
    <mergeCell ref="A2:U2"/>
    <mergeCell ref="A3:U3"/>
    <mergeCell ref="B4:U4"/>
    <mergeCell ref="A5:U5"/>
    <mergeCell ref="A6:U6"/>
    <mergeCell ref="B8:C10"/>
    <mergeCell ref="N8:O10"/>
    <mergeCell ref="P8:Q10"/>
    <mergeCell ref="R8:S10"/>
    <mergeCell ref="T8:U1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Lynn, Tristan [ICSAC]</dc:creator>
  <cp:lastModifiedBy>Patton, Ty [ICSAC]</cp:lastModifiedBy>
  <dcterms:created xsi:type="dcterms:W3CDTF">2021-09-16T15:50:49Z</dcterms:created>
  <dcterms:modified xsi:type="dcterms:W3CDTF">2024-10-21T21:42:09Z</dcterms:modified>
</cp:coreProperties>
</file>