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ProgramAdmin\History - Scholarships and Grants\End of Year Reports\"/>
    </mc:Choice>
  </mc:AlternateContent>
  <xr:revisionPtr revIDLastSave="0" documentId="13_ncr:1_{C00BE434-6772-411D-806E-E00392CD74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-26" sheetId="19" r:id="rId1"/>
    <sheet name="2024-25" sheetId="12" r:id="rId2"/>
    <sheet name="2023-24" sheetId="11" r:id="rId3"/>
    <sheet name="2022-23" sheetId="7" r:id="rId4"/>
    <sheet name="2021-22" sheetId="10" r:id="rId5"/>
    <sheet name="2020-21" sheetId="8" r:id="rId6"/>
    <sheet name="2019-20" sheetId="1" r:id="rId7"/>
    <sheet name="2018-19" sheetId="2" r:id="rId8"/>
    <sheet name="2017-18" sheetId="3" r:id="rId9"/>
    <sheet name="2016-17" sheetId="4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63" i="19" l="1"/>
  <c r="V63" i="19"/>
  <c r="D86" i="19"/>
  <c r="D90" i="19" l="1"/>
  <c r="D89" i="19"/>
  <c r="D88" i="19"/>
  <c r="D87" i="19"/>
  <c r="U80" i="19"/>
  <c r="T80" i="19"/>
  <c r="S80" i="19"/>
  <c r="R80" i="19"/>
  <c r="Q80" i="19"/>
  <c r="P80" i="19"/>
  <c r="O80" i="19"/>
  <c r="N80" i="19"/>
  <c r="M80" i="19"/>
  <c r="L80" i="19"/>
  <c r="K80" i="19"/>
  <c r="J80" i="19"/>
  <c r="I80" i="19"/>
  <c r="H80" i="19"/>
  <c r="G80" i="19"/>
  <c r="F80" i="19"/>
  <c r="E80" i="19"/>
  <c r="D80" i="19"/>
  <c r="C80" i="19"/>
  <c r="B80" i="19"/>
  <c r="W78" i="19"/>
  <c r="V78" i="19"/>
  <c r="W77" i="19"/>
  <c r="V77" i="19"/>
  <c r="U74" i="19"/>
  <c r="T74" i="19"/>
  <c r="S74" i="19"/>
  <c r="R74" i="19"/>
  <c r="Q74" i="19"/>
  <c r="P74" i="19"/>
  <c r="O74" i="19"/>
  <c r="N74" i="19"/>
  <c r="M74" i="19"/>
  <c r="L74" i="19"/>
  <c r="K74" i="19"/>
  <c r="J74" i="19"/>
  <c r="I74" i="19"/>
  <c r="H74" i="19"/>
  <c r="G74" i="19"/>
  <c r="F74" i="19"/>
  <c r="E74" i="19"/>
  <c r="D74" i="19"/>
  <c r="W72" i="19"/>
  <c r="V72" i="19"/>
  <c r="W71" i="19"/>
  <c r="V71" i="19"/>
  <c r="W70" i="19"/>
  <c r="V70" i="19"/>
  <c r="W69" i="19"/>
  <c r="V69" i="19"/>
  <c r="W68" i="19"/>
  <c r="V68" i="19"/>
  <c r="W67" i="19"/>
  <c r="V67" i="19"/>
  <c r="W66" i="19"/>
  <c r="V66" i="19"/>
  <c r="W65" i="19"/>
  <c r="V65" i="19"/>
  <c r="W64" i="19"/>
  <c r="V64" i="19"/>
  <c r="W62" i="19"/>
  <c r="V62" i="19"/>
  <c r="W61" i="19"/>
  <c r="V61" i="19"/>
  <c r="W60" i="19"/>
  <c r="V60" i="19"/>
  <c r="W59" i="19"/>
  <c r="V59" i="19"/>
  <c r="W58" i="19"/>
  <c r="V58" i="19"/>
  <c r="W57" i="19"/>
  <c r="V57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G52" i="19"/>
  <c r="F52" i="19"/>
  <c r="E52" i="19"/>
  <c r="D52" i="19"/>
  <c r="C52" i="19"/>
  <c r="B52" i="19"/>
  <c r="W51" i="19"/>
  <c r="V51" i="19"/>
  <c r="U48" i="19"/>
  <c r="T48" i="19"/>
  <c r="S48" i="19"/>
  <c r="R48" i="19"/>
  <c r="Q48" i="19"/>
  <c r="P48" i="19"/>
  <c r="O48" i="19"/>
  <c r="N48" i="19"/>
  <c r="M48" i="19"/>
  <c r="L48" i="19"/>
  <c r="K48" i="19"/>
  <c r="J48" i="19"/>
  <c r="I48" i="19"/>
  <c r="H48" i="19"/>
  <c r="G48" i="19"/>
  <c r="F48" i="19"/>
  <c r="E48" i="19"/>
  <c r="D48" i="19"/>
  <c r="C48" i="19"/>
  <c r="B48" i="19"/>
  <c r="W47" i="19"/>
  <c r="V47" i="19"/>
  <c r="W46" i="19"/>
  <c r="V46" i="19"/>
  <c r="W45" i="19"/>
  <c r="V45" i="19"/>
  <c r="W44" i="19"/>
  <c r="V44" i="19"/>
  <c r="W43" i="19"/>
  <c r="V43" i="19"/>
  <c r="W42" i="19"/>
  <c r="V42" i="19"/>
  <c r="W41" i="19"/>
  <c r="V41" i="19"/>
  <c r="W40" i="19"/>
  <c r="V40" i="19"/>
  <c r="W39" i="19"/>
  <c r="V39" i="19"/>
  <c r="W38" i="19"/>
  <c r="V38" i="19"/>
  <c r="W37" i="19"/>
  <c r="V37" i="19"/>
  <c r="W36" i="19"/>
  <c r="V36" i="19"/>
  <c r="W35" i="19"/>
  <c r="V35" i="19"/>
  <c r="W34" i="19"/>
  <c r="V34" i="19"/>
  <c r="W33" i="19"/>
  <c r="V33" i="19"/>
  <c r="W32" i="19"/>
  <c r="V32" i="19"/>
  <c r="W31" i="19"/>
  <c r="V31" i="19"/>
  <c r="W30" i="19"/>
  <c r="V30" i="19"/>
  <c r="W29" i="19"/>
  <c r="V29" i="19"/>
  <c r="W28" i="19"/>
  <c r="V28" i="19"/>
  <c r="W27" i="19"/>
  <c r="V27" i="19"/>
  <c r="W26" i="19"/>
  <c r="V26" i="19"/>
  <c r="W25" i="19"/>
  <c r="V25" i="19"/>
  <c r="W24" i="19"/>
  <c r="V24" i="19"/>
  <c r="W23" i="19"/>
  <c r="V23" i="19"/>
  <c r="W22" i="19"/>
  <c r="V22" i="19"/>
  <c r="W21" i="19"/>
  <c r="V21" i="19"/>
  <c r="W20" i="19"/>
  <c r="V20" i="19"/>
  <c r="U17" i="19"/>
  <c r="T17" i="19"/>
  <c r="S17" i="19"/>
  <c r="R17" i="19"/>
  <c r="Q17" i="19"/>
  <c r="P17" i="19"/>
  <c r="O17" i="19"/>
  <c r="N17" i="19"/>
  <c r="M17" i="19"/>
  <c r="L17" i="19"/>
  <c r="K17" i="19"/>
  <c r="J17" i="19"/>
  <c r="I17" i="19"/>
  <c r="H17" i="19"/>
  <c r="W15" i="19"/>
  <c r="V15" i="19"/>
  <c r="W14" i="19"/>
  <c r="V14" i="19"/>
  <c r="W13" i="19"/>
  <c r="V13" i="19"/>
  <c r="V78" i="12"/>
  <c r="W78" i="12"/>
  <c r="W77" i="12"/>
  <c r="V77" i="12"/>
  <c r="W58" i="12"/>
  <c r="W59" i="12"/>
  <c r="W60" i="12"/>
  <c r="W61" i="12"/>
  <c r="W62" i="12"/>
  <c r="W63" i="12"/>
  <c r="W64" i="12"/>
  <c r="W65" i="12"/>
  <c r="W66" i="12"/>
  <c r="W67" i="12"/>
  <c r="W68" i="12"/>
  <c r="W69" i="12"/>
  <c r="W70" i="12"/>
  <c r="W71" i="12"/>
  <c r="W72" i="12"/>
  <c r="V58" i="12"/>
  <c r="V59" i="12"/>
  <c r="V60" i="12"/>
  <c r="V61" i="12"/>
  <c r="V62" i="12"/>
  <c r="V63" i="12"/>
  <c r="V64" i="12"/>
  <c r="V65" i="12"/>
  <c r="V66" i="12"/>
  <c r="V67" i="12"/>
  <c r="V68" i="12"/>
  <c r="V69" i="12"/>
  <c r="V70" i="12"/>
  <c r="V71" i="12"/>
  <c r="V72" i="12"/>
  <c r="W57" i="12"/>
  <c r="V57" i="12"/>
  <c r="W51" i="12"/>
  <c r="V51" i="12"/>
  <c r="W47" i="12"/>
  <c r="V47" i="12"/>
  <c r="V21" i="12"/>
  <c r="W21" i="12"/>
  <c r="V22" i="12"/>
  <c r="W22" i="12"/>
  <c r="V23" i="12"/>
  <c r="W23" i="12"/>
  <c r="V24" i="12"/>
  <c r="W24" i="12"/>
  <c r="V25" i="12"/>
  <c r="W25" i="12"/>
  <c r="V26" i="12"/>
  <c r="W26" i="12"/>
  <c r="V27" i="12"/>
  <c r="W27" i="12"/>
  <c r="V28" i="12"/>
  <c r="W28" i="12"/>
  <c r="V29" i="12"/>
  <c r="W29" i="12"/>
  <c r="V30" i="12"/>
  <c r="W30" i="12"/>
  <c r="V31" i="12"/>
  <c r="W31" i="12"/>
  <c r="V32" i="12"/>
  <c r="W32" i="12"/>
  <c r="V33" i="12"/>
  <c r="W33" i="12"/>
  <c r="V34" i="12"/>
  <c r="W34" i="12"/>
  <c r="V35" i="12"/>
  <c r="W35" i="12"/>
  <c r="V36" i="12"/>
  <c r="W36" i="12"/>
  <c r="V37" i="12"/>
  <c r="W37" i="12"/>
  <c r="V38" i="12"/>
  <c r="W38" i="12"/>
  <c r="V39" i="12"/>
  <c r="W39" i="12"/>
  <c r="V40" i="12"/>
  <c r="W40" i="12"/>
  <c r="V41" i="12"/>
  <c r="W41" i="12"/>
  <c r="V42" i="12"/>
  <c r="W42" i="12"/>
  <c r="V43" i="12"/>
  <c r="W43" i="12"/>
  <c r="V44" i="12"/>
  <c r="W44" i="12"/>
  <c r="V45" i="12"/>
  <c r="W45" i="12"/>
  <c r="V46" i="12"/>
  <c r="W46" i="12"/>
  <c r="W20" i="12"/>
  <c r="V20" i="12"/>
  <c r="W14" i="12"/>
  <c r="W15" i="12"/>
  <c r="W13" i="12"/>
  <c r="V14" i="12"/>
  <c r="V15" i="12"/>
  <c r="V13" i="12"/>
  <c r="D92" i="12"/>
  <c r="B48" i="12"/>
  <c r="D91" i="12"/>
  <c r="D90" i="12"/>
  <c r="D89" i="12"/>
  <c r="D88" i="12"/>
  <c r="D87" i="12"/>
  <c r="D86" i="12"/>
  <c r="U80" i="12"/>
  <c r="T80" i="12"/>
  <c r="S80" i="12"/>
  <c r="R80" i="12"/>
  <c r="Q80" i="12"/>
  <c r="P80" i="12"/>
  <c r="O80" i="12"/>
  <c r="N80" i="12"/>
  <c r="M80" i="12"/>
  <c r="L80" i="12"/>
  <c r="K80" i="12"/>
  <c r="J80" i="12"/>
  <c r="I80" i="12"/>
  <c r="H80" i="12"/>
  <c r="G80" i="12"/>
  <c r="F80" i="12"/>
  <c r="E80" i="12"/>
  <c r="D80" i="12"/>
  <c r="C80" i="12"/>
  <c r="W80" i="12" s="1"/>
  <c r="B80" i="12"/>
  <c r="U74" i="12"/>
  <c r="T74" i="12"/>
  <c r="S74" i="12"/>
  <c r="R74" i="12"/>
  <c r="Q74" i="12"/>
  <c r="P74" i="12"/>
  <c r="O74" i="12"/>
  <c r="N74" i="12"/>
  <c r="M74" i="12"/>
  <c r="L74" i="12"/>
  <c r="K74" i="12"/>
  <c r="J74" i="12"/>
  <c r="I74" i="12"/>
  <c r="H74" i="12"/>
  <c r="G74" i="12"/>
  <c r="F74" i="12"/>
  <c r="E74" i="12"/>
  <c r="D74" i="12"/>
  <c r="U52" i="12"/>
  <c r="T52" i="12"/>
  <c r="V52" i="12" s="1"/>
  <c r="S52" i="12"/>
  <c r="R52" i="12"/>
  <c r="Q52" i="12"/>
  <c r="P52" i="12"/>
  <c r="O52" i="12"/>
  <c r="W52" i="12" s="1"/>
  <c r="N52" i="12"/>
  <c r="M52" i="12"/>
  <c r="L52" i="12"/>
  <c r="K52" i="12"/>
  <c r="J52" i="12"/>
  <c r="I52" i="12"/>
  <c r="H52" i="12"/>
  <c r="G52" i="12"/>
  <c r="F52" i="12"/>
  <c r="E52" i="12"/>
  <c r="D52" i="12"/>
  <c r="C52" i="12"/>
  <c r="B52" i="12"/>
  <c r="B54" i="12" s="1"/>
  <c r="U48" i="12"/>
  <c r="T48" i="12"/>
  <c r="S48" i="12"/>
  <c r="R48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E48" i="12"/>
  <c r="D48" i="12"/>
  <c r="C48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N54" i="19" l="1"/>
  <c r="O54" i="19"/>
  <c r="B54" i="19"/>
  <c r="E54" i="19"/>
  <c r="P54" i="19"/>
  <c r="S54" i="19"/>
  <c r="S82" i="19" s="1"/>
  <c r="B82" i="19"/>
  <c r="F54" i="19"/>
  <c r="F82" i="19" s="1"/>
  <c r="T54" i="19"/>
  <c r="T82" i="19" s="1"/>
  <c r="E82" i="19"/>
  <c r="I54" i="19"/>
  <c r="I82" i="19" s="1"/>
  <c r="J54" i="19"/>
  <c r="J82" i="19" s="1"/>
  <c r="U54" i="19"/>
  <c r="U82" i="19" s="1"/>
  <c r="G54" i="19"/>
  <c r="G82" i="19" s="1"/>
  <c r="G83" i="19" s="1"/>
  <c r="M54" i="19"/>
  <c r="M82" i="19" s="1"/>
  <c r="H54" i="19"/>
  <c r="H82" i="19" s="1"/>
  <c r="V52" i="19"/>
  <c r="W74" i="19"/>
  <c r="W80" i="19"/>
  <c r="K54" i="19"/>
  <c r="K82" i="19" s="1"/>
  <c r="V74" i="19"/>
  <c r="V17" i="19"/>
  <c r="W17" i="19"/>
  <c r="W52" i="19"/>
  <c r="P82" i="19"/>
  <c r="O82" i="19"/>
  <c r="V80" i="19"/>
  <c r="L54" i="19"/>
  <c r="W48" i="19"/>
  <c r="Q54" i="19"/>
  <c r="Q82" i="19" s="1"/>
  <c r="N82" i="19"/>
  <c r="D54" i="19"/>
  <c r="D82" i="19" s="1"/>
  <c r="R54" i="19"/>
  <c r="R82" i="19" s="1"/>
  <c r="C54" i="19"/>
  <c r="C82" i="19" s="1"/>
  <c r="V48" i="19"/>
  <c r="V80" i="12"/>
  <c r="V74" i="12"/>
  <c r="W74" i="12"/>
  <c r="V48" i="12"/>
  <c r="W48" i="12"/>
  <c r="V17" i="12"/>
  <c r="W17" i="12"/>
  <c r="B82" i="12"/>
  <c r="T54" i="12"/>
  <c r="H54" i="12"/>
  <c r="I54" i="12"/>
  <c r="I82" i="12" s="1"/>
  <c r="U54" i="12"/>
  <c r="U82" i="12" s="1"/>
  <c r="N54" i="12"/>
  <c r="N82" i="12" s="1"/>
  <c r="L54" i="12"/>
  <c r="L82" i="12" s="1"/>
  <c r="M54" i="12"/>
  <c r="M82" i="12" s="1"/>
  <c r="F54" i="12"/>
  <c r="F82" i="12" s="1"/>
  <c r="R54" i="12"/>
  <c r="R82" i="12" s="1"/>
  <c r="J54" i="12"/>
  <c r="J82" i="12" s="1"/>
  <c r="G54" i="12"/>
  <c r="G82" i="12" s="1"/>
  <c r="S54" i="12"/>
  <c r="S82" i="12" s="1"/>
  <c r="K54" i="12"/>
  <c r="K82" i="12" s="1"/>
  <c r="C54" i="12"/>
  <c r="C82" i="12" s="1"/>
  <c r="C83" i="12" s="1"/>
  <c r="O54" i="12"/>
  <c r="O82" i="12" s="1"/>
  <c r="P54" i="12"/>
  <c r="P82" i="12" s="1"/>
  <c r="E54" i="12"/>
  <c r="E82" i="12" s="1"/>
  <c r="Q54" i="12"/>
  <c r="Q82" i="12" s="1"/>
  <c r="T82" i="12"/>
  <c r="D54" i="12"/>
  <c r="D82" i="12" s="1"/>
  <c r="Y80" i="11"/>
  <c r="X80" i="11"/>
  <c r="Y79" i="11"/>
  <c r="X79" i="11"/>
  <c r="Y60" i="11"/>
  <c r="Y61" i="11"/>
  <c r="Y62" i="11"/>
  <c r="Y63" i="11"/>
  <c r="Y64" i="11"/>
  <c r="Y65" i="11"/>
  <c r="Y66" i="11"/>
  <c r="Y67" i="11"/>
  <c r="Y68" i="11"/>
  <c r="Y69" i="11"/>
  <c r="Y70" i="11"/>
  <c r="Y71" i="11"/>
  <c r="Y72" i="11"/>
  <c r="Y73" i="11"/>
  <c r="Y74" i="11"/>
  <c r="X60" i="11"/>
  <c r="X61" i="11"/>
  <c r="X62" i="11"/>
  <c r="X63" i="11"/>
  <c r="X64" i="11"/>
  <c r="X65" i="11"/>
  <c r="X66" i="11"/>
  <c r="X67" i="11"/>
  <c r="X68" i="11"/>
  <c r="X69" i="11"/>
  <c r="X70" i="11"/>
  <c r="X71" i="11"/>
  <c r="X72" i="11"/>
  <c r="X73" i="11"/>
  <c r="X74" i="11"/>
  <c r="Y59" i="11"/>
  <c r="X59" i="11"/>
  <c r="Y53" i="11"/>
  <c r="X53" i="11"/>
  <c r="Y21" i="11"/>
  <c r="Y22" i="11"/>
  <c r="Y23" i="11"/>
  <c r="Y24" i="11"/>
  <c r="Y25" i="11"/>
  <c r="Y26" i="11"/>
  <c r="Y27" i="11"/>
  <c r="Y28" i="11"/>
  <c r="Y29" i="11"/>
  <c r="Y30" i="11"/>
  <c r="Y31" i="11"/>
  <c r="Y32" i="11"/>
  <c r="Y33" i="11"/>
  <c r="Y34" i="11"/>
  <c r="Y35" i="11"/>
  <c r="Y36" i="11"/>
  <c r="Y37" i="11"/>
  <c r="Y38" i="11"/>
  <c r="Y39" i="11"/>
  <c r="Y40" i="11"/>
  <c r="Y41" i="11"/>
  <c r="Y42" i="11"/>
  <c r="Y43" i="11"/>
  <c r="Y44" i="11"/>
  <c r="Y45" i="11"/>
  <c r="Y46" i="11"/>
  <c r="Y47" i="11"/>
  <c r="Y48" i="11"/>
  <c r="Y49" i="11"/>
  <c r="Y20" i="11"/>
  <c r="X21" i="11"/>
  <c r="X22" i="11"/>
  <c r="X23" i="11"/>
  <c r="X24" i="11"/>
  <c r="X25" i="11"/>
  <c r="X26" i="11"/>
  <c r="X27" i="11"/>
  <c r="X28" i="11"/>
  <c r="X29" i="11"/>
  <c r="X30" i="11"/>
  <c r="X31" i="11"/>
  <c r="X32" i="11"/>
  <c r="X33" i="11"/>
  <c r="X34" i="11"/>
  <c r="X35" i="11"/>
  <c r="X36" i="11"/>
  <c r="X37" i="11"/>
  <c r="X38" i="11"/>
  <c r="X39" i="11"/>
  <c r="X40" i="11"/>
  <c r="X41" i="11"/>
  <c r="X42" i="11"/>
  <c r="X43" i="11"/>
  <c r="X44" i="11"/>
  <c r="X45" i="11"/>
  <c r="X46" i="11"/>
  <c r="X47" i="11"/>
  <c r="X48" i="11"/>
  <c r="X49" i="11"/>
  <c r="X20" i="11"/>
  <c r="Y14" i="11"/>
  <c r="Y15" i="11"/>
  <c r="Y13" i="11"/>
  <c r="X15" i="11"/>
  <c r="X14" i="11"/>
  <c r="X13" i="11"/>
  <c r="K50" i="11"/>
  <c r="E83" i="19" l="1"/>
  <c r="W54" i="19"/>
  <c r="V54" i="19"/>
  <c r="U83" i="19"/>
  <c r="O83" i="19"/>
  <c r="Q83" i="19"/>
  <c r="L82" i="19"/>
  <c r="M83" i="19" s="1"/>
  <c r="S83" i="19"/>
  <c r="K83" i="19"/>
  <c r="I83" i="19"/>
  <c r="C83" i="19"/>
  <c r="W82" i="19"/>
  <c r="W54" i="12"/>
  <c r="V54" i="12"/>
  <c r="W82" i="12"/>
  <c r="H82" i="12"/>
  <c r="V82" i="12" s="1"/>
  <c r="G83" i="12"/>
  <c r="M83" i="12"/>
  <c r="S83" i="12"/>
  <c r="K83" i="12"/>
  <c r="E83" i="12"/>
  <c r="O83" i="12"/>
  <c r="Q83" i="12"/>
  <c r="U83" i="12"/>
  <c r="W82" i="11"/>
  <c r="V82" i="11"/>
  <c r="W76" i="11"/>
  <c r="V76" i="11"/>
  <c r="W54" i="11"/>
  <c r="V54" i="11"/>
  <c r="W50" i="11"/>
  <c r="V50" i="11"/>
  <c r="W17" i="11"/>
  <c r="V17" i="11"/>
  <c r="D93" i="11"/>
  <c r="D92" i="11"/>
  <c r="D91" i="11"/>
  <c r="D90" i="11"/>
  <c r="D89" i="11"/>
  <c r="D88" i="11"/>
  <c r="U82" i="11"/>
  <c r="T82" i="11"/>
  <c r="S82" i="11"/>
  <c r="R82" i="11"/>
  <c r="Q82" i="11"/>
  <c r="P82" i="11"/>
  <c r="O82" i="11"/>
  <c r="N82" i="11"/>
  <c r="M82" i="11"/>
  <c r="L82" i="11"/>
  <c r="K82" i="11"/>
  <c r="J82" i="11"/>
  <c r="I82" i="11"/>
  <c r="H82" i="11"/>
  <c r="G82" i="11"/>
  <c r="F82" i="11"/>
  <c r="E82" i="11"/>
  <c r="D82" i="11"/>
  <c r="C82" i="11"/>
  <c r="B82" i="11"/>
  <c r="U76" i="11"/>
  <c r="T76" i="11"/>
  <c r="S76" i="11"/>
  <c r="R76" i="11"/>
  <c r="Q76" i="11"/>
  <c r="P76" i="11"/>
  <c r="O76" i="11"/>
  <c r="N76" i="11"/>
  <c r="M76" i="11"/>
  <c r="L76" i="11"/>
  <c r="K76" i="11"/>
  <c r="J76" i="11"/>
  <c r="I76" i="11"/>
  <c r="H76" i="11"/>
  <c r="G76" i="11"/>
  <c r="F76" i="11"/>
  <c r="E76" i="11"/>
  <c r="D76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54" i="11"/>
  <c r="B54" i="11"/>
  <c r="U50" i="11"/>
  <c r="T50" i="11"/>
  <c r="S50" i="11"/>
  <c r="R50" i="11"/>
  <c r="Q50" i="11"/>
  <c r="Q56" i="11" s="1"/>
  <c r="P50" i="11"/>
  <c r="O50" i="11"/>
  <c r="N50" i="11"/>
  <c r="M50" i="11"/>
  <c r="L50" i="11"/>
  <c r="J50" i="11"/>
  <c r="I50" i="11"/>
  <c r="H50" i="11"/>
  <c r="G50" i="11"/>
  <c r="F50" i="11"/>
  <c r="E50" i="11"/>
  <c r="D50" i="11"/>
  <c r="C50" i="11"/>
  <c r="B50" i="11"/>
  <c r="U17" i="11"/>
  <c r="T17" i="11"/>
  <c r="S17" i="11"/>
  <c r="R17" i="11"/>
  <c r="Q17" i="11"/>
  <c r="P17" i="11"/>
  <c r="O17" i="11"/>
  <c r="N17" i="11"/>
  <c r="M17" i="11"/>
  <c r="L17" i="11"/>
  <c r="K17" i="11"/>
  <c r="J17" i="11"/>
  <c r="I17" i="11"/>
  <c r="H17" i="11"/>
  <c r="V82" i="19" l="1"/>
  <c r="I83" i="12"/>
  <c r="I56" i="11"/>
  <c r="X76" i="11"/>
  <c r="X54" i="11"/>
  <c r="Y76" i="11"/>
  <c r="Y54" i="11"/>
  <c r="X82" i="11"/>
  <c r="M56" i="11"/>
  <c r="M84" i="11" s="1"/>
  <c r="Y82" i="11"/>
  <c r="E56" i="11"/>
  <c r="E84" i="11" s="1"/>
  <c r="X17" i="11"/>
  <c r="Y17" i="11"/>
  <c r="U56" i="11"/>
  <c r="U84" i="11" s="1"/>
  <c r="L56" i="11"/>
  <c r="L84" i="11" s="1"/>
  <c r="D56" i="11"/>
  <c r="D84" i="11" s="1"/>
  <c r="T56" i="11"/>
  <c r="T84" i="11" s="1"/>
  <c r="B56" i="11"/>
  <c r="B84" i="11" s="1"/>
  <c r="J56" i="11"/>
  <c r="J84" i="11" s="1"/>
  <c r="R56" i="11"/>
  <c r="R84" i="11" s="1"/>
  <c r="I84" i="11"/>
  <c r="Q84" i="11"/>
  <c r="C56" i="11"/>
  <c r="C84" i="11" s="1"/>
  <c r="K56" i="11"/>
  <c r="K84" i="11" s="1"/>
  <c r="S56" i="11"/>
  <c r="S84" i="11" s="1"/>
  <c r="F56" i="11"/>
  <c r="F84" i="11" s="1"/>
  <c r="N56" i="11"/>
  <c r="N84" i="11" s="1"/>
  <c r="G56" i="11"/>
  <c r="G84" i="11" s="1"/>
  <c r="O56" i="11"/>
  <c r="H56" i="11"/>
  <c r="H84" i="11" s="1"/>
  <c r="P56" i="11"/>
  <c r="P84" i="11" s="1"/>
  <c r="V56" i="11"/>
  <c r="W56" i="11"/>
  <c r="X50" i="11"/>
  <c r="Y50" i="11"/>
  <c r="T84" i="7"/>
  <c r="E85" i="11" l="1"/>
  <c r="W84" i="11"/>
  <c r="Y56" i="11"/>
  <c r="V84" i="11"/>
  <c r="X84" i="11" s="1"/>
  <c r="X56" i="11"/>
  <c r="U85" i="11"/>
  <c r="M85" i="11"/>
  <c r="G85" i="11"/>
  <c r="S85" i="11"/>
  <c r="I85" i="11"/>
  <c r="Q85" i="11"/>
  <c r="K85" i="11"/>
  <c r="O84" i="11"/>
  <c r="W85" i="11"/>
  <c r="C85" i="11"/>
  <c r="D92" i="7"/>
  <c r="Y84" i="11" l="1"/>
  <c r="O85" i="11"/>
  <c r="D96" i="10"/>
  <c r="D94" i="10"/>
  <c r="D93" i="10"/>
  <c r="D92" i="10"/>
  <c r="U86" i="10"/>
  <c r="T86" i="10"/>
  <c r="S86" i="10"/>
  <c r="R86" i="10"/>
  <c r="Q86" i="10"/>
  <c r="P86" i="10"/>
  <c r="O86" i="10"/>
  <c r="N86" i="10"/>
  <c r="M86" i="10"/>
  <c r="L86" i="10"/>
  <c r="K86" i="10"/>
  <c r="J86" i="10"/>
  <c r="I86" i="10"/>
  <c r="H86" i="10"/>
  <c r="G86" i="10"/>
  <c r="F86" i="10"/>
  <c r="E86" i="10"/>
  <c r="D86" i="10"/>
  <c r="C86" i="10"/>
  <c r="B86" i="10"/>
  <c r="W84" i="10"/>
  <c r="V84" i="10"/>
  <c r="W83" i="10"/>
  <c r="V83" i="10"/>
  <c r="U80" i="10"/>
  <c r="T80" i="10"/>
  <c r="S80" i="10"/>
  <c r="R80" i="10"/>
  <c r="Q80" i="10"/>
  <c r="P80" i="10"/>
  <c r="O80" i="10"/>
  <c r="N80" i="10"/>
  <c r="M80" i="10"/>
  <c r="L80" i="10"/>
  <c r="K80" i="10"/>
  <c r="J80" i="10"/>
  <c r="I80" i="10"/>
  <c r="H80" i="10"/>
  <c r="G80" i="10"/>
  <c r="F80" i="10"/>
  <c r="E80" i="10"/>
  <c r="D80" i="10"/>
  <c r="W78" i="10"/>
  <c r="V78" i="10"/>
  <c r="W77" i="10"/>
  <c r="V77" i="10"/>
  <c r="W76" i="10"/>
  <c r="V76" i="10"/>
  <c r="W75" i="10"/>
  <c r="V75" i="10"/>
  <c r="W74" i="10"/>
  <c r="V74" i="10"/>
  <c r="W73" i="10"/>
  <c r="V73" i="10"/>
  <c r="W72" i="10"/>
  <c r="V72" i="10"/>
  <c r="W71" i="10"/>
  <c r="V71" i="10"/>
  <c r="W70" i="10"/>
  <c r="V70" i="10"/>
  <c r="W69" i="10"/>
  <c r="V69" i="10"/>
  <c r="W68" i="10"/>
  <c r="V68" i="10"/>
  <c r="W67" i="10"/>
  <c r="V67" i="10"/>
  <c r="W66" i="10"/>
  <c r="V66" i="10"/>
  <c r="W65" i="10"/>
  <c r="V65" i="10"/>
  <c r="W64" i="10"/>
  <c r="V64" i="10"/>
  <c r="W63" i="10"/>
  <c r="V63" i="10"/>
  <c r="W62" i="10"/>
  <c r="V62" i="10"/>
  <c r="W61" i="10"/>
  <c r="V61" i="10"/>
  <c r="W60" i="10"/>
  <c r="V60" i="10"/>
  <c r="U55" i="10"/>
  <c r="T55" i="10"/>
  <c r="S55" i="10"/>
  <c r="R55" i="10"/>
  <c r="Q55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C55" i="10"/>
  <c r="B55" i="10"/>
  <c r="W54" i="10"/>
  <c r="V54" i="10"/>
  <c r="U51" i="10"/>
  <c r="T51" i="10"/>
  <c r="S51" i="10"/>
  <c r="R51" i="10"/>
  <c r="Q51" i="10"/>
  <c r="P51" i="10"/>
  <c r="O51" i="10"/>
  <c r="N51" i="10"/>
  <c r="M51" i="10"/>
  <c r="L51" i="10"/>
  <c r="K51" i="10"/>
  <c r="J51" i="10"/>
  <c r="I51" i="10"/>
  <c r="I57" i="10" s="1"/>
  <c r="H51" i="10"/>
  <c r="H57" i="10" s="1"/>
  <c r="G51" i="10"/>
  <c r="F51" i="10"/>
  <c r="E51" i="10"/>
  <c r="D51" i="10"/>
  <c r="C51" i="10"/>
  <c r="B51" i="10"/>
  <c r="W50" i="10"/>
  <c r="V50" i="10"/>
  <c r="W49" i="10"/>
  <c r="V49" i="10"/>
  <c r="W48" i="10"/>
  <c r="V48" i="10"/>
  <c r="W47" i="10"/>
  <c r="V47" i="10"/>
  <c r="W46" i="10"/>
  <c r="V46" i="10"/>
  <c r="W45" i="10"/>
  <c r="V45" i="10"/>
  <c r="W44" i="10"/>
  <c r="V44" i="10"/>
  <c r="W43" i="10"/>
  <c r="V43" i="10"/>
  <c r="W42" i="10"/>
  <c r="V42" i="10"/>
  <c r="W41" i="10"/>
  <c r="V41" i="10"/>
  <c r="W40" i="10"/>
  <c r="V40" i="10"/>
  <c r="W39" i="10"/>
  <c r="V39" i="10"/>
  <c r="W38" i="10"/>
  <c r="V38" i="10"/>
  <c r="W37" i="10"/>
  <c r="V37" i="10"/>
  <c r="W36" i="10"/>
  <c r="V36" i="10"/>
  <c r="W35" i="10"/>
  <c r="V35" i="10"/>
  <c r="W34" i="10"/>
  <c r="V34" i="10"/>
  <c r="W33" i="10"/>
  <c r="V33" i="10"/>
  <c r="W32" i="10"/>
  <c r="V32" i="10"/>
  <c r="W31" i="10"/>
  <c r="V31" i="10"/>
  <c r="W30" i="10"/>
  <c r="V30" i="10"/>
  <c r="W29" i="10"/>
  <c r="V29" i="10"/>
  <c r="W28" i="10"/>
  <c r="V28" i="10"/>
  <c r="W27" i="10"/>
  <c r="V27" i="10"/>
  <c r="W26" i="10"/>
  <c r="V26" i="10"/>
  <c r="W25" i="10"/>
  <c r="V25" i="10"/>
  <c r="W24" i="10"/>
  <c r="V24" i="10"/>
  <c r="W23" i="10"/>
  <c r="V23" i="10"/>
  <c r="W22" i="10"/>
  <c r="V22" i="10"/>
  <c r="W21" i="10"/>
  <c r="V21" i="10"/>
  <c r="U18" i="10"/>
  <c r="T18" i="10"/>
  <c r="S18" i="10"/>
  <c r="R18" i="10"/>
  <c r="Q18" i="10"/>
  <c r="P18" i="10"/>
  <c r="O18" i="10"/>
  <c r="N18" i="10"/>
  <c r="M18" i="10"/>
  <c r="L18" i="10"/>
  <c r="K18" i="10"/>
  <c r="J18" i="10"/>
  <c r="I18" i="10"/>
  <c r="H18" i="10"/>
  <c r="W16" i="10"/>
  <c r="V16" i="10"/>
  <c r="W15" i="10"/>
  <c r="V15" i="10"/>
  <c r="W14" i="10"/>
  <c r="V14" i="10"/>
  <c r="J57" i="10" l="1"/>
  <c r="K57" i="10"/>
  <c r="L57" i="10"/>
  <c r="M57" i="10"/>
  <c r="N57" i="10"/>
  <c r="P57" i="10"/>
  <c r="P88" i="10" s="1"/>
  <c r="V18" i="10"/>
  <c r="O57" i="10"/>
  <c r="B57" i="10"/>
  <c r="B88" i="10" s="1"/>
  <c r="E57" i="10"/>
  <c r="E88" i="10" s="1"/>
  <c r="T57" i="10"/>
  <c r="T88" i="10" s="1"/>
  <c r="Q57" i="10"/>
  <c r="Q88" i="10" s="1"/>
  <c r="Q89" i="10" s="1"/>
  <c r="F57" i="10"/>
  <c r="F88" i="10" s="1"/>
  <c r="G57" i="10"/>
  <c r="G88" i="10" s="1"/>
  <c r="G89" i="10" s="1"/>
  <c r="U57" i="10"/>
  <c r="R57" i="10"/>
  <c r="R88" i="10" s="1"/>
  <c r="C57" i="10"/>
  <c r="C88" i="10" s="1"/>
  <c r="D57" i="10"/>
  <c r="D88" i="10" s="1"/>
  <c r="J88" i="10"/>
  <c r="V80" i="10"/>
  <c r="W80" i="10"/>
  <c r="K88" i="10"/>
  <c r="K89" i="10" s="1"/>
  <c r="M88" i="10"/>
  <c r="N88" i="10"/>
  <c r="O88" i="10"/>
  <c r="O89" i="10" s="1"/>
  <c r="V86" i="10"/>
  <c r="U88" i="10"/>
  <c r="W55" i="10"/>
  <c r="V55" i="10"/>
  <c r="H88" i="10"/>
  <c r="W18" i="10"/>
  <c r="L88" i="10"/>
  <c r="S57" i="10"/>
  <c r="W86" i="10"/>
  <c r="W51" i="10"/>
  <c r="I88" i="10"/>
  <c r="V51" i="10"/>
  <c r="E89" i="10" l="1"/>
  <c r="U89" i="10"/>
  <c r="V57" i="10"/>
  <c r="W57" i="10"/>
  <c r="S88" i="10"/>
  <c r="S89" i="10" s="1"/>
  <c r="I89" i="10"/>
  <c r="V88" i="10"/>
  <c r="M89" i="10"/>
  <c r="C89" i="10"/>
  <c r="W88" i="10"/>
  <c r="D94" i="7" l="1"/>
  <c r="W76" i="7" l="1"/>
  <c r="W82" i="7"/>
  <c r="W81" i="7"/>
  <c r="W15" i="7"/>
  <c r="D96" i="8" l="1"/>
  <c r="D94" i="8"/>
  <c r="D93" i="8"/>
  <c r="D92" i="8"/>
  <c r="U86" i="8"/>
  <c r="T86" i="8"/>
  <c r="S86" i="8"/>
  <c r="R86" i="8"/>
  <c r="Q86" i="8"/>
  <c r="P86" i="8"/>
  <c r="O86" i="8"/>
  <c r="N86" i="8"/>
  <c r="M86" i="8"/>
  <c r="L86" i="8"/>
  <c r="K86" i="8"/>
  <c r="J86" i="8"/>
  <c r="I86" i="8"/>
  <c r="H86" i="8"/>
  <c r="G86" i="8"/>
  <c r="F86" i="8"/>
  <c r="E86" i="8"/>
  <c r="D86" i="8"/>
  <c r="C86" i="8"/>
  <c r="B86" i="8"/>
  <c r="W84" i="8"/>
  <c r="V84" i="8"/>
  <c r="W83" i="8"/>
  <c r="V83" i="8"/>
  <c r="U80" i="8"/>
  <c r="T80" i="8"/>
  <c r="S80" i="8"/>
  <c r="R80" i="8"/>
  <c r="Q80" i="8"/>
  <c r="P80" i="8"/>
  <c r="O80" i="8"/>
  <c r="N80" i="8"/>
  <c r="M80" i="8"/>
  <c r="L80" i="8"/>
  <c r="K80" i="8"/>
  <c r="J80" i="8"/>
  <c r="I80" i="8"/>
  <c r="H80" i="8"/>
  <c r="G80" i="8"/>
  <c r="F80" i="8"/>
  <c r="E80" i="8"/>
  <c r="D80" i="8"/>
  <c r="W78" i="8"/>
  <c r="V78" i="8"/>
  <c r="W77" i="8"/>
  <c r="V77" i="8"/>
  <c r="W76" i="8"/>
  <c r="V76" i="8"/>
  <c r="W75" i="8"/>
  <c r="V75" i="8"/>
  <c r="W74" i="8"/>
  <c r="V74" i="8"/>
  <c r="W73" i="8"/>
  <c r="V73" i="8"/>
  <c r="W72" i="8"/>
  <c r="V72" i="8"/>
  <c r="W71" i="8"/>
  <c r="V71" i="8"/>
  <c r="W70" i="8"/>
  <c r="V70" i="8"/>
  <c r="W69" i="8"/>
  <c r="V69" i="8"/>
  <c r="W68" i="8"/>
  <c r="V68" i="8"/>
  <c r="W67" i="8"/>
  <c r="V67" i="8"/>
  <c r="W66" i="8"/>
  <c r="V66" i="8"/>
  <c r="W65" i="8"/>
  <c r="V65" i="8"/>
  <c r="W64" i="8"/>
  <c r="V64" i="8"/>
  <c r="W63" i="8"/>
  <c r="V63" i="8"/>
  <c r="W62" i="8"/>
  <c r="V62" i="8"/>
  <c r="W61" i="8"/>
  <c r="V61" i="8"/>
  <c r="W60" i="8"/>
  <c r="V60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C55" i="8"/>
  <c r="B55" i="8"/>
  <c r="W54" i="8"/>
  <c r="V54" i="8"/>
  <c r="U51" i="8"/>
  <c r="T51" i="8"/>
  <c r="T57" i="8" s="1"/>
  <c r="S51" i="8"/>
  <c r="S57" i="8" s="1"/>
  <c r="R51" i="8"/>
  <c r="R57" i="8" s="1"/>
  <c r="Q51" i="8"/>
  <c r="Q57" i="8" s="1"/>
  <c r="P51" i="8"/>
  <c r="P57" i="8" s="1"/>
  <c r="O51" i="8"/>
  <c r="N51" i="8"/>
  <c r="M51" i="8"/>
  <c r="L51" i="8"/>
  <c r="K51" i="8"/>
  <c r="J51" i="8"/>
  <c r="I51" i="8"/>
  <c r="H51" i="8"/>
  <c r="G51" i="8"/>
  <c r="G57" i="8" s="1"/>
  <c r="F51" i="8"/>
  <c r="F57" i="8" s="1"/>
  <c r="E51" i="8"/>
  <c r="E57" i="8" s="1"/>
  <c r="D51" i="8"/>
  <c r="D57" i="8" s="1"/>
  <c r="D88" i="8" s="1"/>
  <c r="C51" i="8"/>
  <c r="C57" i="8" s="1"/>
  <c r="C88" i="8" s="1"/>
  <c r="B51" i="8"/>
  <c r="B57" i="8" s="1"/>
  <c r="W50" i="8"/>
  <c r="V50" i="8"/>
  <c r="W49" i="8"/>
  <c r="V49" i="8"/>
  <c r="W48" i="8"/>
  <c r="V48" i="8"/>
  <c r="W47" i="8"/>
  <c r="V47" i="8"/>
  <c r="W46" i="8"/>
  <c r="V46" i="8"/>
  <c r="W45" i="8"/>
  <c r="V45" i="8"/>
  <c r="W44" i="8"/>
  <c r="V44" i="8"/>
  <c r="W43" i="8"/>
  <c r="V43" i="8"/>
  <c r="W42" i="8"/>
  <c r="V42" i="8"/>
  <c r="W41" i="8"/>
  <c r="V41" i="8"/>
  <c r="W40" i="8"/>
  <c r="V40" i="8"/>
  <c r="W39" i="8"/>
  <c r="V39" i="8"/>
  <c r="W38" i="8"/>
  <c r="V38" i="8"/>
  <c r="W37" i="8"/>
  <c r="V37" i="8"/>
  <c r="W36" i="8"/>
  <c r="V36" i="8"/>
  <c r="W35" i="8"/>
  <c r="V35" i="8"/>
  <c r="W34" i="8"/>
  <c r="V34" i="8"/>
  <c r="W33" i="8"/>
  <c r="V33" i="8"/>
  <c r="W32" i="8"/>
  <c r="V32" i="8"/>
  <c r="W31" i="8"/>
  <c r="V31" i="8"/>
  <c r="W30" i="8"/>
  <c r="V30" i="8"/>
  <c r="W29" i="8"/>
  <c r="V29" i="8"/>
  <c r="W28" i="8"/>
  <c r="V28" i="8"/>
  <c r="W27" i="8"/>
  <c r="V27" i="8"/>
  <c r="W26" i="8"/>
  <c r="V26" i="8"/>
  <c r="W25" i="8"/>
  <c r="V25" i="8"/>
  <c r="W24" i="8"/>
  <c r="V24" i="8"/>
  <c r="W23" i="8"/>
  <c r="V23" i="8"/>
  <c r="W22" i="8"/>
  <c r="V22" i="8"/>
  <c r="W21" i="8"/>
  <c r="V21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W16" i="8"/>
  <c r="V16" i="8"/>
  <c r="W15" i="8"/>
  <c r="V15" i="8"/>
  <c r="W14" i="8"/>
  <c r="V14" i="8"/>
  <c r="H57" i="8" l="1"/>
  <c r="J57" i="8"/>
  <c r="L57" i="8"/>
  <c r="K57" i="8"/>
  <c r="I57" i="8"/>
  <c r="I88" i="8" s="1"/>
  <c r="O57" i="8"/>
  <c r="O88" i="8" s="1"/>
  <c r="G88" i="8"/>
  <c r="V18" i="8"/>
  <c r="M57" i="8"/>
  <c r="N57" i="8"/>
  <c r="V57" i="8" s="1"/>
  <c r="W55" i="8"/>
  <c r="V55" i="8"/>
  <c r="L88" i="8"/>
  <c r="M88" i="8"/>
  <c r="M89" i="8" s="1"/>
  <c r="Q88" i="8"/>
  <c r="R88" i="8"/>
  <c r="W80" i="8"/>
  <c r="S88" i="8"/>
  <c r="S89" i="8" s="1"/>
  <c r="J88" i="8"/>
  <c r="V80" i="8"/>
  <c r="T88" i="8"/>
  <c r="W86" i="8"/>
  <c r="U57" i="8"/>
  <c r="U88" i="8" s="1"/>
  <c r="U89" i="8" s="1"/>
  <c r="V86" i="8"/>
  <c r="F88" i="8"/>
  <c r="G89" i="8" s="1"/>
  <c r="K88" i="8"/>
  <c r="P88" i="8"/>
  <c r="E88" i="8"/>
  <c r="E89" i="8" s="1"/>
  <c r="W51" i="8"/>
  <c r="B88" i="8"/>
  <c r="C89" i="8" s="1"/>
  <c r="W18" i="8"/>
  <c r="V51" i="8"/>
  <c r="H88" i="8"/>
  <c r="N88" i="8" l="1"/>
  <c r="Q89" i="8"/>
  <c r="I89" i="8"/>
  <c r="O89" i="8"/>
  <c r="K89" i="8"/>
  <c r="W57" i="8"/>
  <c r="V88" i="8"/>
  <c r="W88" i="8"/>
  <c r="D90" i="7" l="1"/>
  <c r="L51" i="7" l="1"/>
  <c r="V14" i="7" l="1"/>
  <c r="W14" i="7"/>
  <c r="V15" i="7"/>
  <c r="V16" i="7"/>
  <c r="W16" i="7"/>
  <c r="D95" i="7"/>
  <c r="D93" i="7"/>
  <c r="D91" i="7"/>
  <c r="U84" i="7"/>
  <c r="S84" i="7"/>
  <c r="R84" i="7"/>
  <c r="Q84" i="7"/>
  <c r="P84" i="7"/>
  <c r="O84" i="7"/>
  <c r="N84" i="7"/>
  <c r="M84" i="7"/>
  <c r="L84" i="7"/>
  <c r="K84" i="7"/>
  <c r="J84" i="7"/>
  <c r="I84" i="7"/>
  <c r="H84" i="7"/>
  <c r="G84" i="7"/>
  <c r="F84" i="7"/>
  <c r="E84" i="7"/>
  <c r="D84" i="7"/>
  <c r="C84" i="7"/>
  <c r="B84" i="7"/>
  <c r="V82" i="7"/>
  <c r="V81" i="7"/>
  <c r="U78" i="7"/>
  <c r="T78" i="7"/>
  <c r="S78" i="7"/>
  <c r="R78" i="7"/>
  <c r="Q78" i="7"/>
  <c r="P78" i="7"/>
  <c r="O78" i="7"/>
  <c r="N78" i="7"/>
  <c r="M78" i="7"/>
  <c r="L78" i="7"/>
  <c r="K78" i="7"/>
  <c r="J78" i="7"/>
  <c r="I78" i="7"/>
  <c r="H78" i="7"/>
  <c r="G78" i="7"/>
  <c r="F78" i="7"/>
  <c r="E78" i="7"/>
  <c r="D78" i="7"/>
  <c r="V76" i="7"/>
  <c r="W75" i="7"/>
  <c r="V75" i="7"/>
  <c r="W74" i="7"/>
  <c r="V74" i="7"/>
  <c r="W73" i="7"/>
  <c r="V73" i="7"/>
  <c r="W72" i="7"/>
  <c r="V72" i="7"/>
  <c r="W71" i="7"/>
  <c r="V71" i="7"/>
  <c r="W70" i="7"/>
  <c r="V70" i="7"/>
  <c r="W69" i="7"/>
  <c r="V69" i="7"/>
  <c r="W68" i="7"/>
  <c r="V68" i="7"/>
  <c r="W67" i="7"/>
  <c r="V67" i="7"/>
  <c r="W66" i="7"/>
  <c r="V66" i="7"/>
  <c r="W65" i="7"/>
  <c r="V65" i="7"/>
  <c r="W64" i="7"/>
  <c r="V64" i="7"/>
  <c r="W63" i="7"/>
  <c r="V63" i="7"/>
  <c r="W62" i="7"/>
  <c r="V62" i="7"/>
  <c r="W61" i="7"/>
  <c r="V61" i="7"/>
  <c r="W60" i="7"/>
  <c r="V60" i="7"/>
  <c r="U55" i="7"/>
  <c r="T55" i="7"/>
  <c r="S55" i="7"/>
  <c r="R55" i="7"/>
  <c r="Q55" i="7"/>
  <c r="P55" i="7"/>
  <c r="O55" i="7"/>
  <c r="N55" i="7"/>
  <c r="M55" i="7"/>
  <c r="L55" i="7"/>
  <c r="L57" i="7" s="1"/>
  <c r="K55" i="7"/>
  <c r="J55" i="7"/>
  <c r="I55" i="7"/>
  <c r="H55" i="7"/>
  <c r="G55" i="7"/>
  <c r="F55" i="7"/>
  <c r="E55" i="7"/>
  <c r="D55" i="7"/>
  <c r="C55" i="7"/>
  <c r="B55" i="7"/>
  <c r="W54" i="7"/>
  <c r="V54" i="7"/>
  <c r="U51" i="7"/>
  <c r="T51" i="7"/>
  <c r="S51" i="7"/>
  <c r="R51" i="7"/>
  <c r="Q51" i="7"/>
  <c r="P51" i="7"/>
  <c r="O51" i="7"/>
  <c r="N51" i="7"/>
  <c r="M51" i="7"/>
  <c r="K51" i="7"/>
  <c r="J51" i="7"/>
  <c r="I51" i="7"/>
  <c r="H51" i="7"/>
  <c r="G51" i="7"/>
  <c r="F51" i="7"/>
  <c r="E51" i="7"/>
  <c r="D51" i="7"/>
  <c r="C51" i="7"/>
  <c r="B51" i="7"/>
  <c r="W50" i="7"/>
  <c r="V50" i="7"/>
  <c r="W49" i="7"/>
  <c r="V49" i="7"/>
  <c r="W48" i="7"/>
  <c r="V48" i="7"/>
  <c r="W47" i="7"/>
  <c r="V47" i="7"/>
  <c r="W46" i="7"/>
  <c r="V46" i="7"/>
  <c r="W45" i="7"/>
  <c r="V45" i="7"/>
  <c r="W44" i="7"/>
  <c r="V44" i="7"/>
  <c r="W43" i="7"/>
  <c r="V43" i="7"/>
  <c r="W42" i="7"/>
  <c r="V42" i="7"/>
  <c r="W41" i="7"/>
  <c r="V41" i="7"/>
  <c r="W40" i="7"/>
  <c r="V40" i="7"/>
  <c r="W39" i="7"/>
  <c r="V39" i="7"/>
  <c r="W38" i="7"/>
  <c r="V38" i="7"/>
  <c r="W37" i="7"/>
  <c r="V37" i="7"/>
  <c r="W36" i="7"/>
  <c r="V36" i="7"/>
  <c r="W35" i="7"/>
  <c r="V35" i="7"/>
  <c r="W34" i="7"/>
  <c r="V34" i="7"/>
  <c r="W33" i="7"/>
  <c r="V33" i="7"/>
  <c r="W32" i="7"/>
  <c r="V32" i="7"/>
  <c r="W31" i="7"/>
  <c r="V31" i="7"/>
  <c r="W30" i="7"/>
  <c r="V30" i="7"/>
  <c r="W29" i="7"/>
  <c r="V29" i="7"/>
  <c r="W28" i="7"/>
  <c r="V28" i="7"/>
  <c r="W27" i="7"/>
  <c r="V27" i="7"/>
  <c r="W26" i="7"/>
  <c r="V26" i="7"/>
  <c r="W25" i="7"/>
  <c r="V25" i="7"/>
  <c r="W24" i="7"/>
  <c r="V24" i="7"/>
  <c r="W23" i="7"/>
  <c r="V23" i="7"/>
  <c r="W22" i="7"/>
  <c r="V22" i="7"/>
  <c r="W21" i="7"/>
  <c r="V21" i="7"/>
  <c r="U18" i="7"/>
  <c r="T18" i="7"/>
  <c r="S18" i="7"/>
  <c r="R18" i="7"/>
  <c r="Q18" i="7"/>
  <c r="P18" i="7"/>
  <c r="O18" i="7"/>
  <c r="N18" i="7"/>
  <c r="M18" i="7"/>
  <c r="L18" i="7"/>
  <c r="K18" i="7"/>
  <c r="J18" i="7"/>
  <c r="I18" i="7"/>
  <c r="H18" i="7"/>
  <c r="U91" i="4"/>
  <c r="T91" i="4"/>
  <c r="R91" i="4"/>
  <c r="Q91" i="4"/>
  <c r="P91" i="4"/>
  <c r="O91" i="4"/>
  <c r="N91" i="4"/>
  <c r="M91" i="4"/>
  <c r="L91" i="4"/>
  <c r="K91" i="4"/>
  <c r="J91" i="4"/>
  <c r="I91" i="4"/>
  <c r="H91" i="4"/>
  <c r="G91" i="4"/>
  <c r="F91" i="4"/>
  <c r="E91" i="4"/>
  <c r="D91" i="4"/>
  <c r="C91" i="4"/>
  <c r="B91" i="4"/>
  <c r="W89" i="4"/>
  <c r="V89" i="4"/>
  <c r="W88" i="4"/>
  <c r="V88" i="4"/>
  <c r="U85" i="4"/>
  <c r="T85" i="4"/>
  <c r="Q85" i="4"/>
  <c r="P85" i="4"/>
  <c r="O85" i="4"/>
  <c r="N85" i="4"/>
  <c r="K85" i="4"/>
  <c r="J85" i="4"/>
  <c r="I85" i="4"/>
  <c r="H85" i="4"/>
  <c r="G85" i="4"/>
  <c r="F85" i="4"/>
  <c r="E85" i="4"/>
  <c r="D85" i="4"/>
  <c r="W83" i="4"/>
  <c r="V83" i="4"/>
  <c r="W82" i="4"/>
  <c r="V82" i="4"/>
  <c r="W81" i="4"/>
  <c r="V81" i="4"/>
  <c r="W80" i="4"/>
  <c r="V80" i="4"/>
  <c r="W79" i="4"/>
  <c r="V79" i="4"/>
  <c r="W78" i="4"/>
  <c r="V78" i="4"/>
  <c r="W77" i="4"/>
  <c r="V77" i="4"/>
  <c r="W76" i="4"/>
  <c r="V76" i="4"/>
  <c r="W75" i="4"/>
  <c r="V75" i="4"/>
  <c r="W74" i="4"/>
  <c r="V74" i="4"/>
  <c r="W73" i="4"/>
  <c r="V73" i="4"/>
  <c r="W72" i="4"/>
  <c r="V72" i="4"/>
  <c r="W71" i="4"/>
  <c r="V71" i="4"/>
  <c r="W70" i="4"/>
  <c r="V70" i="4"/>
  <c r="W69" i="4"/>
  <c r="V69" i="4"/>
  <c r="W68" i="4"/>
  <c r="V68" i="4"/>
  <c r="W67" i="4"/>
  <c r="V67" i="4"/>
  <c r="W66" i="4"/>
  <c r="V66" i="4"/>
  <c r="W65" i="4"/>
  <c r="V65" i="4"/>
  <c r="U60" i="4"/>
  <c r="T60" i="4"/>
  <c r="S60" i="4"/>
  <c r="R60" i="4"/>
  <c r="Q60" i="4"/>
  <c r="P60" i="4"/>
  <c r="O60" i="4"/>
  <c r="N60" i="4"/>
  <c r="M60" i="4"/>
  <c r="L60" i="4"/>
  <c r="K60" i="4"/>
  <c r="J60" i="4"/>
  <c r="I60" i="4"/>
  <c r="H60" i="4"/>
  <c r="G60" i="4"/>
  <c r="F60" i="4"/>
  <c r="E60" i="4"/>
  <c r="D60" i="4"/>
  <c r="C60" i="4"/>
  <c r="B60" i="4"/>
  <c r="W59" i="4"/>
  <c r="V59" i="4"/>
  <c r="W58" i="4"/>
  <c r="V58" i="4"/>
  <c r="W57" i="4"/>
  <c r="V57" i="4"/>
  <c r="W56" i="4"/>
  <c r="V56" i="4"/>
  <c r="W55" i="4"/>
  <c r="V55" i="4"/>
  <c r="W54" i="4"/>
  <c r="V54" i="4"/>
  <c r="U51" i="4"/>
  <c r="T51" i="4"/>
  <c r="S51" i="4"/>
  <c r="R51" i="4"/>
  <c r="Q51" i="4"/>
  <c r="Q62" i="4" s="1"/>
  <c r="P51" i="4"/>
  <c r="O51" i="4"/>
  <c r="N51" i="4"/>
  <c r="M51" i="4"/>
  <c r="L51" i="4"/>
  <c r="K51" i="4"/>
  <c r="J51" i="4"/>
  <c r="I51" i="4"/>
  <c r="H51" i="4"/>
  <c r="H62" i="4" s="1"/>
  <c r="G51" i="4"/>
  <c r="F51" i="4"/>
  <c r="E51" i="4"/>
  <c r="D51" i="4"/>
  <c r="C51" i="4"/>
  <c r="B51" i="4"/>
  <c r="W50" i="4"/>
  <c r="V50" i="4"/>
  <c r="W49" i="4"/>
  <c r="V49" i="4"/>
  <c r="W48" i="4"/>
  <c r="V48" i="4"/>
  <c r="W47" i="4"/>
  <c r="V47" i="4"/>
  <c r="W46" i="4"/>
  <c r="V46" i="4"/>
  <c r="W45" i="4"/>
  <c r="V45" i="4"/>
  <c r="W44" i="4"/>
  <c r="V44" i="4"/>
  <c r="W43" i="4"/>
  <c r="V43" i="4"/>
  <c r="W42" i="4"/>
  <c r="V42" i="4"/>
  <c r="W41" i="4"/>
  <c r="V41" i="4"/>
  <c r="W40" i="4"/>
  <c r="V40" i="4"/>
  <c r="W39" i="4"/>
  <c r="V39" i="4"/>
  <c r="W38" i="4"/>
  <c r="V38" i="4"/>
  <c r="W37" i="4"/>
  <c r="V37" i="4"/>
  <c r="W36" i="4"/>
  <c r="V36" i="4"/>
  <c r="W35" i="4"/>
  <c r="V35" i="4"/>
  <c r="W34" i="4"/>
  <c r="V34" i="4"/>
  <c r="W33" i="4"/>
  <c r="V33" i="4"/>
  <c r="W32" i="4"/>
  <c r="V32" i="4"/>
  <c r="W31" i="4"/>
  <c r="V31" i="4"/>
  <c r="W30" i="4"/>
  <c r="V30" i="4"/>
  <c r="W29" i="4"/>
  <c r="V29" i="4"/>
  <c r="W28" i="4"/>
  <c r="V28" i="4"/>
  <c r="W27" i="4"/>
  <c r="V27" i="4"/>
  <c r="W26" i="4"/>
  <c r="V26" i="4"/>
  <c r="W25" i="4"/>
  <c r="V25" i="4"/>
  <c r="W24" i="4"/>
  <c r="V24" i="4"/>
  <c r="W23" i="4"/>
  <c r="V23" i="4"/>
  <c r="W22" i="4"/>
  <c r="V22" i="4"/>
  <c r="W21" i="4"/>
  <c r="V21" i="4"/>
  <c r="U18" i="4"/>
  <c r="T18" i="4"/>
  <c r="Q18" i="4"/>
  <c r="P18" i="4"/>
  <c r="O18" i="4"/>
  <c r="N18" i="4"/>
  <c r="M18" i="4"/>
  <c r="L18" i="4"/>
  <c r="K18" i="4"/>
  <c r="J18" i="4"/>
  <c r="I18" i="4"/>
  <c r="H18" i="4"/>
  <c r="W16" i="4"/>
  <c r="V16" i="4"/>
  <c r="W15" i="4"/>
  <c r="V15" i="4"/>
  <c r="W14" i="4"/>
  <c r="V14" i="4"/>
  <c r="Q91" i="3"/>
  <c r="P91" i="3"/>
  <c r="O91" i="3"/>
  <c r="N91" i="3"/>
  <c r="M91" i="3"/>
  <c r="L91" i="3"/>
  <c r="K91" i="3"/>
  <c r="J91" i="3"/>
  <c r="I91" i="3"/>
  <c r="H91" i="3"/>
  <c r="G91" i="3"/>
  <c r="F91" i="3"/>
  <c r="E91" i="3"/>
  <c r="D91" i="3"/>
  <c r="C91" i="3"/>
  <c r="B91" i="3"/>
  <c r="S89" i="3"/>
  <c r="R89" i="3"/>
  <c r="S88" i="3"/>
  <c r="R88" i="3"/>
  <c r="Q85" i="3"/>
  <c r="P85" i="3"/>
  <c r="O85" i="3"/>
  <c r="N85" i="3"/>
  <c r="K85" i="3"/>
  <c r="J85" i="3"/>
  <c r="I85" i="3"/>
  <c r="H85" i="3"/>
  <c r="G85" i="3"/>
  <c r="F85" i="3"/>
  <c r="E85" i="3"/>
  <c r="D85" i="3"/>
  <c r="S83" i="3"/>
  <c r="R83" i="3"/>
  <c r="S82" i="3"/>
  <c r="R82" i="3"/>
  <c r="S81" i="3"/>
  <c r="R81" i="3"/>
  <c r="S80" i="3"/>
  <c r="R80" i="3"/>
  <c r="S79" i="3"/>
  <c r="R79" i="3"/>
  <c r="S78" i="3"/>
  <c r="R78" i="3"/>
  <c r="S77" i="3"/>
  <c r="R77" i="3"/>
  <c r="S76" i="3"/>
  <c r="R76" i="3"/>
  <c r="S75" i="3"/>
  <c r="R75" i="3"/>
  <c r="S74" i="3"/>
  <c r="R74" i="3"/>
  <c r="S73" i="3"/>
  <c r="R73" i="3"/>
  <c r="S72" i="3"/>
  <c r="R72" i="3"/>
  <c r="S71" i="3"/>
  <c r="R71" i="3"/>
  <c r="S70" i="3"/>
  <c r="R70" i="3"/>
  <c r="S69" i="3"/>
  <c r="R69" i="3"/>
  <c r="S68" i="3"/>
  <c r="R68" i="3"/>
  <c r="S67" i="3"/>
  <c r="R67" i="3"/>
  <c r="S66" i="3"/>
  <c r="R66" i="3"/>
  <c r="S65" i="3"/>
  <c r="R65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S59" i="3"/>
  <c r="R59" i="3"/>
  <c r="S58" i="3"/>
  <c r="R58" i="3"/>
  <c r="S57" i="3"/>
  <c r="R57" i="3"/>
  <c r="S56" i="3"/>
  <c r="R56" i="3"/>
  <c r="S55" i="3"/>
  <c r="R55" i="3"/>
  <c r="S54" i="3"/>
  <c r="R54" i="3"/>
  <c r="Q51" i="3"/>
  <c r="P51" i="3"/>
  <c r="O51" i="3"/>
  <c r="N51" i="3"/>
  <c r="M51" i="3"/>
  <c r="L51" i="3"/>
  <c r="K51" i="3"/>
  <c r="J51" i="3"/>
  <c r="I51" i="3"/>
  <c r="H51" i="3"/>
  <c r="G51" i="3"/>
  <c r="F51" i="3"/>
  <c r="F62" i="3" s="1"/>
  <c r="E51" i="3"/>
  <c r="E62" i="3" s="1"/>
  <c r="D51" i="3"/>
  <c r="C51" i="3"/>
  <c r="B51" i="3"/>
  <c r="S50" i="3"/>
  <c r="R50" i="3"/>
  <c r="S49" i="3"/>
  <c r="R49" i="3"/>
  <c r="S48" i="3"/>
  <c r="R48" i="3"/>
  <c r="S47" i="3"/>
  <c r="R47" i="3"/>
  <c r="S46" i="3"/>
  <c r="R46" i="3"/>
  <c r="S45" i="3"/>
  <c r="R45" i="3"/>
  <c r="S44" i="3"/>
  <c r="R44" i="3"/>
  <c r="S43" i="3"/>
  <c r="R43" i="3"/>
  <c r="S42" i="3"/>
  <c r="R42" i="3"/>
  <c r="S41" i="3"/>
  <c r="R41" i="3"/>
  <c r="S40" i="3"/>
  <c r="R40" i="3"/>
  <c r="S39" i="3"/>
  <c r="R39" i="3"/>
  <c r="S38" i="3"/>
  <c r="R38" i="3"/>
  <c r="S37" i="3"/>
  <c r="R37" i="3"/>
  <c r="S36" i="3"/>
  <c r="R36" i="3"/>
  <c r="S35" i="3"/>
  <c r="R35" i="3"/>
  <c r="S34" i="3"/>
  <c r="R34" i="3"/>
  <c r="S33" i="3"/>
  <c r="R33" i="3"/>
  <c r="S32" i="3"/>
  <c r="R32" i="3"/>
  <c r="S31" i="3"/>
  <c r="R31" i="3"/>
  <c r="S30" i="3"/>
  <c r="R30" i="3"/>
  <c r="S29" i="3"/>
  <c r="R29" i="3"/>
  <c r="S28" i="3"/>
  <c r="R28" i="3"/>
  <c r="S27" i="3"/>
  <c r="R27" i="3"/>
  <c r="S26" i="3"/>
  <c r="R26" i="3"/>
  <c r="S25" i="3"/>
  <c r="R25" i="3"/>
  <c r="S24" i="3"/>
  <c r="R24" i="3"/>
  <c r="S23" i="3"/>
  <c r="R23" i="3"/>
  <c r="S22" i="3"/>
  <c r="R22" i="3"/>
  <c r="S21" i="3"/>
  <c r="R21" i="3"/>
  <c r="Q18" i="3"/>
  <c r="P18" i="3"/>
  <c r="O18" i="3"/>
  <c r="N18" i="3"/>
  <c r="M18" i="3"/>
  <c r="L18" i="3"/>
  <c r="K18" i="3"/>
  <c r="J18" i="3"/>
  <c r="I18" i="3"/>
  <c r="H18" i="3"/>
  <c r="S16" i="3"/>
  <c r="R16" i="3"/>
  <c r="S15" i="3"/>
  <c r="R15" i="3"/>
  <c r="S14" i="3"/>
  <c r="R14" i="3"/>
  <c r="D96" i="2"/>
  <c r="D95" i="2"/>
  <c r="D94" i="2"/>
  <c r="D93" i="2"/>
  <c r="D92" i="2"/>
  <c r="Q86" i="2"/>
  <c r="P86" i="2"/>
  <c r="O86" i="2"/>
  <c r="N86" i="2"/>
  <c r="M86" i="2"/>
  <c r="L86" i="2"/>
  <c r="K86" i="2"/>
  <c r="J86" i="2"/>
  <c r="I86" i="2"/>
  <c r="H86" i="2"/>
  <c r="G86" i="2"/>
  <c r="F86" i="2"/>
  <c r="E86" i="2"/>
  <c r="D86" i="2"/>
  <c r="C86" i="2"/>
  <c r="B86" i="2"/>
  <c r="S84" i="2"/>
  <c r="R84" i="2"/>
  <c r="S83" i="2"/>
  <c r="R83" i="2"/>
  <c r="Q80" i="2"/>
  <c r="P80" i="2"/>
  <c r="O80" i="2"/>
  <c r="N80" i="2"/>
  <c r="M80" i="2"/>
  <c r="L80" i="2"/>
  <c r="K80" i="2"/>
  <c r="J80" i="2"/>
  <c r="I80" i="2"/>
  <c r="H80" i="2"/>
  <c r="G80" i="2"/>
  <c r="F80" i="2"/>
  <c r="E80" i="2"/>
  <c r="D80" i="2"/>
  <c r="S78" i="2"/>
  <c r="R78" i="2"/>
  <c r="S77" i="2"/>
  <c r="R77" i="2"/>
  <c r="S76" i="2"/>
  <c r="R76" i="2"/>
  <c r="S75" i="2"/>
  <c r="R75" i="2"/>
  <c r="S74" i="2"/>
  <c r="R74" i="2"/>
  <c r="S73" i="2"/>
  <c r="R73" i="2"/>
  <c r="S72" i="2"/>
  <c r="R72" i="2"/>
  <c r="S71" i="2"/>
  <c r="R71" i="2"/>
  <c r="S70" i="2"/>
  <c r="R70" i="2"/>
  <c r="S69" i="2"/>
  <c r="R69" i="2"/>
  <c r="S68" i="2"/>
  <c r="R68" i="2"/>
  <c r="S67" i="2"/>
  <c r="R67" i="2"/>
  <c r="S66" i="2"/>
  <c r="R66" i="2"/>
  <c r="S65" i="2"/>
  <c r="R65" i="2"/>
  <c r="S64" i="2"/>
  <c r="R64" i="2"/>
  <c r="S63" i="2"/>
  <c r="R63" i="2"/>
  <c r="S62" i="2"/>
  <c r="R62" i="2"/>
  <c r="S61" i="2"/>
  <c r="R61" i="2"/>
  <c r="S60" i="2"/>
  <c r="R60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B55" i="2"/>
  <c r="S54" i="2"/>
  <c r="R54" i="2"/>
  <c r="Q51" i="2"/>
  <c r="P51" i="2"/>
  <c r="O51" i="2"/>
  <c r="N51" i="2"/>
  <c r="M51" i="2"/>
  <c r="L51" i="2"/>
  <c r="K51" i="2"/>
  <c r="J51" i="2"/>
  <c r="I51" i="2"/>
  <c r="I57" i="2" s="1"/>
  <c r="H51" i="2"/>
  <c r="G51" i="2"/>
  <c r="F51" i="2"/>
  <c r="E51" i="2"/>
  <c r="D51" i="2"/>
  <c r="C51" i="2"/>
  <c r="B51" i="2"/>
  <c r="S50" i="2"/>
  <c r="R50" i="2"/>
  <c r="S49" i="2"/>
  <c r="R49" i="2"/>
  <c r="S48" i="2"/>
  <c r="R48" i="2"/>
  <c r="S47" i="2"/>
  <c r="R47" i="2"/>
  <c r="S46" i="2"/>
  <c r="R46" i="2"/>
  <c r="S45" i="2"/>
  <c r="R45" i="2"/>
  <c r="S44" i="2"/>
  <c r="R44" i="2"/>
  <c r="S43" i="2"/>
  <c r="R43" i="2"/>
  <c r="S42" i="2"/>
  <c r="R42" i="2"/>
  <c r="S41" i="2"/>
  <c r="R41" i="2"/>
  <c r="S40" i="2"/>
  <c r="R40" i="2"/>
  <c r="S39" i="2"/>
  <c r="R39" i="2"/>
  <c r="S38" i="2"/>
  <c r="R38" i="2"/>
  <c r="S37" i="2"/>
  <c r="R37" i="2"/>
  <c r="S36" i="2"/>
  <c r="R36" i="2"/>
  <c r="S35" i="2"/>
  <c r="R35" i="2"/>
  <c r="S34" i="2"/>
  <c r="R34" i="2"/>
  <c r="S33" i="2"/>
  <c r="R33" i="2"/>
  <c r="S32" i="2"/>
  <c r="R32" i="2"/>
  <c r="S31" i="2"/>
  <c r="R31" i="2"/>
  <c r="S30" i="2"/>
  <c r="R30" i="2"/>
  <c r="S29" i="2"/>
  <c r="R29" i="2"/>
  <c r="S28" i="2"/>
  <c r="R28" i="2"/>
  <c r="S27" i="2"/>
  <c r="R27" i="2"/>
  <c r="S26" i="2"/>
  <c r="R26" i="2"/>
  <c r="S25" i="2"/>
  <c r="R25" i="2"/>
  <c r="S24" i="2"/>
  <c r="R24" i="2"/>
  <c r="S23" i="2"/>
  <c r="R23" i="2"/>
  <c r="S22" i="2"/>
  <c r="R22" i="2"/>
  <c r="S21" i="2"/>
  <c r="R21" i="2"/>
  <c r="Q18" i="2"/>
  <c r="P18" i="2"/>
  <c r="O18" i="2"/>
  <c r="N18" i="2"/>
  <c r="M18" i="2"/>
  <c r="L18" i="2"/>
  <c r="K18" i="2"/>
  <c r="J18" i="2"/>
  <c r="I18" i="2"/>
  <c r="H18" i="2"/>
  <c r="S16" i="2"/>
  <c r="R16" i="2"/>
  <c r="S15" i="2"/>
  <c r="R15" i="2"/>
  <c r="S14" i="2"/>
  <c r="R14" i="2"/>
  <c r="D96" i="1"/>
  <c r="D95" i="1"/>
  <c r="D94" i="1"/>
  <c r="D93" i="1"/>
  <c r="D92" i="1"/>
  <c r="U86" i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C86" i="1"/>
  <c r="B86" i="1"/>
  <c r="W84" i="1"/>
  <c r="V84" i="1"/>
  <c r="W83" i="1"/>
  <c r="V83" i="1"/>
  <c r="U80" i="1"/>
  <c r="T80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W78" i="1"/>
  <c r="V78" i="1"/>
  <c r="W77" i="1"/>
  <c r="V77" i="1"/>
  <c r="W76" i="1"/>
  <c r="V76" i="1"/>
  <c r="W75" i="1"/>
  <c r="V75" i="1"/>
  <c r="W74" i="1"/>
  <c r="V74" i="1"/>
  <c r="W73" i="1"/>
  <c r="V73" i="1"/>
  <c r="W72" i="1"/>
  <c r="V72" i="1"/>
  <c r="W71" i="1"/>
  <c r="V71" i="1"/>
  <c r="W70" i="1"/>
  <c r="V70" i="1"/>
  <c r="W69" i="1"/>
  <c r="V69" i="1"/>
  <c r="W68" i="1"/>
  <c r="V68" i="1"/>
  <c r="W67" i="1"/>
  <c r="V67" i="1"/>
  <c r="W66" i="1"/>
  <c r="V66" i="1"/>
  <c r="W65" i="1"/>
  <c r="V65" i="1"/>
  <c r="W64" i="1"/>
  <c r="V64" i="1"/>
  <c r="W63" i="1"/>
  <c r="V63" i="1"/>
  <c r="W62" i="1"/>
  <c r="V62" i="1"/>
  <c r="W61" i="1"/>
  <c r="V61" i="1"/>
  <c r="W60" i="1"/>
  <c r="V60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H57" i="1" s="1"/>
  <c r="G55" i="1"/>
  <c r="F55" i="1"/>
  <c r="E55" i="1"/>
  <c r="D55" i="1"/>
  <c r="C55" i="1"/>
  <c r="B55" i="1"/>
  <c r="W54" i="1"/>
  <c r="V54" i="1"/>
  <c r="U51" i="1"/>
  <c r="T51" i="1"/>
  <c r="S51" i="1"/>
  <c r="R51" i="1"/>
  <c r="Q51" i="1"/>
  <c r="Q57" i="1" s="1"/>
  <c r="P51" i="1"/>
  <c r="O51" i="1"/>
  <c r="N51" i="1"/>
  <c r="M51" i="1"/>
  <c r="M57" i="1" s="1"/>
  <c r="L51" i="1"/>
  <c r="L57" i="1" s="1"/>
  <c r="K51" i="1"/>
  <c r="J51" i="1"/>
  <c r="I51" i="1"/>
  <c r="H51" i="1"/>
  <c r="G51" i="1"/>
  <c r="F51" i="1"/>
  <c r="E51" i="1"/>
  <c r="D51" i="1"/>
  <c r="C51" i="1"/>
  <c r="B51" i="1"/>
  <c r="W50" i="1"/>
  <c r="V50" i="1"/>
  <c r="W49" i="1"/>
  <c r="V49" i="1"/>
  <c r="W48" i="1"/>
  <c r="V48" i="1"/>
  <c r="W47" i="1"/>
  <c r="V47" i="1"/>
  <c r="W46" i="1"/>
  <c r="V46" i="1"/>
  <c r="W45" i="1"/>
  <c r="V45" i="1"/>
  <c r="W44" i="1"/>
  <c r="V44" i="1"/>
  <c r="W43" i="1"/>
  <c r="V43" i="1"/>
  <c r="W42" i="1"/>
  <c r="V42" i="1"/>
  <c r="W41" i="1"/>
  <c r="V41" i="1"/>
  <c r="W40" i="1"/>
  <c r="V40" i="1"/>
  <c r="W39" i="1"/>
  <c r="V39" i="1"/>
  <c r="W38" i="1"/>
  <c r="V38" i="1"/>
  <c r="W37" i="1"/>
  <c r="V37" i="1"/>
  <c r="W36" i="1"/>
  <c r="V36" i="1"/>
  <c r="W35" i="1"/>
  <c r="V35" i="1"/>
  <c r="W34" i="1"/>
  <c r="V34" i="1"/>
  <c r="W33" i="1"/>
  <c r="V33" i="1"/>
  <c r="W32" i="1"/>
  <c r="V32" i="1"/>
  <c r="W31" i="1"/>
  <c r="V31" i="1"/>
  <c r="W30" i="1"/>
  <c r="V30" i="1"/>
  <c r="W29" i="1"/>
  <c r="V29" i="1"/>
  <c r="W28" i="1"/>
  <c r="V28" i="1"/>
  <c r="W27" i="1"/>
  <c r="V27" i="1"/>
  <c r="W26" i="1"/>
  <c r="V26" i="1"/>
  <c r="W25" i="1"/>
  <c r="V25" i="1"/>
  <c r="W24" i="1"/>
  <c r="V24" i="1"/>
  <c r="W23" i="1"/>
  <c r="V23" i="1"/>
  <c r="W22" i="1"/>
  <c r="V22" i="1"/>
  <c r="W21" i="1"/>
  <c r="V21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W16" i="1"/>
  <c r="V16" i="1"/>
  <c r="W15" i="1"/>
  <c r="V15" i="1"/>
  <c r="W14" i="1"/>
  <c r="V14" i="1"/>
  <c r="K57" i="1" l="1"/>
  <c r="R62" i="4"/>
  <c r="N57" i="1"/>
  <c r="S85" i="3"/>
  <c r="E62" i="4"/>
  <c r="E93" i="4" s="1"/>
  <c r="E94" i="4" s="1"/>
  <c r="O57" i="1"/>
  <c r="P57" i="1"/>
  <c r="S86" i="2"/>
  <c r="E57" i="1"/>
  <c r="E88" i="1" s="1"/>
  <c r="V85" i="4"/>
  <c r="G57" i="1"/>
  <c r="U57" i="1"/>
  <c r="M62" i="4"/>
  <c r="T57" i="1"/>
  <c r="N62" i="4"/>
  <c r="F57" i="1"/>
  <c r="F88" i="1" s="1"/>
  <c r="J57" i="1"/>
  <c r="J88" i="1" s="1"/>
  <c r="S18" i="2"/>
  <c r="O62" i="4"/>
  <c r="O93" i="4" s="1"/>
  <c r="O94" i="4" s="1"/>
  <c r="R86" i="2"/>
  <c r="D57" i="1"/>
  <c r="P62" i="4"/>
  <c r="J57" i="2"/>
  <c r="K57" i="2"/>
  <c r="K88" i="2" s="1"/>
  <c r="C62" i="3"/>
  <c r="W18" i="4"/>
  <c r="K62" i="4"/>
  <c r="K93" i="4" s="1"/>
  <c r="L57" i="2"/>
  <c r="L88" i="2" s="1"/>
  <c r="D62" i="3"/>
  <c r="D93" i="3" s="1"/>
  <c r="R85" i="3"/>
  <c r="L62" i="4"/>
  <c r="L93" i="4" s="1"/>
  <c r="T62" i="4"/>
  <c r="T93" i="4" s="1"/>
  <c r="R80" i="2"/>
  <c r="G62" i="3"/>
  <c r="G93" i="3" s="1"/>
  <c r="S80" i="2"/>
  <c r="H62" i="3"/>
  <c r="H93" i="3" s="1"/>
  <c r="D88" i="1"/>
  <c r="I62" i="3"/>
  <c r="I93" i="3" s="1"/>
  <c r="J62" i="3"/>
  <c r="K62" i="3"/>
  <c r="K93" i="3" s="1"/>
  <c r="G88" i="1"/>
  <c r="L62" i="3"/>
  <c r="M62" i="3"/>
  <c r="I57" i="1"/>
  <c r="N62" i="3"/>
  <c r="N93" i="3" s="1"/>
  <c r="T88" i="1"/>
  <c r="M57" i="2"/>
  <c r="M88" i="2" s="1"/>
  <c r="R18" i="2"/>
  <c r="N57" i="2"/>
  <c r="N88" i="2" s="1"/>
  <c r="Q57" i="2"/>
  <c r="Q88" i="2" s="1"/>
  <c r="P93" i="4"/>
  <c r="R93" i="4"/>
  <c r="H88" i="1"/>
  <c r="W80" i="1"/>
  <c r="W85" i="4"/>
  <c r="V86" i="1"/>
  <c r="K88" i="1"/>
  <c r="L93" i="3"/>
  <c r="P62" i="3"/>
  <c r="P93" i="3" s="1"/>
  <c r="D62" i="4"/>
  <c r="D93" i="4" s="1"/>
  <c r="E57" i="2"/>
  <c r="E88" i="2" s="1"/>
  <c r="O88" i="1"/>
  <c r="F62" i="4"/>
  <c r="F93" i="4" s="1"/>
  <c r="P88" i="1"/>
  <c r="G62" i="4"/>
  <c r="G93" i="4" s="1"/>
  <c r="Q88" i="1"/>
  <c r="H57" i="2"/>
  <c r="H88" i="2" s="1"/>
  <c r="R91" i="3"/>
  <c r="V51" i="1"/>
  <c r="E93" i="3"/>
  <c r="E94" i="3" s="1"/>
  <c r="W51" i="1"/>
  <c r="P57" i="2"/>
  <c r="N93" i="4"/>
  <c r="W91" i="4"/>
  <c r="R60" i="3"/>
  <c r="V80" i="1"/>
  <c r="D57" i="2"/>
  <c r="D88" i="2" s="1"/>
  <c r="F57" i="2"/>
  <c r="F88" i="2" s="1"/>
  <c r="G57" i="2"/>
  <c r="G88" i="2" s="1"/>
  <c r="R57" i="1"/>
  <c r="R88" i="1" s="1"/>
  <c r="S91" i="3"/>
  <c r="I62" i="4"/>
  <c r="I93" i="4" s="1"/>
  <c r="F93" i="3"/>
  <c r="V55" i="1"/>
  <c r="O57" i="2"/>
  <c r="O88" i="2" s="1"/>
  <c r="W60" i="4"/>
  <c r="W55" i="1"/>
  <c r="V91" i="4"/>
  <c r="V60" i="4"/>
  <c r="S60" i="3"/>
  <c r="Q93" i="4"/>
  <c r="S62" i="4"/>
  <c r="S93" i="4" s="1"/>
  <c r="R55" i="2"/>
  <c r="S55" i="2"/>
  <c r="U62" i="4"/>
  <c r="U93" i="4" s="1"/>
  <c r="W86" i="1"/>
  <c r="R51" i="2"/>
  <c r="J93" i="3"/>
  <c r="B62" i="4"/>
  <c r="B93" i="4" s="1"/>
  <c r="L88" i="1"/>
  <c r="S51" i="2"/>
  <c r="O62" i="3"/>
  <c r="O93" i="3" s="1"/>
  <c r="C62" i="4"/>
  <c r="Q62" i="3"/>
  <c r="Q93" i="3" s="1"/>
  <c r="S57" i="1"/>
  <c r="S88" i="1" s="1"/>
  <c r="S89" i="1" s="1"/>
  <c r="R51" i="3"/>
  <c r="V18" i="4"/>
  <c r="J62" i="4"/>
  <c r="J93" i="4" s="1"/>
  <c r="O57" i="7"/>
  <c r="O86" i="7" s="1"/>
  <c r="R57" i="7"/>
  <c r="R86" i="7" s="1"/>
  <c r="S57" i="7"/>
  <c r="S86" i="7" s="1"/>
  <c r="M57" i="7"/>
  <c r="M86" i="7" s="1"/>
  <c r="C57" i="7"/>
  <c r="C86" i="7" s="1"/>
  <c r="N57" i="7"/>
  <c r="N86" i="7" s="1"/>
  <c r="J57" i="7"/>
  <c r="J86" i="7" s="1"/>
  <c r="W84" i="7"/>
  <c r="Q57" i="7"/>
  <c r="Q86" i="7" s="1"/>
  <c r="P57" i="7"/>
  <c r="P86" i="7" s="1"/>
  <c r="G57" i="7"/>
  <c r="G86" i="7" s="1"/>
  <c r="F57" i="7"/>
  <c r="F86" i="7" s="1"/>
  <c r="E57" i="7"/>
  <c r="E86" i="7" s="1"/>
  <c r="D57" i="7"/>
  <c r="D86" i="7" s="1"/>
  <c r="V84" i="7"/>
  <c r="V78" i="7"/>
  <c r="W78" i="7"/>
  <c r="I57" i="7"/>
  <c r="U57" i="7"/>
  <c r="U86" i="7" s="1"/>
  <c r="K57" i="7"/>
  <c r="K86" i="7" s="1"/>
  <c r="V55" i="7"/>
  <c r="H57" i="7"/>
  <c r="H86" i="7" s="1"/>
  <c r="T57" i="7"/>
  <c r="T86" i="7" s="1"/>
  <c r="W55" i="7"/>
  <c r="L86" i="7"/>
  <c r="V51" i="7"/>
  <c r="W51" i="7"/>
  <c r="V18" i="7"/>
  <c r="B57" i="7"/>
  <c r="W18" i="7"/>
  <c r="M93" i="3"/>
  <c r="I88" i="1"/>
  <c r="U88" i="1"/>
  <c r="C93" i="4"/>
  <c r="M88" i="1"/>
  <c r="P88" i="2"/>
  <c r="C93" i="3"/>
  <c r="N88" i="1"/>
  <c r="M93" i="4"/>
  <c r="V18" i="1"/>
  <c r="B57" i="1"/>
  <c r="I88" i="2"/>
  <c r="W18" i="1"/>
  <c r="C57" i="1"/>
  <c r="J88" i="2"/>
  <c r="R18" i="3"/>
  <c r="S18" i="3"/>
  <c r="B62" i="3"/>
  <c r="B57" i="2"/>
  <c r="H93" i="4"/>
  <c r="C57" i="2"/>
  <c r="V51" i="4"/>
  <c r="W51" i="4"/>
  <c r="S51" i="3"/>
  <c r="E89" i="1" l="1"/>
  <c r="G89" i="1"/>
  <c r="Q94" i="4"/>
  <c r="G94" i="4"/>
  <c r="M89" i="2"/>
  <c r="S94" i="4"/>
  <c r="E89" i="2"/>
  <c r="G89" i="2"/>
  <c r="K89" i="1"/>
  <c r="G94" i="3"/>
  <c r="M89" i="1"/>
  <c r="Q94" i="3"/>
  <c r="Q89" i="1"/>
  <c r="O89" i="2"/>
  <c r="U94" i="4"/>
  <c r="V62" i="4"/>
  <c r="U89" i="1"/>
  <c r="M94" i="4"/>
  <c r="K94" i="3"/>
  <c r="O89" i="1"/>
  <c r="Q89" i="2"/>
  <c r="O94" i="3"/>
  <c r="K89" i="2"/>
  <c r="M94" i="3"/>
  <c r="I94" i="3"/>
  <c r="W62" i="4"/>
  <c r="I89" i="1"/>
  <c r="S62" i="3"/>
  <c r="I89" i="2"/>
  <c r="Q87" i="7"/>
  <c r="G87" i="7"/>
  <c r="W57" i="7"/>
  <c r="O87" i="7"/>
  <c r="E87" i="7"/>
  <c r="S87" i="7"/>
  <c r="K87" i="7"/>
  <c r="U87" i="7"/>
  <c r="M87" i="7"/>
  <c r="I86" i="7"/>
  <c r="B86" i="7"/>
  <c r="C87" i="7" s="1"/>
  <c r="V57" i="7"/>
  <c r="R57" i="2"/>
  <c r="B88" i="2"/>
  <c r="R88" i="2" s="1"/>
  <c r="C88" i="2"/>
  <c r="S57" i="2"/>
  <c r="R62" i="3"/>
  <c r="B93" i="3"/>
  <c r="R93" i="3" s="1"/>
  <c r="C94" i="3"/>
  <c r="S93" i="3"/>
  <c r="C94" i="4"/>
  <c r="W93" i="4"/>
  <c r="C88" i="1"/>
  <c r="W57" i="1"/>
  <c r="V93" i="4"/>
  <c r="I94" i="4"/>
  <c r="B88" i="1"/>
  <c r="V88" i="1" s="1"/>
  <c r="V57" i="1"/>
  <c r="K94" i="4"/>
  <c r="I87" i="7" l="1"/>
  <c r="W86" i="7"/>
  <c r="V86" i="7"/>
  <c r="C89" i="1"/>
  <c r="W88" i="1"/>
  <c r="C89" i="2"/>
  <c r="S88" i="2"/>
</calcChain>
</file>

<file path=xl/sharedStrings.xml><?xml version="1.0" encoding="utf-8"?>
<sst xmlns="http://schemas.openxmlformats.org/spreadsheetml/2006/main" count="1168" uniqueCount="181">
  <si>
    <t>IOWA COLLEGE STUDENT AID COMMISSION</t>
  </si>
  <si>
    <t>SUMMARY OF PAYMENTS BY INSTITUTION</t>
  </si>
  <si>
    <t>FISCAL YEAR 2020</t>
  </si>
  <si>
    <t>(Academic Year 2019-2020)</t>
  </si>
  <si>
    <t xml:space="preserve">Iowa Tuition 
Grant </t>
  </si>
  <si>
    <t xml:space="preserve">Iowa Voc-Tech Tuition Grant </t>
  </si>
  <si>
    <t xml:space="preserve">Kibbie Grant </t>
  </si>
  <si>
    <t xml:space="preserve">All Iowa Opportunity Scholarship </t>
  </si>
  <si>
    <t xml:space="preserve">Iowa Nat'l Guard Educational Assistance </t>
  </si>
  <si>
    <t>Governor's State Fair Scholarship</t>
  </si>
  <si>
    <t xml:space="preserve">Education Training Voucher </t>
  </si>
  <si>
    <t>Future Ready Iowa Last-Dollar Scholarship</t>
  </si>
  <si>
    <t>Future Ready Iowa Grant</t>
  </si>
  <si>
    <t>GEAR UP Iowa Scholarship</t>
  </si>
  <si>
    <t>TOTAL BY INSTITUTION</t>
  </si>
  <si>
    <t>No.</t>
  </si>
  <si>
    <t>Dollars</t>
  </si>
  <si>
    <t>REGENT UNIVERSITIES</t>
  </si>
  <si>
    <t>Iowa State University</t>
  </si>
  <si>
    <t>University of Iowa</t>
  </si>
  <si>
    <t xml:space="preserve">University of Northern Iowa </t>
  </si>
  <si>
    <r>
      <rPr>
        <b/>
        <sz val="9"/>
        <color theme="1"/>
        <rFont val="Poppins"/>
      </rPr>
      <t xml:space="preserve">TOTAL </t>
    </r>
    <r>
      <rPr>
        <sz val="9"/>
        <color theme="1"/>
        <rFont val="Poppins"/>
      </rPr>
      <t>(Regent)</t>
    </r>
  </si>
  <si>
    <t>INDEPENDENT COLLEGES &amp; UNIVERSITIES</t>
  </si>
  <si>
    <t>Allen College</t>
  </si>
  <si>
    <t>Briar Cliff University</t>
  </si>
  <si>
    <t>Buena Vista University</t>
  </si>
  <si>
    <t>Central College</t>
  </si>
  <si>
    <t>Clarke University</t>
  </si>
  <si>
    <t>Coe College</t>
  </si>
  <si>
    <t>Cornell College</t>
  </si>
  <si>
    <t>Des Moines University</t>
  </si>
  <si>
    <t>Dordt College</t>
  </si>
  <si>
    <t>Drake University</t>
  </si>
  <si>
    <t>Emmaus Bible College</t>
  </si>
  <si>
    <t>Faith Baptist Bible College</t>
  </si>
  <si>
    <t>Graceland University</t>
  </si>
  <si>
    <t>Grand View University</t>
  </si>
  <si>
    <t>Grinnell College</t>
  </si>
  <si>
    <t>Iowa Wesleyan University</t>
  </si>
  <si>
    <t>Loras College</t>
  </si>
  <si>
    <t>Luther College</t>
  </si>
  <si>
    <t>Maharishi Univ. of Management</t>
  </si>
  <si>
    <t>Mercy College</t>
  </si>
  <si>
    <t>Morningside College</t>
  </si>
  <si>
    <t>Mount Mercy University</t>
  </si>
  <si>
    <t>Northwestern College</t>
  </si>
  <si>
    <t>Simpson College</t>
  </si>
  <si>
    <t>St. Ambrose University</t>
  </si>
  <si>
    <t>St. Luke’s College</t>
  </si>
  <si>
    <t>University of Dubuque</t>
  </si>
  <si>
    <t>Upper Iowa University</t>
  </si>
  <si>
    <t>Wartburg College</t>
  </si>
  <si>
    <t>William Penn University</t>
  </si>
  <si>
    <t>Subtotal: Independent</t>
  </si>
  <si>
    <t>FOR-PROFIT COLLEGES AND UNIVERSITIES</t>
  </si>
  <si>
    <t>Waldorf University</t>
  </si>
  <si>
    <t>Subtotal: 
For-Profit</t>
  </si>
  <si>
    <r>
      <rPr>
        <b/>
        <sz val="8"/>
        <color theme="1"/>
        <rFont val="Poppins"/>
      </rPr>
      <t xml:space="preserve">TOTAL </t>
    </r>
    <r>
      <rPr>
        <sz val="8"/>
        <color theme="1"/>
        <rFont val="Poppins"/>
      </rPr>
      <t>(Independent/
For-Profit)</t>
    </r>
  </si>
  <si>
    <t xml:space="preserve"> </t>
  </si>
  <si>
    <t>COMMUNITY COLLEGES</t>
  </si>
  <si>
    <t>Des Moines Area Community College-Ankeny</t>
  </si>
  <si>
    <t>Eastern Iowa Community College - Clinton</t>
  </si>
  <si>
    <t>Eastern Iowa Community College - Muscatine</t>
  </si>
  <si>
    <t>Eastern Iowa Community College - Scott</t>
  </si>
  <si>
    <t>Hawkeye Community College - Waterloo</t>
  </si>
  <si>
    <t>Indian Hills Community College - Ottumwa</t>
  </si>
  <si>
    <t>Iowa Central Community College - Ft. Dodge</t>
  </si>
  <si>
    <t>Iowa Lakes Community College - Emmetsburg</t>
  </si>
  <si>
    <t>Iowa Valley Community College - Ellsworth</t>
  </si>
  <si>
    <t>Iowa Valley Community College -  Marshalltown</t>
  </si>
  <si>
    <t>Iowa Western Community College - Council Bluffs</t>
  </si>
  <si>
    <t>Kirkwood Community College - Cedar Rapids</t>
  </si>
  <si>
    <t>North Iowa Area Community College - Mason City</t>
  </si>
  <si>
    <t>Northeast Iowa Community College - Calmar</t>
  </si>
  <si>
    <t>Northeast Iowa Community College - Peosta</t>
  </si>
  <si>
    <t>Northwest Iowa Community College -  Sheldon</t>
  </si>
  <si>
    <t>Southeastern Community College - West Burlington</t>
  </si>
  <si>
    <t>Southwestern Community College - Creston</t>
  </si>
  <si>
    <t>Western Iowa Tech Community College - Sioux City</t>
  </si>
  <si>
    <r>
      <rPr>
        <b/>
        <sz val="8"/>
        <color theme="1"/>
        <rFont val="Poppins"/>
      </rPr>
      <t xml:space="preserve">TOTAL </t>
    </r>
    <r>
      <rPr>
        <sz val="8"/>
        <color theme="1"/>
        <rFont val="Poppins"/>
      </rPr>
      <t>(Community)</t>
    </r>
  </si>
  <si>
    <t>OTHER COLLEGES</t>
  </si>
  <si>
    <t>Out-of-State College or University</t>
  </si>
  <si>
    <t>Iowa Barber or Cosmetology School</t>
  </si>
  <si>
    <r>
      <rPr>
        <b/>
        <sz val="8"/>
        <color theme="1"/>
        <rFont val="Poppins"/>
      </rPr>
      <t xml:space="preserve">TOTAL </t>
    </r>
    <r>
      <rPr>
        <sz val="8"/>
        <color theme="1"/>
        <rFont val="Poppins"/>
      </rPr>
      <t>(Other)</t>
    </r>
  </si>
  <si>
    <t xml:space="preserve">      GRAND TOTAL</t>
  </si>
  <si>
    <t>AVG. AWARD</t>
  </si>
  <si>
    <t>LOAN REPAYMENT PROGRAMS:</t>
  </si>
  <si>
    <t>Avg. Award</t>
  </si>
  <si>
    <t>Iowa Teacher Shortage Loan Forgiveness Program</t>
  </si>
  <si>
    <t>Health Care Loan Repayment Program</t>
  </si>
  <si>
    <t>Health Care Professional Recruitment Program (obligated funds)</t>
  </si>
  <si>
    <t>Rural Iowa Primary Care LRP (obligated funds)</t>
  </si>
  <si>
    <t>Teach Iowa Scholar</t>
  </si>
  <si>
    <t>Last Update: 09/1/2020</t>
  </si>
  <si>
    <t>FISCAL YEAR 2019</t>
  </si>
  <si>
    <t>(Academic Year 2018-2019)</t>
  </si>
  <si>
    <r>
      <rPr>
        <b/>
        <sz val="6"/>
        <color theme="1"/>
        <rFont val="Poppins"/>
      </rPr>
      <t xml:space="preserve">TOTAL </t>
    </r>
    <r>
      <rPr>
        <sz val="6"/>
        <color theme="1"/>
        <rFont val="Futura Std Book"/>
        <family val="2"/>
      </rPr>
      <t>(Regent)</t>
    </r>
  </si>
  <si>
    <r>
      <rPr>
        <b/>
        <sz val="6"/>
        <color theme="1"/>
        <rFont val="Poppins"/>
      </rPr>
      <t xml:space="preserve">TOTAL </t>
    </r>
    <r>
      <rPr>
        <sz val="6"/>
        <color theme="1"/>
        <rFont val="Futura Std Book"/>
        <family val="2"/>
      </rPr>
      <t>(Independent/
For-Profit)</t>
    </r>
  </si>
  <si>
    <r>
      <rPr>
        <b/>
        <sz val="6"/>
        <color theme="1"/>
        <rFont val="Poppins"/>
      </rPr>
      <t xml:space="preserve">TOTAL </t>
    </r>
    <r>
      <rPr>
        <sz val="6"/>
        <color theme="1"/>
        <rFont val="Futura Std Book"/>
        <family val="2"/>
      </rPr>
      <t>(Community)</t>
    </r>
  </si>
  <si>
    <r>
      <rPr>
        <b/>
        <sz val="6"/>
        <color theme="1"/>
        <rFont val="Poppins"/>
      </rPr>
      <t xml:space="preserve">TOTAL </t>
    </r>
    <r>
      <rPr>
        <sz val="6"/>
        <color theme="1"/>
        <rFont val="Futura Std Book"/>
        <family val="2"/>
      </rPr>
      <t>(Other)</t>
    </r>
  </si>
  <si>
    <t>Last Update: 09-17-2019</t>
  </si>
  <si>
    <t>FISCAL YEAR 2018</t>
  </si>
  <si>
    <t>(Academic Year 2017-2018)</t>
  </si>
  <si>
    <r>
      <rPr>
        <b/>
        <sz val="6"/>
        <color theme="1"/>
        <rFont val="Poppins"/>
      </rPr>
      <t xml:space="preserve">TOTAL </t>
    </r>
    <r>
      <rPr>
        <sz val="6"/>
        <color theme="1"/>
        <rFont val="Futura Std Book"/>
        <family val="2"/>
      </rPr>
      <t>(Regent)</t>
    </r>
  </si>
  <si>
    <t>Kaplan - Cedar Falls</t>
  </si>
  <si>
    <t>Kaplan - Cedar Rapids</t>
  </si>
  <si>
    <t>Kaplan - Des Moines</t>
  </si>
  <si>
    <t>Kaplan - Mason City</t>
  </si>
  <si>
    <t>Kaplan - Davenport</t>
  </si>
  <si>
    <r>
      <rPr>
        <b/>
        <sz val="6"/>
        <color theme="1"/>
        <rFont val="Poppins"/>
      </rPr>
      <t xml:space="preserve">TOTAL </t>
    </r>
    <r>
      <rPr>
        <sz val="6"/>
        <color theme="1"/>
        <rFont val="Futura Std Book"/>
        <family val="2"/>
      </rPr>
      <t>(Independent/
For-Profit)</t>
    </r>
  </si>
  <si>
    <r>
      <rPr>
        <b/>
        <sz val="6"/>
        <color theme="1"/>
        <rFont val="Poppins"/>
      </rPr>
      <t xml:space="preserve">TOTAL </t>
    </r>
    <r>
      <rPr>
        <sz val="6"/>
        <color theme="1"/>
        <rFont val="Futura Std Book"/>
        <family val="2"/>
      </rPr>
      <t>(Community)</t>
    </r>
  </si>
  <si>
    <r>
      <rPr>
        <b/>
        <sz val="6"/>
        <color theme="1"/>
        <rFont val="Poppins"/>
      </rPr>
      <t xml:space="preserve">TOTAL </t>
    </r>
    <r>
      <rPr>
        <sz val="6"/>
        <color theme="1"/>
        <rFont val="Futura Std Book"/>
        <family val="2"/>
      </rPr>
      <t>(Other)</t>
    </r>
  </si>
  <si>
    <t>Iowa Registered Nurse and Nurse Educator Loan Forgiveness Program</t>
  </si>
  <si>
    <t>John R. Justice Loan Repayment Program</t>
  </si>
  <si>
    <t>**Numbers include 2018 graduates as well as recipients that previously graduated and received funding through surplus funds selection criteria.</t>
  </si>
  <si>
    <t>Last Update: 09-5-2018</t>
  </si>
  <si>
    <t>FISCAL YEAR 2017</t>
  </si>
  <si>
    <t>(Academic Year 2016-2017)</t>
  </si>
  <si>
    <t xml:space="preserve">All Iowa Opportunity Foster Grant </t>
  </si>
  <si>
    <t>Barber &amp; Cosm Arts &amp; Sciences Tuition Grant</t>
  </si>
  <si>
    <r>
      <rPr>
        <b/>
        <sz val="6"/>
        <color theme="1"/>
        <rFont val="Poppins"/>
      </rPr>
      <t xml:space="preserve">TOTAL </t>
    </r>
    <r>
      <rPr>
        <sz val="6"/>
        <color theme="1"/>
        <rFont val="Futura Std Book"/>
        <family val="2"/>
      </rPr>
      <t>(Regent)</t>
    </r>
  </si>
  <si>
    <r>
      <rPr>
        <b/>
        <sz val="6"/>
        <color theme="1"/>
        <rFont val="Poppins"/>
      </rPr>
      <t xml:space="preserve">TOTAL </t>
    </r>
    <r>
      <rPr>
        <sz val="6"/>
        <color theme="1"/>
        <rFont val="Futura Std Book"/>
        <family val="2"/>
      </rPr>
      <t>(Independent/
For-Profit)</t>
    </r>
  </si>
  <si>
    <r>
      <rPr>
        <b/>
        <sz val="6"/>
        <color theme="1"/>
        <rFont val="Poppins"/>
      </rPr>
      <t xml:space="preserve">TOTAL </t>
    </r>
    <r>
      <rPr>
        <sz val="6"/>
        <color theme="1"/>
        <rFont val="Futura Std Book"/>
        <family val="2"/>
      </rPr>
      <t>(Community)</t>
    </r>
  </si>
  <si>
    <r>
      <rPr>
        <b/>
        <sz val="6"/>
        <color theme="1"/>
        <rFont val="Poppins"/>
      </rPr>
      <t xml:space="preserve">TOTAL </t>
    </r>
    <r>
      <rPr>
        <sz val="6"/>
        <color theme="1"/>
        <rFont val="Futura Std Book"/>
        <family val="2"/>
      </rPr>
      <t>(Other)</t>
    </r>
  </si>
  <si>
    <t>**Rural Iowa RN and PA LRP (obligated funds)</t>
  </si>
  <si>
    <t>**Numbers include 2017 graduates as well as recipients that previously graduated and received funding through surplus funds selection criteria.</t>
  </si>
  <si>
    <t>Last Update: 09-25-2017</t>
  </si>
  <si>
    <t>Last Updated 9/16/2021</t>
  </si>
  <si>
    <t>Rural Iowa Veterinary Loan Repayment Program (obligated funds)</t>
  </si>
  <si>
    <t>Morningside University</t>
  </si>
  <si>
    <t>FISCAL YEAR 2022</t>
  </si>
  <si>
    <t>(Academic Year 2021-2022)</t>
  </si>
  <si>
    <t>FISCAL YEAR 2021</t>
  </si>
  <si>
    <t>(Academic Year 2020-2021)</t>
  </si>
  <si>
    <t>FISCAL YEAR 2023</t>
  </si>
  <si>
    <t>(Academic Year 2022-2023)</t>
  </si>
  <si>
    <t>Eastern Iowa Community College - Clinton, Scott, Muscatine</t>
  </si>
  <si>
    <t>Mental Health Loan Repayment Program (obligated funds)</t>
  </si>
  <si>
    <t>Last Updated 10/10/2023</t>
  </si>
  <si>
    <t>Health Care Award Program</t>
  </si>
  <si>
    <t>Rural Iowa Veterinarian Loan Repayment Program (obligated funds)</t>
  </si>
  <si>
    <t>Workforce Grant</t>
  </si>
  <si>
    <t>FISCAL YEAR 2024</t>
  </si>
  <si>
    <t>(Academic Year 2023-2024)</t>
  </si>
  <si>
    <t>Bureau of Iowa College Aid</t>
  </si>
  <si>
    <t>Northeast Iowa Community College - Calmar &amp; Peosta</t>
  </si>
  <si>
    <t>Western Governors University</t>
  </si>
  <si>
    <t>Iowa Department of Education</t>
  </si>
  <si>
    <t>Data Locked as of 9.24.24</t>
  </si>
  <si>
    <t>APPROVED VIRTUAL INSTITUTIONS</t>
  </si>
  <si>
    <t>FISCAL YEAR 2025</t>
  </si>
  <si>
    <t>(Academic Year 2024-2025)</t>
  </si>
  <si>
    <t>Workforce Incentive Payment</t>
  </si>
  <si>
    <t>Data Locked as of 10/2/2025</t>
  </si>
  <si>
    <t>TOTAL (Regent)</t>
  </si>
  <si>
    <t>TOTAL (Independent/
For-Profit)</t>
  </si>
  <si>
    <t>TOTAL (Community)</t>
  </si>
  <si>
    <t>TOTAL (Other)</t>
  </si>
  <si>
    <t>(Academic Year 2025-2026)</t>
  </si>
  <si>
    <t>LOAN REPAYMENT/INCOME BONUS PROGRAMS:</t>
  </si>
  <si>
    <t>Mercy Health Sciences University</t>
  </si>
  <si>
    <t>Data Locked as of 9/22/2026</t>
  </si>
  <si>
    <t>Des Moines Area Community College</t>
  </si>
  <si>
    <t>Eastern Iowa Community College</t>
  </si>
  <si>
    <t>Hawkeye Community College</t>
  </si>
  <si>
    <t>Western Iowa Tech Community College</t>
  </si>
  <si>
    <t>Southwestern Community College</t>
  </si>
  <si>
    <t>Southeastern Community College</t>
  </si>
  <si>
    <t>Northwest Iowa Community College</t>
  </si>
  <si>
    <t>Northeast Iowa Community College</t>
  </si>
  <si>
    <t>North Iowa Area Community College</t>
  </si>
  <si>
    <t>Kirkwood Community College</t>
  </si>
  <si>
    <t>Iowa Western Community College</t>
  </si>
  <si>
    <t>Iowa Valley Community College - Marshalltown</t>
  </si>
  <si>
    <t>Iowa Lakes Community College</t>
  </si>
  <si>
    <t>Iowa Central Community College</t>
  </si>
  <si>
    <t>Indian Hills Community College</t>
  </si>
  <si>
    <t>Court Reporter Equipment Grant</t>
  </si>
  <si>
    <t>Iowa Nat'l Guard Educational Assistance</t>
  </si>
  <si>
    <t>Bureau of Financial Aid &amp; State Authorization</t>
  </si>
  <si>
    <t>FISCAL YEAR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</si>
</sst>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/d/yy\ h:mm\ AM/PM"/>
    <numFmt numFmtId="165" formatCode="_(* #,##0_);_(* \(#,##0\);_(* &quot;-&quot;??_);_(@_)"/>
    <numFmt numFmtId="166" formatCode="_(&quot;$&quot;* #,##0_);_(&quot;$&quot;* \(#,##0\);_(&quot;$&quot;* &quot;-&quot;??_);_(@_)"/>
  </numFmts>
  <fonts count="71">
    <font>
      <sz val="10"/>
      <color rgb="FF000000"/>
      <name val="Arial"/>
    </font>
    <font>
      <sz val="10"/>
      <color theme="1"/>
      <name val="Poppins"/>
    </font>
    <font>
      <sz val="6"/>
      <color theme="1"/>
      <name val="Poppins"/>
    </font>
    <font>
      <b/>
      <sz val="8"/>
      <color theme="1"/>
      <name val="Poppins"/>
    </font>
    <font>
      <b/>
      <sz val="8"/>
      <color theme="1"/>
      <name val="&quot;Futura Std Book&quot;"/>
    </font>
    <font>
      <sz val="10"/>
      <color theme="1"/>
      <name val="Arial"/>
      <family val="2"/>
    </font>
    <font>
      <sz val="10"/>
      <color theme="1"/>
      <name val="&quot;Futura Std Book&quot;"/>
    </font>
    <font>
      <sz val="8"/>
      <color theme="1"/>
      <name val="Poppins"/>
    </font>
    <font>
      <sz val="8"/>
      <color theme="1"/>
      <name val="&quot;Futura Std Book&quot;"/>
    </font>
    <font>
      <b/>
      <sz val="7"/>
      <color theme="1"/>
      <name val="&quot;Futura Std Book&quot;"/>
    </font>
    <font>
      <sz val="10"/>
      <color theme="1"/>
      <name val="Poppins"/>
    </font>
    <font>
      <b/>
      <sz val="6"/>
      <color theme="1"/>
      <name val="Poppins"/>
    </font>
    <font>
      <sz val="10"/>
      <name val="Arial"/>
      <family val="2"/>
    </font>
    <font>
      <b/>
      <u/>
      <sz val="6"/>
      <color theme="1"/>
      <name val="Poppins"/>
    </font>
    <font>
      <b/>
      <u/>
      <sz val="6"/>
      <color theme="1"/>
      <name val="Poppins"/>
    </font>
    <font>
      <b/>
      <u/>
      <sz val="6"/>
      <color theme="1"/>
      <name val="Poppins"/>
    </font>
    <font>
      <b/>
      <u/>
      <sz val="10"/>
      <color theme="1"/>
      <name val="Poppins"/>
    </font>
    <font>
      <u/>
      <sz val="8"/>
      <color theme="1"/>
      <name val="Poppins"/>
    </font>
    <font>
      <u/>
      <sz val="8"/>
      <color theme="1"/>
      <name val="Poppins"/>
    </font>
    <font>
      <u/>
      <sz val="8"/>
      <color theme="1"/>
      <name val="Poppins"/>
    </font>
    <font>
      <u/>
      <sz val="10"/>
      <color theme="1"/>
      <name val="Arial"/>
      <family val="2"/>
    </font>
    <font>
      <u/>
      <sz val="8"/>
      <color theme="1"/>
      <name val="Poppins"/>
    </font>
    <font>
      <u/>
      <sz val="8"/>
      <color theme="1"/>
      <name val="Poppins"/>
    </font>
    <font>
      <b/>
      <sz val="9"/>
      <color theme="1"/>
      <name val="Poppins"/>
    </font>
    <font>
      <u/>
      <sz val="8"/>
      <color theme="1"/>
      <name val="Poppins"/>
    </font>
    <font>
      <b/>
      <u/>
      <sz val="8"/>
      <color theme="1"/>
      <name val="Poppins"/>
    </font>
    <font>
      <b/>
      <u/>
      <sz val="8"/>
      <color theme="1"/>
      <name val="Poppins"/>
    </font>
    <font>
      <b/>
      <u/>
      <sz val="8"/>
      <color theme="1"/>
      <name val="Poppins"/>
    </font>
    <font>
      <b/>
      <u/>
      <sz val="8"/>
      <color theme="1"/>
      <name val="Poppins"/>
    </font>
    <font>
      <sz val="8"/>
      <color theme="1"/>
      <name val="Arial"/>
      <family val="2"/>
    </font>
    <font>
      <b/>
      <u/>
      <sz val="6"/>
      <color theme="1"/>
      <name val="Poppins"/>
    </font>
    <font>
      <b/>
      <u/>
      <sz val="6"/>
      <color theme="1"/>
      <name val="Poppins"/>
    </font>
    <font>
      <b/>
      <u/>
      <sz val="6"/>
      <color theme="1"/>
      <name val="Poppins"/>
    </font>
    <font>
      <b/>
      <u/>
      <sz val="6"/>
      <color theme="1"/>
      <name val="Poppins"/>
    </font>
    <font>
      <u/>
      <sz val="6"/>
      <color theme="1"/>
      <name val="Poppins"/>
    </font>
    <font>
      <u/>
      <sz val="6"/>
      <color theme="1"/>
      <name val="Poppins"/>
    </font>
    <font>
      <u/>
      <sz val="6"/>
      <color theme="1"/>
      <name val="Poppins"/>
    </font>
    <font>
      <u/>
      <sz val="10"/>
      <color theme="1"/>
      <name val="Poppins"/>
    </font>
    <font>
      <b/>
      <sz val="10"/>
      <color theme="1"/>
      <name val="Poppins"/>
    </font>
    <font>
      <u/>
      <sz val="6"/>
      <color theme="1"/>
      <name val="Poppins"/>
    </font>
    <font>
      <u/>
      <sz val="6"/>
      <color theme="1"/>
      <name val="Poppins"/>
    </font>
    <font>
      <u/>
      <sz val="6"/>
      <color theme="1"/>
      <name val="Poppins"/>
    </font>
    <font>
      <u/>
      <sz val="6"/>
      <color theme="1"/>
      <name val="Poppins"/>
    </font>
    <font>
      <b/>
      <u/>
      <sz val="6"/>
      <color theme="1"/>
      <name val="Poppins"/>
    </font>
    <font>
      <b/>
      <u/>
      <sz val="6"/>
      <color theme="1"/>
      <name val="Poppins"/>
    </font>
    <font>
      <b/>
      <u/>
      <sz val="6"/>
      <color theme="1"/>
      <name val="Poppins"/>
    </font>
    <font>
      <b/>
      <u/>
      <sz val="6"/>
      <color theme="1"/>
      <name val="Poppins"/>
    </font>
    <font>
      <b/>
      <u/>
      <sz val="6"/>
      <color theme="1"/>
      <name val="Poppins"/>
    </font>
    <font>
      <b/>
      <u/>
      <sz val="10"/>
      <color theme="1"/>
      <name val="Poppins"/>
    </font>
    <font>
      <b/>
      <u/>
      <sz val="6"/>
      <color theme="1"/>
      <name val="Poppins"/>
    </font>
    <font>
      <b/>
      <u/>
      <sz val="6"/>
      <color theme="1"/>
      <name val="Poppins"/>
    </font>
    <font>
      <i/>
      <sz val="6"/>
      <color theme="1"/>
      <name val="Poppins"/>
    </font>
    <font>
      <sz val="5"/>
      <color theme="1"/>
      <name val="Poppins"/>
    </font>
    <font>
      <u/>
      <sz val="6"/>
      <color theme="1"/>
      <name val="Poppins"/>
    </font>
    <font>
      <u/>
      <sz val="6"/>
      <color theme="1"/>
      <name val="Poppins"/>
    </font>
    <font>
      <u/>
      <sz val="6"/>
      <color theme="1"/>
      <name val="Poppins"/>
    </font>
    <font>
      <u/>
      <sz val="6"/>
      <color theme="1"/>
      <name val="Poppins"/>
    </font>
    <font>
      <sz val="9"/>
      <color theme="1"/>
      <name val="Poppins"/>
    </font>
    <font>
      <sz val="6"/>
      <color theme="1"/>
      <name val="Futura Std Book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u/>
      <sz val="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u/>
      <sz val="8"/>
      <color theme="1"/>
      <name val="Arial"/>
      <family val="2"/>
      <scheme val="minor"/>
    </font>
    <font>
      <b/>
      <i/>
      <sz val="10"/>
      <name val="Arial"/>
      <family val="2"/>
      <scheme val="minor"/>
    </font>
    <font>
      <sz val="8"/>
      <name val="Arial"/>
      <family val="2"/>
      <scheme val="minor"/>
    </font>
    <font>
      <sz val="8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59" fillId="0" borderId="10"/>
  </cellStyleXfs>
  <cellXfs count="273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1" xfId="0" applyFont="1" applyBorder="1"/>
    <xf numFmtId="0" fontId="13" fillId="2" borderId="1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3" fontId="15" fillId="2" borderId="1" xfId="0" applyNumberFormat="1" applyFont="1" applyFill="1" applyBorder="1" applyAlignment="1">
      <alignment horizontal="center" wrapText="1"/>
    </xf>
    <xf numFmtId="0" fontId="10" fillId="2" borderId="1" xfId="0" applyFont="1" applyFill="1" applyBorder="1"/>
    <xf numFmtId="0" fontId="16" fillId="0" borderId="1" xfId="0" applyFont="1" applyBorder="1" applyAlignment="1">
      <alignment wrapText="1"/>
    </xf>
    <xf numFmtId="3" fontId="10" fillId="2" borderId="1" xfId="0" applyNumberFormat="1" applyFont="1" applyFill="1" applyBorder="1"/>
    <xf numFmtId="0" fontId="7" fillId="0" borderId="1" xfId="0" applyFont="1" applyBorder="1"/>
    <xf numFmtId="3" fontId="7" fillId="2" borderId="1" xfId="0" applyNumberFormat="1" applyFont="1" applyFill="1" applyBorder="1"/>
    <xf numFmtId="3" fontId="7" fillId="0" borderId="1" xfId="0" applyNumberFormat="1" applyFont="1" applyBorder="1" applyAlignment="1">
      <alignment horizontal="right" wrapText="1"/>
    </xf>
    <xf numFmtId="3" fontId="7" fillId="2" borderId="1" xfId="0" applyNumberFormat="1" applyFont="1" applyFill="1" applyBorder="1" applyAlignment="1">
      <alignment horizontal="right" wrapText="1"/>
    </xf>
    <xf numFmtId="0" fontId="17" fillId="0" borderId="1" xfId="0" applyFont="1" applyBorder="1" applyAlignment="1">
      <alignment wrapText="1"/>
    </xf>
    <xf numFmtId="3" fontId="18" fillId="2" borderId="1" xfId="0" applyNumberFormat="1" applyFont="1" applyFill="1" applyBorder="1" applyAlignment="1">
      <alignment horizontal="right" wrapText="1"/>
    </xf>
    <xf numFmtId="3" fontId="19" fillId="0" borderId="1" xfId="0" applyNumberFormat="1" applyFont="1" applyBorder="1" applyAlignment="1">
      <alignment horizontal="right" wrapText="1"/>
    </xf>
    <xf numFmtId="0" fontId="20" fillId="0" borderId="0" xfId="0" applyFont="1"/>
    <xf numFmtId="0" fontId="7" fillId="0" borderId="1" xfId="0" applyFont="1" applyBorder="1"/>
    <xf numFmtId="3" fontId="21" fillId="2" borderId="1" xfId="0" applyNumberFormat="1" applyFont="1" applyFill="1" applyBorder="1" applyAlignment="1">
      <alignment horizontal="right" wrapText="1"/>
    </xf>
    <xf numFmtId="3" fontId="22" fillId="0" borderId="1" xfId="0" applyNumberFormat="1" applyFont="1" applyBorder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3" fontId="3" fillId="2" borderId="1" xfId="0" applyNumberFormat="1" applyFont="1" applyFill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0" fontId="7" fillId="2" borderId="1" xfId="0" applyFont="1" applyFill="1" applyBorder="1"/>
    <xf numFmtId="165" fontId="7" fillId="2" borderId="1" xfId="0" applyNumberFormat="1" applyFont="1" applyFill="1" applyBorder="1"/>
    <xf numFmtId="165" fontId="7" fillId="0" borderId="1" xfId="0" applyNumberFormat="1" applyFont="1" applyBorder="1"/>
    <xf numFmtId="3" fontId="7" fillId="0" borderId="1" xfId="0" applyNumberFormat="1" applyFont="1" applyBorder="1"/>
    <xf numFmtId="0" fontId="24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7" fillId="0" borderId="1" xfId="0" applyFont="1" applyBorder="1" applyAlignment="1">
      <alignment wrapText="1"/>
    </xf>
    <xf numFmtId="0" fontId="25" fillId="0" borderId="1" xfId="0" applyFont="1" applyBorder="1" applyAlignment="1">
      <alignment wrapText="1"/>
    </xf>
    <xf numFmtId="3" fontId="26" fillId="2" borderId="1" xfId="0" applyNumberFormat="1" applyFont="1" applyFill="1" applyBorder="1" applyAlignment="1">
      <alignment horizontal="right" wrapText="1"/>
    </xf>
    <xf numFmtId="3" fontId="27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/>
    <xf numFmtId="166" fontId="7" fillId="0" borderId="0" xfId="0" applyNumberFormat="1" applyFont="1"/>
    <xf numFmtId="165" fontId="7" fillId="0" borderId="0" xfId="0" applyNumberFormat="1" applyFont="1"/>
    <xf numFmtId="3" fontId="7" fillId="0" borderId="0" xfId="0" applyNumberFormat="1" applyFont="1"/>
    <xf numFmtId="0" fontId="7" fillId="0" borderId="0" xfId="0" applyFont="1"/>
    <xf numFmtId="0" fontId="28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3" fontId="7" fillId="0" borderId="1" xfId="0" applyNumberFormat="1" applyFont="1" applyBorder="1" applyAlignment="1">
      <alignment horizontal="center" wrapText="1"/>
    </xf>
    <xf numFmtId="0" fontId="7" fillId="0" borderId="0" xfId="0" applyFont="1"/>
    <xf numFmtId="0" fontId="29" fillId="0" borderId="0" xfId="0" applyFont="1"/>
    <xf numFmtId="0" fontId="3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3" fontId="32" fillId="2" borderId="1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3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34" fillId="0" borderId="1" xfId="0" applyFont="1" applyBorder="1" applyAlignment="1">
      <alignment vertical="center" wrapText="1"/>
    </xf>
    <xf numFmtId="3" fontId="35" fillId="2" borderId="1" xfId="0" applyNumberFormat="1" applyFont="1" applyFill="1" applyBorder="1" applyAlignment="1">
      <alignment horizontal="right" vertical="center" wrapText="1"/>
    </xf>
    <xf numFmtId="3" fontId="36" fillId="0" borderId="1" xfId="0" applyNumberFormat="1" applyFont="1" applyBorder="1" applyAlignment="1">
      <alignment horizontal="right" vertical="center" wrapText="1"/>
    </xf>
    <xf numFmtId="0" fontId="37" fillId="0" borderId="0" xfId="0" applyFont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 wrapText="1"/>
    </xf>
    <xf numFmtId="3" fontId="11" fillId="2" borderId="1" xfId="0" applyNumberFormat="1" applyFont="1" applyFill="1" applyBorder="1" applyAlignment="1">
      <alignment horizontal="right" vertical="center" wrapText="1"/>
    </xf>
    <xf numFmtId="3" fontId="11" fillId="0" borderId="1" xfId="0" applyNumberFormat="1" applyFont="1" applyBorder="1" applyAlignment="1">
      <alignment horizontal="right" vertical="center" wrapText="1"/>
    </xf>
    <xf numFmtId="0" fontId="38" fillId="0" borderId="0" xfId="0" applyFont="1" applyAlignment="1">
      <alignment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165" fontId="2" fillId="2" borderId="8" xfId="0" applyNumberFormat="1" applyFont="1" applyFill="1" applyBorder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3" fontId="2" fillId="2" borderId="8" xfId="0" applyNumberFormat="1" applyFont="1" applyFill="1" applyBorder="1" applyAlignment="1">
      <alignment horizontal="right" vertical="center" wrapText="1"/>
    </xf>
    <xf numFmtId="3" fontId="2" fillId="2" borderId="8" xfId="0" applyNumberFormat="1" applyFont="1" applyFill="1" applyBorder="1" applyAlignment="1">
      <alignment vertical="center" wrapText="1"/>
    </xf>
    <xf numFmtId="165" fontId="2" fillId="2" borderId="1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3" fontId="39" fillId="2" borderId="8" xfId="0" applyNumberFormat="1" applyFont="1" applyFill="1" applyBorder="1" applyAlignment="1">
      <alignment horizontal="right" vertical="center" wrapText="1"/>
    </xf>
    <xf numFmtId="3" fontId="40" fillId="0" borderId="0" xfId="0" applyNumberFormat="1" applyFont="1" applyAlignment="1">
      <alignment horizontal="right" vertical="center" wrapText="1"/>
    </xf>
    <xf numFmtId="0" fontId="41" fillId="2" borderId="8" xfId="0" applyFont="1" applyFill="1" applyBorder="1" applyAlignment="1">
      <alignment vertical="center" wrapText="1"/>
    </xf>
    <xf numFmtId="0" fontId="4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3" fontId="1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165" fontId="11" fillId="2" borderId="8" xfId="0" applyNumberFormat="1" applyFont="1" applyFill="1" applyBorder="1" applyAlignment="1">
      <alignment horizontal="right" vertical="center" wrapText="1"/>
    </xf>
    <xf numFmtId="165" fontId="43" fillId="2" borderId="1" xfId="0" applyNumberFormat="1" applyFont="1" applyFill="1" applyBorder="1" applyAlignment="1">
      <alignment horizontal="right" vertical="center" wrapText="1"/>
    </xf>
    <xf numFmtId="0" fontId="44" fillId="0" borderId="1" xfId="0" applyFont="1" applyBorder="1" applyAlignment="1">
      <alignment horizontal="right" vertical="center" wrapText="1"/>
    </xf>
    <xf numFmtId="165" fontId="45" fillId="0" borderId="1" xfId="0" applyNumberFormat="1" applyFont="1" applyBorder="1" applyAlignment="1">
      <alignment horizontal="right" vertical="center" wrapText="1"/>
    </xf>
    <xf numFmtId="0" fontId="46" fillId="2" borderId="1" xfId="0" applyFont="1" applyFill="1" applyBorder="1" applyAlignment="1">
      <alignment horizontal="right" vertical="center" wrapText="1"/>
    </xf>
    <xf numFmtId="3" fontId="47" fillId="2" borderId="1" xfId="0" applyNumberFormat="1" applyFont="1" applyFill="1" applyBorder="1" applyAlignment="1">
      <alignment horizontal="right" vertical="center" wrapText="1"/>
    </xf>
    <xf numFmtId="3" fontId="11" fillId="2" borderId="8" xfId="0" applyNumberFormat="1" applyFont="1" applyFill="1" applyBorder="1" applyAlignment="1">
      <alignment horizontal="right" vertical="center" wrapText="1"/>
    </xf>
    <xf numFmtId="3" fontId="11" fillId="0" borderId="0" xfId="0" applyNumberFormat="1" applyFont="1" applyAlignment="1">
      <alignment horizontal="right" vertical="center" wrapText="1"/>
    </xf>
    <xf numFmtId="3" fontId="11" fillId="2" borderId="8" xfId="0" applyNumberFormat="1" applyFont="1" applyFill="1" applyBorder="1" applyAlignment="1">
      <alignment vertical="center" wrapText="1"/>
    </xf>
    <xf numFmtId="165" fontId="11" fillId="0" borderId="0" xfId="0" applyNumberFormat="1" applyFont="1" applyAlignment="1">
      <alignment vertical="center" wrapText="1"/>
    </xf>
    <xf numFmtId="165" fontId="11" fillId="0" borderId="1" xfId="0" applyNumberFormat="1" applyFont="1" applyBorder="1" applyAlignment="1">
      <alignment vertical="center" wrapText="1"/>
    </xf>
    <xf numFmtId="0" fontId="48" fillId="0" borderId="0" xfId="0" applyFont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3" fontId="49" fillId="2" borderId="1" xfId="0" applyNumberFormat="1" applyFont="1" applyFill="1" applyBorder="1" applyAlignment="1">
      <alignment vertical="center" wrapText="1"/>
    </xf>
    <xf numFmtId="3" fontId="50" fillId="0" borderId="1" xfId="0" applyNumberFormat="1" applyFont="1" applyBorder="1" applyAlignment="1">
      <alignment vertical="center" wrapText="1"/>
    </xf>
    <xf numFmtId="3" fontId="11" fillId="0" borderId="1" xfId="0" applyNumberFormat="1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6" fontId="11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vertical="center" wrapText="1"/>
    </xf>
    <xf numFmtId="166" fontId="11" fillId="0" borderId="0" xfId="0" applyNumberFormat="1" applyFont="1" applyAlignment="1">
      <alignment vertical="center" wrapText="1"/>
    </xf>
    <xf numFmtId="166" fontId="11" fillId="0" borderId="0" xfId="0" applyNumberFormat="1" applyFont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51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center" vertical="center" wrapText="1"/>
    </xf>
    <xf numFmtId="0" fontId="52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vertical="center" wrapText="1"/>
    </xf>
    <xf numFmtId="0" fontId="53" fillId="0" borderId="0" xfId="0" applyFont="1" applyAlignment="1">
      <alignment horizontal="right" vertical="center" wrapText="1"/>
    </xf>
    <xf numFmtId="165" fontId="54" fillId="0" borderId="0" xfId="0" applyNumberFormat="1" applyFont="1" applyAlignment="1">
      <alignment vertical="center" wrapText="1"/>
    </xf>
    <xf numFmtId="0" fontId="55" fillId="0" borderId="1" xfId="0" applyFont="1" applyBorder="1" applyAlignment="1">
      <alignment horizontal="right" vertical="center" wrapText="1"/>
    </xf>
    <xf numFmtId="165" fontId="56" fillId="0" borderId="1" xfId="0" applyNumberFormat="1" applyFont="1" applyBorder="1" applyAlignment="1">
      <alignment vertical="center" wrapText="1"/>
    </xf>
    <xf numFmtId="165" fontId="11" fillId="0" borderId="0" xfId="0" applyNumberFormat="1" applyFont="1" applyAlignment="1">
      <alignment horizontal="right" vertical="center" wrapText="1"/>
    </xf>
    <xf numFmtId="165" fontId="11" fillId="2" borderId="8" xfId="0" applyNumberFormat="1" applyFont="1" applyFill="1" applyBorder="1" applyAlignment="1">
      <alignment vertical="center" wrapText="1"/>
    </xf>
    <xf numFmtId="0" fontId="38" fillId="2" borderId="8" xfId="0" applyFont="1" applyFill="1" applyBorder="1" applyAlignment="1">
      <alignment vertical="center" wrapText="1"/>
    </xf>
    <xf numFmtId="165" fontId="11" fillId="0" borderId="1" xfId="0" applyNumberFormat="1" applyFont="1" applyBorder="1" applyAlignment="1">
      <alignment horizontal="right" vertical="center" wrapText="1"/>
    </xf>
    <xf numFmtId="165" fontId="11" fillId="2" borderId="1" xfId="0" applyNumberFormat="1" applyFont="1" applyFill="1" applyBorder="1" applyAlignment="1">
      <alignment vertical="center" wrapText="1"/>
    </xf>
    <xf numFmtId="0" fontId="38" fillId="2" borderId="1" xfId="0" applyFont="1" applyFill="1" applyBorder="1" applyAlignment="1">
      <alignment vertical="center" wrapText="1"/>
    </xf>
    <xf numFmtId="165" fontId="2" fillId="0" borderId="9" xfId="0" applyNumberFormat="1" applyFont="1" applyBorder="1" applyAlignment="1">
      <alignment vertical="center" wrapText="1"/>
    </xf>
    <xf numFmtId="3" fontId="7" fillId="0" borderId="1" xfId="0" applyNumberFormat="1" applyFont="1" applyFill="1" applyBorder="1" applyAlignment="1">
      <alignment horizontal="right" wrapText="1"/>
    </xf>
    <xf numFmtId="3" fontId="7" fillId="0" borderId="1" xfId="0" applyNumberFormat="1" applyFont="1" applyFill="1" applyBorder="1" applyAlignment="1">
      <alignment horizontal="center" wrapText="1"/>
    </xf>
    <xf numFmtId="0" fontId="1" fillId="0" borderId="10" xfId="1" applyFont="1" applyAlignment="1">
      <alignment vertical="center" wrapText="1"/>
    </xf>
    <xf numFmtId="0" fontId="2" fillId="0" borderId="10" xfId="1" applyFont="1" applyAlignment="1">
      <alignment vertical="center" wrapText="1"/>
    </xf>
    <xf numFmtId="0" fontId="3" fillId="0" borderId="10" xfId="1" applyFont="1" applyAlignment="1">
      <alignment horizontal="center" vertical="center" wrapText="1"/>
    </xf>
    <xf numFmtId="0" fontId="4" fillId="0" borderId="10" xfId="1" applyFont="1" applyAlignment="1">
      <alignment horizontal="center"/>
    </xf>
    <xf numFmtId="0" fontId="0" fillId="0" borderId="10" xfId="1" applyFont="1" applyAlignment="1"/>
    <xf numFmtId="0" fontId="3" fillId="0" borderId="10" xfId="1" applyFont="1" applyAlignment="1">
      <alignment horizontal="center" vertical="center" wrapText="1"/>
    </xf>
    <xf numFmtId="0" fontId="0" fillId="0" borderId="10" xfId="1" applyFont="1" applyAlignment="1"/>
    <xf numFmtId="0" fontId="5" fillId="0" borderId="10" xfId="1" applyFont="1" applyAlignment="1">
      <alignment horizontal="left"/>
    </xf>
    <xf numFmtId="0" fontId="6" fillId="0" borderId="10" xfId="1" applyFont="1"/>
    <xf numFmtId="0" fontId="7" fillId="0" borderId="10" xfId="1" applyFont="1" applyAlignment="1">
      <alignment vertical="center" wrapText="1"/>
    </xf>
    <xf numFmtId="0" fontId="8" fillId="0" borderId="10" xfId="1" applyFont="1" applyAlignment="1">
      <alignment horizontal="center"/>
    </xf>
    <xf numFmtId="0" fontId="9" fillId="0" borderId="10" xfId="1" applyFont="1"/>
    <xf numFmtId="0" fontId="1" fillId="0" borderId="1" xfId="1" applyFont="1" applyBorder="1"/>
    <xf numFmtId="0" fontId="13" fillId="2" borderId="1" xfId="1" applyFont="1" applyFill="1" applyBorder="1" applyAlignment="1">
      <alignment horizontal="center" wrapText="1"/>
    </xf>
    <xf numFmtId="0" fontId="13" fillId="0" borderId="1" xfId="1" applyFont="1" applyBorder="1" applyAlignment="1">
      <alignment horizontal="center" wrapText="1"/>
    </xf>
    <xf numFmtId="3" fontId="13" fillId="2" borderId="1" xfId="1" applyNumberFormat="1" applyFont="1" applyFill="1" applyBorder="1" applyAlignment="1">
      <alignment horizontal="center" wrapText="1"/>
    </xf>
    <xf numFmtId="0" fontId="1" fillId="2" borderId="1" xfId="1" applyFont="1" applyFill="1" applyBorder="1"/>
    <xf numFmtId="0" fontId="16" fillId="0" borderId="1" xfId="1" applyFont="1" applyBorder="1" applyAlignment="1">
      <alignment wrapText="1"/>
    </xf>
    <xf numFmtId="3" fontId="1" fillId="2" borderId="1" xfId="1" applyNumberFormat="1" applyFont="1" applyFill="1" applyBorder="1"/>
    <xf numFmtId="0" fontId="7" fillId="0" borderId="1" xfId="1" applyFont="1" applyBorder="1"/>
    <xf numFmtId="3" fontId="7" fillId="2" borderId="1" xfId="1" applyNumberFormat="1" applyFont="1" applyFill="1" applyBorder="1"/>
    <xf numFmtId="3" fontId="7" fillId="0" borderId="1" xfId="1" applyNumberFormat="1" applyFont="1" applyBorder="1" applyAlignment="1">
      <alignment horizontal="right" wrapText="1"/>
    </xf>
    <xf numFmtId="3" fontId="7" fillId="2" borderId="1" xfId="1" applyNumberFormat="1" applyFont="1" applyFill="1" applyBorder="1" applyAlignment="1">
      <alignment horizontal="right" wrapText="1"/>
    </xf>
    <xf numFmtId="0" fontId="17" fillId="0" borderId="1" xfId="1" applyFont="1" applyBorder="1" applyAlignment="1">
      <alignment wrapText="1"/>
    </xf>
    <xf numFmtId="3" fontId="17" fillId="2" borderId="1" xfId="1" applyNumberFormat="1" applyFont="1" applyFill="1" applyBorder="1" applyAlignment="1">
      <alignment horizontal="right" wrapText="1"/>
    </xf>
    <xf numFmtId="3" fontId="17" fillId="0" borderId="1" xfId="1" applyNumberFormat="1" applyFont="1" applyBorder="1" applyAlignment="1">
      <alignment horizontal="right" wrapText="1"/>
    </xf>
    <xf numFmtId="0" fontId="20" fillId="0" borderId="10" xfId="1" applyFont="1"/>
    <xf numFmtId="0" fontId="23" fillId="0" borderId="1" xfId="1" applyFont="1" applyBorder="1" applyAlignment="1">
      <alignment horizontal="right" wrapText="1"/>
    </xf>
    <xf numFmtId="3" fontId="3" fillId="2" borderId="1" xfId="1" applyNumberFormat="1" applyFont="1" applyFill="1" applyBorder="1" applyAlignment="1">
      <alignment horizontal="right" wrapText="1"/>
    </xf>
    <xf numFmtId="3" fontId="3" fillId="0" borderId="1" xfId="1" applyNumberFormat="1" applyFont="1" applyBorder="1" applyAlignment="1">
      <alignment horizontal="right" wrapText="1"/>
    </xf>
    <xf numFmtId="0" fontId="7" fillId="2" borderId="1" xfId="1" applyFont="1" applyFill="1" applyBorder="1"/>
    <xf numFmtId="165" fontId="7" fillId="2" borderId="1" xfId="1" applyNumberFormat="1" applyFont="1" applyFill="1" applyBorder="1"/>
    <xf numFmtId="165" fontId="7" fillId="0" borderId="1" xfId="1" applyNumberFormat="1" applyFont="1" applyBorder="1"/>
    <xf numFmtId="3" fontId="7" fillId="0" borderId="1" xfId="1" applyNumberFormat="1" applyFont="1" applyBorder="1"/>
    <xf numFmtId="0" fontId="3" fillId="0" borderId="1" xfId="1" applyFont="1" applyBorder="1" applyAlignment="1">
      <alignment horizontal="right" wrapText="1"/>
    </xf>
    <xf numFmtId="0" fontId="7" fillId="0" borderId="1" xfId="1" applyFont="1" applyBorder="1" applyAlignment="1">
      <alignment wrapText="1"/>
    </xf>
    <xf numFmtId="0" fontId="25" fillId="0" borderId="1" xfId="1" applyFont="1" applyBorder="1" applyAlignment="1">
      <alignment wrapText="1"/>
    </xf>
    <xf numFmtId="3" fontId="25" fillId="2" borderId="1" xfId="1" applyNumberFormat="1" applyFont="1" applyFill="1" applyBorder="1" applyAlignment="1">
      <alignment horizontal="right" wrapText="1"/>
    </xf>
    <xf numFmtId="3" fontId="25" fillId="0" borderId="1" xfId="1" applyNumberFormat="1" applyFont="1" applyBorder="1" applyAlignment="1">
      <alignment horizontal="right" wrapText="1"/>
    </xf>
    <xf numFmtId="166" fontId="7" fillId="0" borderId="1" xfId="1" applyNumberFormat="1" applyFont="1" applyBorder="1"/>
    <xf numFmtId="166" fontId="7" fillId="0" borderId="10" xfId="1" applyNumberFormat="1" applyFont="1"/>
    <xf numFmtId="165" fontId="7" fillId="0" borderId="10" xfId="1" applyNumberFormat="1" applyFont="1"/>
    <xf numFmtId="3" fontId="7" fillId="0" borderId="10" xfId="1" applyNumberFormat="1" applyFont="1"/>
    <xf numFmtId="0" fontId="7" fillId="0" borderId="10" xfId="1" applyFont="1"/>
    <xf numFmtId="0" fontId="25" fillId="0" borderId="1" xfId="1" applyFont="1" applyBorder="1" applyAlignment="1">
      <alignment horizontal="center" wrapText="1"/>
    </xf>
    <xf numFmtId="0" fontId="3" fillId="0" borderId="1" xfId="1" applyFont="1" applyBorder="1" applyAlignment="1">
      <alignment wrapText="1"/>
    </xf>
    <xf numFmtId="3" fontId="7" fillId="0" borderId="1" xfId="1" applyNumberFormat="1" applyFont="1" applyBorder="1" applyAlignment="1">
      <alignment horizontal="center" wrapText="1"/>
    </xf>
    <xf numFmtId="0" fontId="29" fillId="0" borderId="10" xfId="1" applyFont="1"/>
    <xf numFmtId="3" fontId="7" fillId="0" borderId="1" xfId="1" applyNumberFormat="1" applyFont="1" applyFill="1" applyBorder="1" applyAlignment="1">
      <alignment horizontal="right" wrapText="1"/>
    </xf>
    <xf numFmtId="3" fontId="7" fillId="0" borderId="1" xfId="1" applyNumberFormat="1" applyFont="1" applyFill="1" applyBorder="1" applyAlignment="1">
      <alignment horizontal="center" wrapText="1"/>
    </xf>
    <xf numFmtId="14" fontId="7" fillId="0" borderId="0" xfId="0" applyNumberFormat="1" applyFont="1" applyFill="1"/>
    <xf numFmtId="0" fontId="0" fillId="0" borderId="0" xfId="0" applyFont="1" applyFill="1" applyAlignment="1"/>
    <xf numFmtId="0" fontId="3" fillId="0" borderId="0" xfId="0" applyFont="1" applyAlignment="1">
      <alignment horizontal="center" vertical="center" wrapText="1"/>
    </xf>
    <xf numFmtId="0" fontId="0" fillId="0" borderId="0" xfId="0" applyFont="1" applyAlignment="1"/>
    <xf numFmtId="0" fontId="7" fillId="0" borderId="0" xfId="0" applyFont="1"/>
    <xf numFmtId="14" fontId="7" fillId="3" borderId="0" xfId="0" applyNumberFormat="1" applyFont="1" applyFill="1"/>
    <xf numFmtId="0" fontId="3" fillId="0" borderId="0" xfId="0" applyFont="1" applyAlignment="1">
      <alignment horizontal="center" vertical="center" wrapText="1"/>
    </xf>
    <xf numFmtId="0" fontId="0" fillId="0" borderId="0" xfId="0" applyFont="1" applyAlignment="1"/>
    <xf numFmtId="0" fontId="7" fillId="0" borderId="0" xfId="0" applyFont="1"/>
    <xf numFmtId="3" fontId="17" fillId="2" borderId="1" xfId="0" applyNumberFormat="1" applyFont="1" applyFill="1" applyBorder="1"/>
    <xf numFmtId="0" fontId="11" fillId="2" borderId="2" xfId="0" applyFont="1" applyFill="1" applyBorder="1" applyAlignment="1">
      <alignment horizontal="center" wrapText="1"/>
    </xf>
    <xf numFmtId="0" fontId="12" fillId="0" borderId="3" xfId="0" applyFont="1" applyBorder="1"/>
    <xf numFmtId="0" fontId="12" fillId="0" borderId="4" xfId="0" applyFont="1" applyBorder="1"/>
    <xf numFmtId="0" fontId="12" fillId="0" borderId="5" xfId="0" applyFont="1" applyBorder="1"/>
    <xf numFmtId="0" fontId="12" fillId="0" borderId="6" xfId="0" applyFont="1" applyBorder="1"/>
    <xf numFmtId="0" fontId="12" fillId="0" borderId="7" xfId="0" applyFont="1" applyBorder="1"/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wrapText="1"/>
    </xf>
    <xf numFmtId="164" fontId="7" fillId="0" borderId="0" xfId="0" applyNumberFormat="1" applyFont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0" fillId="0" borderId="0" xfId="0" applyFont="1" applyAlignment="1"/>
    <xf numFmtId="14" fontId="7" fillId="0" borderId="10" xfId="1" applyNumberFormat="1" applyFont="1" applyFill="1"/>
    <xf numFmtId="0" fontId="0" fillId="0" borderId="10" xfId="1" applyFont="1" applyFill="1" applyAlignment="1"/>
    <xf numFmtId="0" fontId="11" fillId="0" borderId="2" xfId="1" applyFont="1" applyBorder="1" applyAlignment="1">
      <alignment horizontal="center" wrapText="1"/>
    </xf>
    <xf numFmtId="0" fontId="12" fillId="0" borderId="3" xfId="1" applyFont="1" applyBorder="1"/>
    <xf numFmtId="0" fontId="12" fillId="0" borderId="4" xfId="1" applyFont="1" applyBorder="1"/>
    <xf numFmtId="0" fontId="12" fillId="0" borderId="5" xfId="1" applyFont="1" applyBorder="1"/>
    <xf numFmtId="0" fontId="12" fillId="0" borderId="6" xfId="1" applyFont="1" applyBorder="1"/>
    <xf numFmtId="0" fontId="12" fillId="0" borderId="7" xfId="1" applyFont="1" applyBorder="1"/>
    <xf numFmtId="0" fontId="11" fillId="2" borderId="2" xfId="1" applyFont="1" applyFill="1" applyBorder="1" applyAlignment="1">
      <alignment horizontal="center" wrapText="1"/>
    </xf>
    <xf numFmtId="0" fontId="3" fillId="0" borderId="10" xfId="1" applyFont="1" applyAlignment="1">
      <alignment horizontal="center" vertical="center" wrapText="1"/>
    </xf>
    <xf numFmtId="0" fontId="0" fillId="0" borderId="10" xfId="1" applyFont="1" applyAlignment="1"/>
    <xf numFmtId="164" fontId="7" fillId="0" borderId="10" xfId="1" applyNumberFormat="1" applyFont="1" applyAlignment="1">
      <alignment horizontal="center" vertical="center" wrapText="1"/>
    </xf>
    <xf numFmtId="0" fontId="7" fillId="0" borderId="10" xfId="1" applyFont="1" applyAlignment="1">
      <alignment horizontal="center" vertical="center" wrapText="1"/>
    </xf>
    <xf numFmtId="14" fontId="7" fillId="0" borderId="10" xfId="1" applyNumberFormat="1" applyFont="1"/>
    <xf numFmtId="0" fontId="7" fillId="0" borderId="0" xfId="0" applyFont="1"/>
    <xf numFmtId="0" fontId="2" fillId="0" borderId="0" xfId="0" applyFont="1" applyAlignment="1">
      <alignment horizontal="righ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52" fillId="0" borderId="0" xfId="0" applyFont="1" applyAlignment="1">
      <alignment vertical="center" wrapText="1"/>
    </xf>
    <xf numFmtId="0" fontId="60" fillId="0" borderId="0" xfId="0" applyFont="1" applyAlignment="1"/>
    <xf numFmtId="0" fontId="61" fillId="0" borderId="0" xfId="0" applyFont="1" applyAlignment="1">
      <alignment horizontal="center" vertical="center" wrapText="1"/>
    </xf>
    <xf numFmtId="164" fontId="62" fillId="0" borderId="0" xfId="0" applyNumberFormat="1" applyFont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63" fillId="0" borderId="1" xfId="0" applyFont="1" applyBorder="1"/>
    <xf numFmtId="0" fontId="64" fillId="0" borderId="1" xfId="0" applyFont="1" applyBorder="1" applyAlignment="1">
      <alignment wrapText="1"/>
    </xf>
    <xf numFmtId="0" fontId="63" fillId="2" borderId="1" xfId="0" applyFont="1" applyFill="1" applyBorder="1"/>
    <xf numFmtId="3" fontId="63" fillId="2" borderId="1" xfId="0" applyNumberFormat="1" applyFont="1" applyFill="1" applyBorder="1"/>
    <xf numFmtId="0" fontId="62" fillId="0" borderId="1" xfId="0" applyFont="1" applyBorder="1"/>
    <xf numFmtId="3" fontId="62" fillId="2" borderId="1" xfId="0" applyNumberFormat="1" applyFont="1" applyFill="1" applyBorder="1"/>
    <xf numFmtId="3" fontId="62" fillId="0" borderId="1" xfId="0" applyNumberFormat="1" applyFont="1" applyBorder="1" applyAlignment="1">
      <alignment horizontal="right" wrapText="1"/>
    </xf>
    <xf numFmtId="0" fontId="65" fillId="0" borderId="1" xfId="0" applyFont="1" applyBorder="1" applyAlignment="1">
      <alignment wrapText="1"/>
    </xf>
    <xf numFmtId="3" fontId="65" fillId="2" borderId="1" xfId="0" applyNumberFormat="1" applyFont="1" applyFill="1" applyBorder="1" applyAlignment="1">
      <alignment horizontal="right" wrapText="1"/>
    </xf>
    <xf numFmtId="3" fontId="65" fillId="0" borderId="1" xfId="0" applyNumberFormat="1" applyFont="1" applyBorder="1" applyAlignment="1">
      <alignment horizontal="right" wrapText="1"/>
    </xf>
    <xf numFmtId="0" fontId="66" fillId="0" borderId="1" xfId="0" applyFont="1" applyBorder="1" applyAlignment="1">
      <alignment horizontal="right" wrapText="1"/>
    </xf>
    <xf numFmtId="3" fontId="61" fillId="2" borderId="1" xfId="0" applyNumberFormat="1" applyFont="1" applyFill="1" applyBorder="1" applyAlignment="1">
      <alignment horizontal="right" wrapText="1"/>
    </xf>
    <xf numFmtId="3" fontId="61" fillId="0" borderId="1" xfId="0" applyNumberFormat="1" applyFont="1" applyBorder="1" applyAlignment="1">
      <alignment horizontal="right" wrapText="1"/>
    </xf>
    <xf numFmtId="0" fontId="62" fillId="2" borderId="1" xfId="0" applyFont="1" applyFill="1" applyBorder="1"/>
    <xf numFmtId="165" fontId="62" fillId="2" borderId="1" xfId="0" applyNumberFormat="1" applyFont="1" applyFill="1" applyBorder="1"/>
    <xf numFmtId="165" fontId="62" fillId="0" borderId="1" xfId="0" applyNumberFormat="1" applyFont="1" applyBorder="1"/>
    <xf numFmtId="3" fontId="62" fillId="0" borderId="1" xfId="0" applyNumberFormat="1" applyFont="1" applyBorder="1"/>
    <xf numFmtId="0" fontId="61" fillId="0" borderId="1" xfId="0" applyFont="1" applyBorder="1" applyAlignment="1">
      <alignment horizontal="right" wrapText="1"/>
    </xf>
    <xf numFmtId="0" fontId="62" fillId="0" borderId="1" xfId="0" applyFont="1" applyBorder="1" applyAlignment="1">
      <alignment wrapText="1"/>
    </xf>
    <xf numFmtId="3" fontId="65" fillId="2" borderId="1" xfId="0" applyNumberFormat="1" applyFont="1" applyFill="1" applyBorder="1"/>
    <xf numFmtId="0" fontId="67" fillId="0" borderId="1" xfId="0" applyFont="1" applyBorder="1" applyAlignment="1">
      <alignment wrapText="1"/>
    </xf>
    <xf numFmtId="3" fontId="67" fillId="2" borderId="1" xfId="0" applyNumberFormat="1" applyFont="1" applyFill="1" applyBorder="1" applyAlignment="1">
      <alignment horizontal="right" wrapText="1"/>
    </xf>
    <xf numFmtId="3" fontId="67" fillId="0" borderId="1" xfId="0" applyNumberFormat="1" applyFont="1" applyBorder="1" applyAlignment="1">
      <alignment horizontal="right" wrapText="1"/>
    </xf>
    <xf numFmtId="0" fontId="67" fillId="0" borderId="1" xfId="0" applyFont="1" applyBorder="1" applyAlignment="1">
      <alignment horizontal="center" wrapText="1"/>
    </xf>
    <xf numFmtId="0" fontId="61" fillId="0" borderId="1" xfId="0" applyFont="1" applyBorder="1" applyAlignment="1">
      <alignment wrapText="1"/>
    </xf>
    <xf numFmtId="3" fontId="62" fillId="0" borderId="1" xfId="0" applyNumberFormat="1" applyFont="1" applyBorder="1" applyAlignment="1">
      <alignment horizontal="center" wrapText="1"/>
    </xf>
    <xf numFmtId="0" fontId="61" fillId="0" borderId="1" xfId="0" applyFont="1" applyFill="1" applyBorder="1" applyAlignment="1">
      <alignment wrapText="1"/>
    </xf>
    <xf numFmtId="3" fontId="62" fillId="0" borderId="1" xfId="0" applyNumberFormat="1" applyFont="1" applyFill="1" applyBorder="1" applyAlignment="1">
      <alignment horizontal="right" wrapText="1"/>
    </xf>
    <xf numFmtId="3" fontId="62" fillId="0" borderId="1" xfId="0" applyNumberFormat="1" applyFont="1" applyFill="1" applyBorder="1" applyAlignment="1">
      <alignment horizontal="center" wrapText="1"/>
    </xf>
    <xf numFmtId="0" fontId="68" fillId="4" borderId="0" xfId="0" applyFont="1" applyFill="1" applyAlignment="1"/>
    <xf numFmtId="0" fontId="61" fillId="2" borderId="2" xfId="0" applyFont="1" applyFill="1" applyBorder="1" applyAlignment="1">
      <alignment horizontal="center" wrapText="1"/>
    </xf>
    <xf numFmtId="0" fontId="69" fillId="0" borderId="3" xfId="0" applyFont="1" applyBorder="1"/>
    <xf numFmtId="0" fontId="69" fillId="0" borderId="4" xfId="0" applyFont="1" applyBorder="1"/>
    <xf numFmtId="0" fontId="69" fillId="0" borderId="5" xfId="0" applyFont="1" applyBorder="1"/>
    <xf numFmtId="0" fontId="69" fillId="0" borderId="6" xfId="0" applyFont="1" applyBorder="1"/>
    <xf numFmtId="0" fontId="69" fillId="0" borderId="7" xfId="0" applyFont="1" applyBorder="1"/>
    <xf numFmtId="0" fontId="70" fillId="0" borderId="0" xfId="0" applyFont="1" applyAlignment="1"/>
    <xf numFmtId="0" fontId="67" fillId="2" borderId="1" xfId="0" applyFont="1" applyFill="1" applyBorder="1" applyAlignment="1">
      <alignment horizontal="center" wrapText="1"/>
    </xf>
    <xf numFmtId="3" fontId="67" fillId="2" borderId="1" xfId="0" applyNumberFormat="1" applyFont="1" applyFill="1" applyBorder="1" applyAlignment="1">
      <alignment horizontal="center" wrapText="1"/>
    </xf>
    <xf numFmtId="0" fontId="61" fillId="0" borderId="2" xfId="0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352425</xdr:colOff>
      <xdr:row>1</xdr:row>
      <xdr:rowOff>28575</xdr:rowOff>
    </xdr:from>
    <xdr:ext cx="981075" cy="857250"/>
    <xdr:pic>
      <xdr:nvPicPr>
        <xdr:cNvPr id="2" name="image2.jp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2425" y="2286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352425</xdr:colOff>
      <xdr:row>1</xdr:row>
      <xdr:rowOff>28575</xdr:rowOff>
    </xdr:from>
    <xdr:ext cx="981075" cy="857250"/>
    <xdr:pic>
      <xdr:nvPicPr>
        <xdr:cNvPr id="2" name="image2.jp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2425" y="196215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352425</xdr:colOff>
      <xdr:row>1</xdr:row>
      <xdr:rowOff>28575</xdr:rowOff>
    </xdr:from>
    <xdr:ext cx="981075" cy="857250"/>
    <xdr:pic>
      <xdr:nvPicPr>
        <xdr:cNvPr id="2" name="image2.jpg" title="Ima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2425" y="196215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352425</xdr:colOff>
      <xdr:row>1</xdr:row>
      <xdr:rowOff>28575</xdr:rowOff>
    </xdr:from>
    <xdr:ext cx="981075" cy="857250"/>
    <xdr:pic>
      <xdr:nvPicPr>
        <xdr:cNvPr id="2" name="image2.jpg" title="Ima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314325</xdr:colOff>
      <xdr:row>1</xdr:row>
      <xdr:rowOff>0</xdr:rowOff>
    </xdr:from>
    <xdr:ext cx="981075" cy="857250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314325</xdr:colOff>
      <xdr:row>1</xdr:row>
      <xdr:rowOff>0</xdr:rowOff>
    </xdr:from>
    <xdr:ext cx="971550" cy="8572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314325</xdr:colOff>
      <xdr:row>1</xdr:row>
      <xdr:rowOff>0</xdr:rowOff>
    </xdr:from>
    <xdr:ext cx="971550" cy="857250"/>
    <xdr:pic>
      <xdr:nvPicPr>
        <xdr:cNvPr id="2" name="image3.jp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BDCC6-BBEE-434C-B18F-DFA4D22E1929}">
  <dimension ref="A1:Y93"/>
  <sheetViews>
    <sheetView tabSelected="1" zoomScaleNormal="100" workbookViewId="0">
      <pane ySplit="10" topLeftCell="A11" activePane="bottomLeft" state="frozen"/>
      <selection pane="bottomLeft" activeCell="A3" sqref="A3"/>
    </sheetView>
  </sheetViews>
  <sheetFormatPr defaultRowHeight="12.75"/>
  <cols>
    <col min="1" max="1" width="34.28515625" style="229" customWidth="1"/>
    <col min="2" max="2" width="9.140625" style="229"/>
    <col min="3" max="3" width="9.85546875" style="229" bestFit="1" customWidth="1"/>
    <col min="4" max="16384" width="9.140625" style="229"/>
  </cols>
  <sheetData>
    <row r="1" spans="1:25">
      <c r="B1" s="230" t="s">
        <v>147</v>
      </c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</row>
    <row r="2" spans="1:25">
      <c r="B2" s="230" t="s">
        <v>179</v>
      </c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</row>
    <row r="3" spans="1:25">
      <c r="B3" s="230" t="s">
        <v>1</v>
      </c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30"/>
      <c r="V3" s="230"/>
      <c r="W3" s="230"/>
      <c r="X3" s="230"/>
      <c r="Y3" s="230"/>
    </row>
    <row r="4" spans="1:25">
      <c r="B4" s="231"/>
    </row>
    <row r="5" spans="1:25">
      <c r="B5" s="230" t="s">
        <v>180</v>
      </c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230"/>
      <c r="U5" s="230"/>
      <c r="V5" s="230"/>
      <c r="W5" s="230"/>
      <c r="X5" s="230"/>
      <c r="Y5" s="230"/>
    </row>
    <row r="6" spans="1:25">
      <c r="B6" s="232" t="s">
        <v>158</v>
      </c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2"/>
      <c r="R6" s="232"/>
      <c r="S6" s="232"/>
      <c r="T6" s="232"/>
      <c r="U6" s="232"/>
      <c r="V6" s="232"/>
      <c r="W6" s="232"/>
      <c r="X6" s="232"/>
      <c r="Y6" s="232"/>
    </row>
    <row r="7" spans="1:25">
      <c r="B7" s="263" t="s">
        <v>4</v>
      </c>
      <c r="C7" s="264"/>
      <c r="D7" s="272" t="s">
        <v>5</v>
      </c>
      <c r="E7" s="264"/>
      <c r="F7" s="263" t="s">
        <v>6</v>
      </c>
      <c r="G7" s="264"/>
      <c r="H7" s="272" t="s">
        <v>7</v>
      </c>
      <c r="I7" s="264"/>
      <c r="J7" s="263" t="s">
        <v>178</v>
      </c>
      <c r="K7" s="264"/>
      <c r="L7" s="272" t="s">
        <v>10</v>
      </c>
      <c r="M7" s="264"/>
      <c r="N7" s="263" t="s">
        <v>11</v>
      </c>
      <c r="O7" s="264"/>
      <c r="P7" s="272" t="s">
        <v>12</v>
      </c>
      <c r="Q7" s="264"/>
      <c r="R7" s="263" t="s">
        <v>13</v>
      </c>
      <c r="S7" s="264"/>
      <c r="T7" s="272" t="s">
        <v>141</v>
      </c>
      <c r="U7" s="264"/>
      <c r="V7" s="263" t="s">
        <v>14</v>
      </c>
      <c r="W7" s="264"/>
    </row>
    <row r="8" spans="1:25">
      <c r="B8" s="265"/>
      <c r="C8" s="266"/>
      <c r="D8" s="265"/>
      <c r="E8" s="266"/>
      <c r="F8" s="265"/>
      <c r="G8" s="266"/>
      <c r="H8" s="265"/>
      <c r="I8" s="266"/>
      <c r="J8" s="265"/>
      <c r="K8" s="266"/>
      <c r="L8" s="265"/>
      <c r="M8" s="266"/>
      <c r="N8" s="265"/>
      <c r="O8" s="266"/>
      <c r="P8" s="265"/>
      <c r="Q8" s="266"/>
      <c r="R8" s="265"/>
      <c r="S8" s="266"/>
      <c r="T8" s="265"/>
      <c r="U8" s="266"/>
      <c r="V8" s="265"/>
      <c r="W8" s="266"/>
    </row>
    <row r="9" spans="1:25">
      <c r="B9" s="267"/>
      <c r="C9" s="268"/>
      <c r="D9" s="267"/>
      <c r="E9" s="268"/>
      <c r="F9" s="267"/>
      <c r="G9" s="268"/>
      <c r="H9" s="267"/>
      <c r="I9" s="268"/>
      <c r="J9" s="267"/>
      <c r="K9" s="268"/>
      <c r="L9" s="267"/>
      <c r="M9" s="268"/>
      <c r="N9" s="267"/>
      <c r="O9" s="268"/>
      <c r="P9" s="267"/>
      <c r="Q9" s="268"/>
      <c r="R9" s="267"/>
      <c r="S9" s="268"/>
      <c r="T9" s="267"/>
      <c r="U9" s="268"/>
      <c r="V9" s="267"/>
      <c r="W9" s="268"/>
    </row>
    <row r="10" spans="1:25" s="269" customFormat="1" ht="11.25">
      <c r="B10" s="270" t="s">
        <v>15</v>
      </c>
      <c r="C10" s="270" t="s">
        <v>16</v>
      </c>
      <c r="D10" s="256" t="s">
        <v>15</v>
      </c>
      <c r="E10" s="256" t="s">
        <v>16</v>
      </c>
      <c r="F10" s="270" t="s">
        <v>15</v>
      </c>
      <c r="G10" s="270" t="s">
        <v>16</v>
      </c>
      <c r="H10" s="256" t="s">
        <v>15</v>
      </c>
      <c r="I10" s="256" t="s">
        <v>16</v>
      </c>
      <c r="J10" s="270" t="s">
        <v>15</v>
      </c>
      <c r="K10" s="271" t="s">
        <v>16</v>
      </c>
      <c r="L10" s="256" t="s">
        <v>15</v>
      </c>
      <c r="M10" s="256" t="s">
        <v>16</v>
      </c>
      <c r="N10" s="270" t="s">
        <v>15</v>
      </c>
      <c r="O10" s="270" t="s">
        <v>16</v>
      </c>
      <c r="P10" s="256" t="s">
        <v>15</v>
      </c>
      <c r="Q10" s="256" t="s">
        <v>16</v>
      </c>
      <c r="R10" s="270" t="s">
        <v>15</v>
      </c>
      <c r="S10" s="270" t="s">
        <v>16</v>
      </c>
      <c r="T10" s="256" t="s">
        <v>15</v>
      </c>
      <c r="U10" s="256" t="s">
        <v>16</v>
      </c>
      <c r="V10" s="270" t="s">
        <v>15</v>
      </c>
      <c r="W10" s="270" t="s">
        <v>16</v>
      </c>
    </row>
    <row r="11" spans="1:25">
      <c r="B11" s="233"/>
      <c r="C11" s="233"/>
      <c r="D11" s="233"/>
      <c r="E11" s="233"/>
      <c r="F11" s="233"/>
      <c r="G11" s="233"/>
      <c r="H11" s="233"/>
      <c r="I11" s="233"/>
      <c r="J11" s="233"/>
      <c r="K11" s="233"/>
      <c r="L11" s="233"/>
      <c r="M11" s="233"/>
      <c r="N11" s="233"/>
      <c r="O11" s="233"/>
      <c r="P11" s="233"/>
      <c r="Q11" s="233"/>
      <c r="R11" s="233"/>
      <c r="S11" s="233"/>
      <c r="T11" s="233"/>
      <c r="U11" s="233"/>
      <c r="V11" s="233"/>
      <c r="W11" s="233"/>
    </row>
    <row r="12" spans="1:25">
      <c r="A12" s="234" t="s">
        <v>17</v>
      </c>
      <c r="B12" s="235"/>
      <c r="C12" s="235"/>
      <c r="D12" s="233"/>
      <c r="E12" s="233"/>
      <c r="F12" s="235"/>
      <c r="G12" s="235"/>
      <c r="H12" s="233"/>
      <c r="I12" s="233"/>
      <c r="J12" s="235"/>
      <c r="K12" s="236"/>
      <c r="L12" s="233"/>
      <c r="M12" s="233"/>
      <c r="N12" s="236"/>
      <c r="O12" s="236"/>
      <c r="P12" s="233"/>
      <c r="Q12" s="233"/>
      <c r="R12" s="236"/>
      <c r="S12" s="236"/>
      <c r="T12" s="233"/>
      <c r="U12" s="233"/>
      <c r="V12" s="236"/>
      <c r="W12" s="236"/>
    </row>
    <row r="13" spans="1:25">
      <c r="A13" s="237" t="s">
        <v>18</v>
      </c>
      <c r="B13" s="238">
        <v>0</v>
      </c>
      <c r="C13" s="238">
        <v>0</v>
      </c>
      <c r="D13" s="239">
        <v>0</v>
      </c>
      <c r="E13" s="239">
        <v>0</v>
      </c>
      <c r="F13" s="238">
        <v>0</v>
      </c>
      <c r="G13" s="238">
        <v>0</v>
      </c>
      <c r="H13" s="239">
        <v>100</v>
      </c>
      <c r="I13" s="239">
        <v>453780</v>
      </c>
      <c r="J13" s="238">
        <v>176</v>
      </c>
      <c r="K13" s="238">
        <v>947976</v>
      </c>
      <c r="L13" s="239">
        <v>7</v>
      </c>
      <c r="M13" s="239">
        <v>19800</v>
      </c>
      <c r="N13" s="238">
        <v>0</v>
      </c>
      <c r="O13" s="238">
        <v>0</v>
      </c>
      <c r="P13" s="239">
        <v>6</v>
      </c>
      <c r="Q13" s="239">
        <v>11142</v>
      </c>
      <c r="R13" s="238">
        <v>0</v>
      </c>
      <c r="S13" s="238">
        <v>0</v>
      </c>
      <c r="T13" s="239">
        <v>1558</v>
      </c>
      <c r="U13" s="239">
        <v>2352684</v>
      </c>
      <c r="V13" s="238">
        <f t="shared" ref="V13:W15" si="0">T13+B13+D13+F13+H13+J13+P13+R13+L13+N13</f>
        <v>1847</v>
      </c>
      <c r="W13" s="238">
        <f t="shared" si="0"/>
        <v>3785382</v>
      </c>
    </row>
    <row r="14" spans="1:25">
      <c r="A14" s="237" t="s">
        <v>19</v>
      </c>
      <c r="B14" s="238">
        <v>0</v>
      </c>
      <c r="C14" s="238">
        <v>0</v>
      </c>
      <c r="D14" s="239">
        <v>0</v>
      </c>
      <c r="E14" s="239">
        <v>0</v>
      </c>
      <c r="F14" s="238">
        <v>0</v>
      </c>
      <c r="G14" s="238">
        <v>0</v>
      </c>
      <c r="H14" s="239">
        <v>92</v>
      </c>
      <c r="I14" s="239">
        <v>452521</v>
      </c>
      <c r="J14" s="238">
        <v>134</v>
      </c>
      <c r="K14" s="238">
        <v>668407</v>
      </c>
      <c r="L14" s="239">
        <v>5</v>
      </c>
      <c r="M14" s="239">
        <v>20000</v>
      </c>
      <c r="N14" s="238">
        <v>0</v>
      </c>
      <c r="O14" s="238">
        <v>0</v>
      </c>
      <c r="P14" s="239">
        <v>10</v>
      </c>
      <c r="Q14" s="239">
        <v>20385</v>
      </c>
      <c r="R14" s="238">
        <v>0</v>
      </c>
      <c r="S14" s="238">
        <v>0</v>
      </c>
      <c r="T14" s="239">
        <v>1000</v>
      </c>
      <c r="U14" s="239">
        <v>1567120</v>
      </c>
      <c r="V14" s="238">
        <f t="shared" si="0"/>
        <v>1241</v>
      </c>
      <c r="W14" s="238">
        <f t="shared" si="0"/>
        <v>2728433</v>
      </c>
    </row>
    <row r="15" spans="1:25">
      <c r="A15" s="240" t="s">
        <v>20</v>
      </c>
      <c r="B15" s="241">
        <v>0</v>
      </c>
      <c r="C15" s="241">
        <v>0</v>
      </c>
      <c r="D15" s="242">
        <v>0</v>
      </c>
      <c r="E15" s="242">
        <v>0</v>
      </c>
      <c r="F15" s="241">
        <v>0</v>
      </c>
      <c r="G15" s="241">
        <v>0</v>
      </c>
      <c r="H15" s="242">
        <v>72</v>
      </c>
      <c r="I15" s="242">
        <v>362492</v>
      </c>
      <c r="J15" s="241">
        <v>48</v>
      </c>
      <c r="K15" s="241">
        <v>174536</v>
      </c>
      <c r="L15" s="242">
        <v>6</v>
      </c>
      <c r="M15" s="242">
        <v>27500</v>
      </c>
      <c r="N15" s="241">
        <v>0</v>
      </c>
      <c r="O15" s="241">
        <v>0</v>
      </c>
      <c r="P15" s="242">
        <v>17</v>
      </c>
      <c r="Q15" s="242">
        <v>40875</v>
      </c>
      <c r="R15" s="241">
        <v>0</v>
      </c>
      <c r="S15" s="241">
        <v>0</v>
      </c>
      <c r="T15" s="242">
        <v>756</v>
      </c>
      <c r="U15" s="242">
        <v>1203710</v>
      </c>
      <c r="V15" s="238">
        <f t="shared" si="0"/>
        <v>899</v>
      </c>
      <c r="W15" s="238">
        <f t="shared" si="0"/>
        <v>1809113</v>
      </c>
    </row>
    <row r="16" spans="1:25">
      <c r="A16" s="237"/>
      <c r="B16" s="241"/>
      <c r="C16" s="241"/>
      <c r="D16" s="242"/>
      <c r="E16" s="242"/>
      <c r="F16" s="241"/>
      <c r="G16" s="241"/>
      <c r="H16" s="242"/>
      <c r="I16" s="242"/>
      <c r="J16" s="241"/>
      <c r="K16" s="241"/>
      <c r="L16" s="242"/>
      <c r="M16" s="242"/>
      <c r="N16" s="238"/>
      <c r="O16" s="238"/>
      <c r="P16" s="242"/>
      <c r="Q16" s="242"/>
      <c r="R16" s="238"/>
      <c r="S16" s="238"/>
      <c r="T16" s="242"/>
      <c r="U16" s="242"/>
      <c r="V16" s="238"/>
      <c r="W16" s="238"/>
    </row>
    <row r="17" spans="1:23">
      <c r="A17" s="243" t="s">
        <v>154</v>
      </c>
      <c r="B17" s="244">
        <v>0</v>
      </c>
      <c r="C17" s="244">
        <v>0</v>
      </c>
      <c r="D17" s="245">
        <v>0</v>
      </c>
      <c r="E17" s="245">
        <v>0</v>
      </c>
      <c r="F17" s="244">
        <v>0</v>
      </c>
      <c r="G17" s="244">
        <v>0</v>
      </c>
      <c r="H17" s="245">
        <f t="shared" ref="H17:I17" si="1">SUM(H13:H16)</f>
        <v>264</v>
      </c>
      <c r="I17" s="245">
        <f t="shared" si="1"/>
        <v>1268793</v>
      </c>
      <c r="J17" s="244">
        <f t="shared" ref="J17:U17" si="2">SUM(J13:J15)</f>
        <v>358</v>
      </c>
      <c r="K17" s="244">
        <f t="shared" si="2"/>
        <v>1790919</v>
      </c>
      <c r="L17" s="245">
        <f t="shared" si="2"/>
        <v>18</v>
      </c>
      <c r="M17" s="245">
        <f t="shared" si="2"/>
        <v>67300</v>
      </c>
      <c r="N17" s="244">
        <f t="shared" si="2"/>
        <v>0</v>
      </c>
      <c r="O17" s="244">
        <f t="shared" si="2"/>
        <v>0</v>
      </c>
      <c r="P17" s="245">
        <f t="shared" si="2"/>
        <v>33</v>
      </c>
      <c r="Q17" s="245">
        <f t="shared" si="2"/>
        <v>72402</v>
      </c>
      <c r="R17" s="244">
        <f t="shared" si="2"/>
        <v>0</v>
      </c>
      <c r="S17" s="244">
        <f t="shared" si="2"/>
        <v>0</v>
      </c>
      <c r="T17" s="245">
        <f t="shared" si="2"/>
        <v>3314</v>
      </c>
      <c r="U17" s="245">
        <f t="shared" si="2"/>
        <v>5123514</v>
      </c>
      <c r="V17" s="244">
        <f>T17+B17+D17+F17+H17+J17+P17+R17+L17+N17</f>
        <v>3987</v>
      </c>
      <c r="W17" s="244">
        <f>U17+C17+E17+G17+I17+K17+Q17+S17+M17+O17</f>
        <v>8322928</v>
      </c>
    </row>
    <row r="18" spans="1:23">
      <c r="A18" s="237"/>
      <c r="B18" s="246"/>
      <c r="C18" s="246"/>
      <c r="D18" s="237"/>
      <c r="E18" s="237"/>
      <c r="F18" s="247"/>
      <c r="G18" s="247"/>
      <c r="H18" s="248"/>
      <c r="I18" s="248"/>
      <c r="J18" s="246"/>
      <c r="K18" s="238"/>
      <c r="L18" s="248"/>
      <c r="M18" s="248"/>
      <c r="N18" s="238"/>
      <c r="O18" s="238"/>
      <c r="P18" s="248"/>
      <c r="Q18" s="248"/>
      <c r="R18" s="238"/>
      <c r="S18" s="238"/>
      <c r="T18" s="248"/>
      <c r="U18" s="248"/>
      <c r="V18" s="238"/>
      <c r="W18" s="238"/>
    </row>
    <row r="19" spans="1:23" ht="25.5">
      <c r="A19" s="234" t="s">
        <v>22</v>
      </c>
      <c r="B19" s="246"/>
      <c r="C19" s="246"/>
      <c r="D19" s="237"/>
      <c r="E19" s="237"/>
      <c r="F19" s="247"/>
      <c r="G19" s="247"/>
      <c r="H19" s="248"/>
      <c r="I19" s="248"/>
      <c r="J19" s="246"/>
      <c r="K19" s="238"/>
      <c r="L19" s="248"/>
      <c r="M19" s="248"/>
      <c r="N19" s="238"/>
      <c r="O19" s="238"/>
      <c r="P19" s="248"/>
      <c r="Q19" s="248"/>
      <c r="R19" s="238"/>
      <c r="S19" s="238"/>
      <c r="T19" s="248"/>
      <c r="U19" s="248"/>
      <c r="V19" s="238"/>
      <c r="W19" s="238"/>
    </row>
    <row r="20" spans="1:23">
      <c r="A20" s="237" t="s">
        <v>23</v>
      </c>
      <c r="B20" s="238">
        <v>100</v>
      </c>
      <c r="C20" s="238">
        <v>660905</v>
      </c>
      <c r="D20" s="239">
        <v>0</v>
      </c>
      <c r="E20" s="239">
        <v>0</v>
      </c>
      <c r="F20" s="238">
        <v>0</v>
      </c>
      <c r="G20" s="238">
        <v>0</v>
      </c>
      <c r="H20" s="239">
        <v>1</v>
      </c>
      <c r="I20" s="239">
        <v>5334</v>
      </c>
      <c r="J20" s="238">
        <v>1</v>
      </c>
      <c r="K20" s="238">
        <v>2324</v>
      </c>
      <c r="L20" s="239">
        <v>0</v>
      </c>
      <c r="M20" s="239">
        <v>0</v>
      </c>
      <c r="N20" s="238">
        <v>23</v>
      </c>
      <c r="O20" s="238">
        <v>36748</v>
      </c>
      <c r="P20" s="239">
        <v>2</v>
      </c>
      <c r="Q20" s="239">
        <v>6000</v>
      </c>
      <c r="R20" s="238">
        <v>0</v>
      </c>
      <c r="S20" s="238">
        <v>0</v>
      </c>
      <c r="T20" s="239">
        <v>0</v>
      </c>
      <c r="U20" s="239">
        <v>0</v>
      </c>
      <c r="V20" s="238">
        <f t="shared" ref="V20:V47" si="3">T20+B20+D20+F20+H20+J20+P20+R20+L20+N20</f>
        <v>127</v>
      </c>
      <c r="W20" s="238">
        <f t="shared" ref="W20:W47" si="4">U20+C20+E20+G20+I20+K20+Q20+S20+M20+O20</f>
        <v>711311</v>
      </c>
    </row>
    <row r="21" spans="1:23">
      <c r="A21" s="237" t="s">
        <v>24</v>
      </c>
      <c r="B21" s="238">
        <v>111</v>
      </c>
      <c r="C21" s="238">
        <v>673502</v>
      </c>
      <c r="D21" s="239">
        <v>0</v>
      </c>
      <c r="E21" s="239">
        <v>0</v>
      </c>
      <c r="F21" s="238">
        <v>0</v>
      </c>
      <c r="G21" s="238">
        <v>0</v>
      </c>
      <c r="H21" s="239">
        <v>2</v>
      </c>
      <c r="I21" s="239">
        <v>10668</v>
      </c>
      <c r="J21" s="238">
        <v>1</v>
      </c>
      <c r="K21" s="238">
        <v>6479</v>
      </c>
      <c r="L21" s="239">
        <v>1</v>
      </c>
      <c r="M21" s="239">
        <v>5000</v>
      </c>
      <c r="N21" s="238">
        <v>0</v>
      </c>
      <c r="O21" s="238">
        <v>0</v>
      </c>
      <c r="P21" s="239">
        <v>2</v>
      </c>
      <c r="Q21" s="239">
        <v>5880</v>
      </c>
      <c r="R21" s="238">
        <v>0</v>
      </c>
      <c r="S21" s="238">
        <v>0</v>
      </c>
      <c r="T21" s="239">
        <v>0</v>
      </c>
      <c r="U21" s="239">
        <v>0</v>
      </c>
      <c r="V21" s="238">
        <f t="shared" si="3"/>
        <v>117</v>
      </c>
      <c r="W21" s="238">
        <f t="shared" si="4"/>
        <v>701529</v>
      </c>
    </row>
    <row r="22" spans="1:23">
      <c r="A22" s="237" t="s">
        <v>25</v>
      </c>
      <c r="B22" s="238">
        <v>779</v>
      </c>
      <c r="C22" s="238">
        <v>3590758</v>
      </c>
      <c r="D22" s="239">
        <v>0</v>
      </c>
      <c r="E22" s="239">
        <v>0</v>
      </c>
      <c r="F22" s="238">
        <v>0</v>
      </c>
      <c r="G22" s="238">
        <v>0</v>
      </c>
      <c r="H22" s="239">
        <v>11</v>
      </c>
      <c r="I22" s="239">
        <v>51813</v>
      </c>
      <c r="J22" s="238">
        <v>3</v>
      </c>
      <c r="K22" s="238">
        <v>24402</v>
      </c>
      <c r="L22" s="239">
        <v>3</v>
      </c>
      <c r="M22" s="239">
        <v>11250</v>
      </c>
      <c r="N22" s="238">
        <v>0</v>
      </c>
      <c r="O22" s="238">
        <v>0</v>
      </c>
      <c r="P22" s="239">
        <v>12</v>
      </c>
      <c r="Q22" s="239">
        <v>23250</v>
      </c>
      <c r="R22" s="238">
        <v>0</v>
      </c>
      <c r="S22" s="238">
        <v>0</v>
      </c>
      <c r="T22" s="239">
        <v>0</v>
      </c>
      <c r="U22" s="239">
        <v>0</v>
      </c>
      <c r="V22" s="238">
        <f t="shared" si="3"/>
        <v>808</v>
      </c>
      <c r="W22" s="238">
        <f t="shared" si="4"/>
        <v>3701473</v>
      </c>
    </row>
    <row r="23" spans="1:23">
      <c r="A23" s="237" t="s">
        <v>26</v>
      </c>
      <c r="B23" s="238">
        <v>311</v>
      </c>
      <c r="C23" s="238">
        <v>2148934</v>
      </c>
      <c r="D23" s="239">
        <v>0</v>
      </c>
      <c r="E23" s="239">
        <v>0</v>
      </c>
      <c r="F23" s="238">
        <v>0</v>
      </c>
      <c r="G23" s="238">
        <v>0</v>
      </c>
      <c r="H23" s="239">
        <v>5</v>
      </c>
      <c r="I23" s="239">
        <v>24003</v>
      </c>
      <c r="J23" s="238">
        <v>2</v>
      </c>
      <c r="K23" s="238">
        <v>13944</v>
      </c>
      <c r="L23" s="239">
        <v>1</v>
      </c>
      <c r="M23" s="239">
        <v>5000</v>
      </c>
      <c r="N23" s="238">
        <v>0</v>
      </c>
      <c r="O23" s="238">
        <v>0</v>
      </c>
      <c r="P23" s="239">
        <v>0</v>
      </c>
      <c r="Q23" s="239">
        <v>0</v>
      </c>
      <c r="R23" s="238">
        <v>0</v>
      </c>
      <c r="S23" s="238">
        <v>0</v>
      </c>
      <c r="T23" s="239">
        <v>0</v>
      </c>
      <c r="U23" s="239">
        <v>0</v>
      </c>
      <c r="V23" s="238">
        <f t="shared" si="3"/>
        <v>319</v>
      </c>
      <c r="W23" s="238">
        <f t="shared" si="4"/>
        <v>2191881</v>
      </c>
    </row>
    <row r="24" spans="1:23">
      <c r="A24" s="237" t="s">
        <v>27</v>
      </c>
      <c r="B24" s="238">
        <v>133</v>
      </c>
      <c r="C24" s="238">
        <v>836277</v>
      </c>
      <c r="D24" s="239">
        <v>0</v>
      </c>
      <c r="E24" s="239">
        <v>0</v>
      </c>
      <c r="F24" s="238">
        <v>0</v>
      </c>
      <c r="G24" s="238">
        <v>0</v>
      </c>
      <c r="H24" s="239">
        <v>1</v>
      </c>
      <c r="I24" s="239">
        <v>5334</v>
      </c>
      <c r="J24" s="238">
        <v>0</v>
      </c>
      <c r="K24" s="238">
        <v>0</v>
      </c>
      <c r="L24" s="239">
        <v>0</v>
      </c>
      <c r="M24" s="239">
        <v>0</v>
      </c>
      <c r="N24" s="238">
        <v>0</v>
      </c>
      <c r="O24" s="238">
        <v>0</v>
      </c>
      <c r="P24" s="239">
        <v>1</v>
      </c>
      <c r="Q24" s="239">
        <v>1500</v>
      </c>
      <c r="R24" s="238">
        <v>0</v>
      </c>
      <c r="S24" s="238">
        <v>0</v>
      </c>
      <c r="T24" s="239">
        <v>0</v>
      </c>
      <c r="U24" s="239">
        <v>0</v>
      </c>
      <c r="V24" s="238">
        <f t="shared" si="3"/>
        <v>135</v>
      </c>
      <c r="W24" s="238">
        <f t="shared" si="4"/>
        <v>843111</v>
      </c>
    </row>
    <row r="25" spans="1:23">
      <c r="A25" s="237" t="s">
        <v>28</v>
      </c>
      <c r="B25" s="238">
        <v>245</v>
      </c>
      <c r="C25" s="238">
        <v>1714028</v>
      </c>
      <c r="D25" s="239">
        <v>0</v>
      </c>
      <c r="E25" s="239">
        <v>0</v>
      </c>
      <c r="F25" s="238">
        <v>0</v>
      </c>
      <c r="G25" s="238">
        <v>0</v>
      </c>
      <c r="H25" s="239">
        <v>5</v>
      </c>
      <c r="I25" s="239">
        <v>26670</v>
      </c>
      <c r="J25" s="238">
        <v>4</v>
      </c>
      <c r="K25" s="238">
        <v>32536</v>
      </c>
      <c r="L25" s="239">
        <v>0</v>
      </c>
      <c r="M25" s="239">
        <v>0</v>
      </c>
      <c r="N25" s="238">
        <v>0</v>
      </c>
      <c r="O25" s="238">
        <v>0</v>
      </c>
      <c r="P25" s="239">
        <v>1</v>
      </c>
      <c r="Q25" s="239">
        <v>3000</v>
      </c>
      <c r="R25" s="238">
        <v>0</v>
      </c>
      <c r="S25" s="238">
        <v>0</v>
      </c>
      <c r="T25" s="239">
        <v>0</v>
      </c>
      <c r="U25" s="239">
        <v>0</v>
      </c>
      <c r="V25" s="238">
        <f t="shared" si="3"/>
        <v>255</v>
      </c>
      <c r="W25" s="238">
        <f t="shared" si="4"/>
        <v>1776234</v>
      </c>
    </row>
    <row r="26" spans="1:23">
      <c r="A26" s="237" t="s">
        <v>29</v>
      </c>
      <c r="B26" s="238">
        <v>155</v>
      </c>
      <c r="C26" s="238">
        <v>1118779</v>
      </c>
      <c r="D26" s="239">
        <v>0</v>
      </c>
      <c r="E26" s="239">
        <v>0</v>
      </c>
      <c r="F26" s="238">
        <v>0</v>
      </c>
      <c r="G26" s="238">
        <v>0</v>
      </c>
      <c r="H26" s="239">
        <v>5</v>
      </c>
      <c r="I26" s="239">
        <v>26670</v>
      </c>
      <c r="J26" s="238">
        <v>0</v>
      </c>
      <c r="K26" s="238">
        <v>0</v>
      </c>
      <c r="L26" s="239">
        <v>1</v>
      </c>
      <c r="M26" s="239">
        <v>5000</v>
      </c>
      <c r="N26" s="238">
        <v>0</v>
      </c>
      <c r="O26" s="238">
        <v>0</v>
      </c>
      <c r="P26" s="239">
        <v>1</v>
      </c>
      <c r="Q26" s="239">
        <v>3000</v>
      </c>
      <c r="R26" s="238">
        <v>0</v>
      </c>
      <c r="S26" s="238">
        <v>0</v>
      </c>
      <c r="T26" s="239">
        <v>0</v>
      </c>
      <c r="U26" s="239">
        <v>0</v>
      </c>
      <c r="V26" s="238">
        <f t="shared" si="3"/>
        <v>162</v>
      </c>
      <c r="W26" s="238">
        <f t="shared" si="4"/>
        <v>1153449</v>
      </c>
    </row>
    <row r="27" spans="1:23">
      <c r="A27" s="237" t="s">
        <v>31</v>
      </c>
      <c r="B27" s="238">
        <v>258</v>
      </c>
      <c r="C27" s="238">
        <v>1850336</v>
      </c>
      <c r="D27" s="239">
        <v>0</v>
      </c>
      <c r="E27" s="239">
        <v>0</v>
      </c>
      <c r="F27" s="238">
        <v>0</v>
      </c>
      <c r="G27" s="238">
        <v>0</v>
      </c>
      <c r="H27" s="239">
        <v>0</v>
      </c>
      <c r="I27" s="239">
        <v>0</v>
      </c>
      <c r="J27" s="238">
        <v>1</v>
      </c>
      <c r="K27" s="238">
        <v>4648</v>
      </c>
      <c r="L27" s="239">
        <v>0</v>
      </c>
      <c r="M27" s="239">
        <v>0</v>
      </c>
      <c r="N27" s="238">
        <v>0</v>
      </c>
      <c r="O27" s="238">
        <v>0</v>
      </c>
      <c r="P27" s="239">
        <v>0</v>
      </c>
      <c r="Q27" s="239">
        <v>0</v>
      </c>
      <c r="R27" s="238">
        <v>0</v>
      </c>
      <c r="S27" s="238">
        <v>0</v>
      </c>
      <c r="T27" s="239">
        <v>0</v>
      </c>
      <c r="U27" s="239">
        <v>0</v>
      </c>
      <c r="V27" s="238">
        <f t="shared" si="3"/>
        <v>259</v>
      </c>
      <c r="W27" s="238">
        <f t="shared" si="4"/>
        <v>1854984</v>
      </c>
    </row>
    <row r="28" spans="1:23">
      <c r="A28" s="237" t="s">
        <v>32</v>
      </c>
      <c r="B28" s="238">
        <v>582</v>
      </c>
      <c r="C28" s="238">
        <v>4024013</v>
      </c>
      <c r="D28" s="239">
        <v>0</v>
      </c>
      <c r="E28" s="239">
        <v>0</v>
      </c>
      <c r="F28" s="238">
        <v>0</v>
      </c>
      <c r="G28" s="238">
        <v>0</v>
      </c>
      <c r="H28" s="239">
        <v>11</v>
      </c>
      <c r="I28" s="239">
        <v>56007</v>
      </c>
      <c r="J28" s="238">
        <v>11</v>
      </c>
      <c r="K28" s="238">
        <v>65072</v>
      </c>
      <c r="L28" s="239">
        <v>4</v>
      </c>
      <c r="M28" s="239">
        <v>20000</v>
      </c>
      <c r="N28" s="238">
        <v>0</v>
      </c>
      <c r="O28" s="238">
        <v>0</v>
      </c>
      <c r="P28" s="239">
        <v>1</v>
      </c>
      <c r="Q28" s="239">
        <v>2130</v>
      </c>
      <c r="R28" s="238">
        <v>0</v>
      </c>
      <c r="S28" s="238">
        <v>0</v>
      </c>
      <c r="T28" s="239">
        <v>0</v>
      </c>
      <c r="U28" s="239">
        <v>0</v>
      </c>
      <c r="V28" s="238">
        <f t="shared" si="3"/>
        <v>609</v>
      </c>
      <c r="W28" s="238">
        <f t="shared" si="4"/>
        <v>4167222</v>
      </c>
    </row>
    <row r="29" spans="1:23">
      <c r="A29" s="237" t="s">
        <v>33</v>
      </c>
      <c r="B29" s="238">
        <v>65</v>
      </c>
      <c r="C29" s="238">
        <v>449688</v>
      </c>
      <c r="D29" s="239">
        <v>0</v>
      </c>
      <c r="E29" s="239">
        <v>0</v>
      </c>
      <c r="F29" s="238">
        <v>0</v>
      </c>
      <c r="G29" s="238">
        <v>0</v>
      </c>
      <c r="H29" s="239">
        <v>2</v>
      </c>
      <c r="I29" s="239">
        <v>9335</v>
      </c>
      <c r="J29" s="238">
        <v>0</v>
      </c>
      <c r="K29" s="238">
        <v>0</v>
      </c>
      <c r="L29" s="239">
        <v>0</v>
      </c>
      <c r="M29" s="239">
        <v>0</v>
      </c>
      <c r="N29" s="238">
        <v>0</v>
      </c>
      <c r="O29" s="238">
        <v>0</v>
      </c>
      <c r="P29" s="239">
        <v>0</v>
      </c>
      <c r="Q29" s="239">
        <v>0</v>
      </c>
      <c r="R29" s="238">
        <v>0</v>
      </c>
      <c r="S29" s="238">
        <v>0</v>
      </c>
      <c r="T29" s="239">
        <v>0</v>
      </c>
      <c r="U29" s="239">
        <v>0</v>
      </c>
      <c r="V29" s="238">
        <f t="shared" si="3"/>
        <v>67</v>
      </c>
      <c r="W29" s="238">
        <f t="shared" si="4"/>
        <v>459023</v>
      </c>
    </row>
    <row r="30" spans="1:23">
      <c r="A30" s="237" t="s">
        <v>34</v>
      </c>
      <c r="B30" s="238">
        <v>106</v>
      </c>
      <c r="C30" s="238">
        <v>697550</v>
      </c>
      <c r="D30" s="239">
        <v>0</v>
      </c>
      <c r="E30" s="239">
        <v>0</v>
      </c>
      <c r="F30" s="238">
        <v>0</v>
      </c>
      <c r="G30" s="238">
        <v>0</v>
      </c>
      <c r="H30" s="239">
        <v>1</v>
      </c>
      <c r="I30" s="239">
        <v>5334</v>
      </c>
      <c r="J30" s="238">
        <v>0</v>
      </c>
      <c r="K30" s="238">
        <v>0</v>
      </c>
      <c r="L30" s="239">
        <v>1</v>
      </c>
      <c r="M30" s="239">
        <v>2500</v>
      </c>
      <c r="N30" s="238">
        <v>0</v>
      </c>
      <c r="O30" s="238">
        <v>0</v>
      </c>
      <c r="P30" s="239">
        <v>0</v>
      </c>
      <c r="Q30" s="239">
        <v>0</v>
      </c>
      <c r="R30" s="238">
        <v>0</v>
      </c>
      <c r="S30" s="238">
        <v>0</v>
      </c>
      <c r="T30" s="239">
        <v>0</v>
      </c>
      <c r="U30" s="239">
        <v>0</v>
      </c>
      <c r="V30" s="238">
        <f t="shared" si="3"/>
        <v>108</v>
      </c>
      <c r="W30" s="238">
        <f t="shared" si="4"/>
        <v>705384</v>
      </c>
    </row>
    <row r="31" spans="1:23">
      <c r="A31" s="237" t="s">
        <v>35</v>
      </c>
      <c r="B31" s="238">
        <v>90</v>
      </c>
      <c r="C31" s="238">
        <v>616854</v>
      </c>
      <c r="D31" s="239">
        <v>0</v>
      </c>
      <c r="E31" s="239">
        <v>0</v>
      </c>
      <c r="F31" s="238">
        <v>0</v>
      </c>
      <c r="G31" s="238">
        <v>0</v>
      </c>
      <c r="H31" s="239">
        <v>4</v>
      </c>
      <c r="I31" s="239">
        <v>21336</v>
      </c>
      <c r="J31" s="238">
        <v>1</v>
      </c>
      <c r="K31" s="238">
        <v>4648</v>
      </c>
      <c r="L31" s="239">
        <v>0</v>
      </c>
      <c r="M31" s="239">
        <v>0</v>
      </c>
      <c r="N31" s="238">
        <v>0</v>
      </c>
      <c r="O31" s="238">
        <v>0</v>
      </c>
      <c r="P31" s="239">
        <v>0</v>
      </c>
      <c r="Q31" s="239">
        <v>0</v>
      </c>
      <c r="R31" s="238">
        <v>0</v>
      </c>
      <c r="S31" s="238">
        <v>0</v>
      </c>
      <c r="T31" s="239">
        <v>0</v>
      </c>
      <c r="U31" s="239">
        <v>0</v>
      </c>
      <c r="V31" s="238">
        <f t="shared" si="3"/>
        <v>95</v>
      </c>
      <c r="W31" s="238">
        <f t="shared" si="4"/>
        <v>642838</v>
      </c>
    </row>
    <row r="32" spans="1:23">
      <c r="A32" s="237" t="s">
        <v>36</v>
      </c>
      <c r="B32" s="238">
        <v>705</v>
      </c>
      <c r="C32" s="238">
        <v>4441322</v>
      </c>
      <c r="D32" s="239">
        <v>0</v>
      </c>
      <c r="E32" s="239">
        <v>0</v>
      </c>
      <c r="F32" s="238">
        <v>0</v>
      </c>
      <c r="G32" s="238">
        <v>0</v>
      </c>
      <c r="H32" s="239">
        <v>9</v>
      </c>
      <c r="I32" s="239">
        <v>45339</v>
      </c>
      <c r="J32" s="238">
        <v>8</v>
      </c>
      <c r="K32" s="238">
        <v>63363</v>
      </c>
      <c r="L32" s="239">
        <v>0</v>
      </c>
      <c r="M32" s="239">
        <v>0</v>
      </c>
      <c r="N32" s="238">
        <v>0</v>
      </c>
      <c r="O32" s="238">
        <v>0</v>
      </c>
      <c r="P32" s="239">
        <v>5</v>
      </c>
      <c r="Q32" s="239">
        <v>10740</v>
      </c>
      <c r="R32" s="238">
        <v>0</v>
      </c>
      <c r="S32" s="238">
        <v>0</v>
      </c>
      <c r="T32" s="239">
        <v>0</v>
      </c>
      <c r="U32" s="239">
        <v>0</v>
      </c>
      <c r="V32" s="238">
        <f t="shared" si="3"/>
        <v>727</v>
      </c>
      <c r="W32" s="238">
        <f t="shared" si="4"/>
        <v>4560764</v>
      </c>
    </row>
    <row r="33" spans="1:23">
      <c r="A33" s="237" t="s">
        <v>37</v>
      </c>
      <c r="B33" s="238">
        <v>47</v>
      </c>
      <c r="C33" s="238">
        <v>345661</v>
      </c>
      <c r="D33" s="239">
        <v>0</v>
      </c>
      <c r="E33" s="239">
        <v>0</v>
      </c>
      <c r="F33" s="238">
        <v>0</v>
      </c>
      <c r="G33" s="238">
        <v>0</v>
      </c>
      <c r="H33" s="239">
        <v>0</v>
      </c>
      <c r="I33" s="239">
        <v>0</v>
      </c>
      <c r="J33" s="238">
        <v>0</v>
      </c>
      <c r="K33" s="238">
        <v>0</v>
      </c>
      <c r="L33" s="239">
        <v>0</v>
      </c>
      <c r="M33" s="239">
        <v>0</v>
      </c>
      <c r="N33" s="238">
        <v>0</v>
      </c>
      <c r="O33" s="238">
        <v>0</v>
      </c>
      <c r="P33" s="239">
        <v>0</v>
      </c>
      <c r="Q33" s="239">
        <v>0</v>
      </c>
      <c r="R33" s="238">
        <v>0</v>
      </c>
      <c r="S33" s="238">
        <v>0</v>
      </c>
      <c r="T33" s="239">
        <v>0</v>
      </c>
      <c r="U33" s="239">
        <v>0</v>
      </c>
      <c r="V33" s="238">
        <f t="shared" si="3"/>
        <v>47</v>
      </c>
      <c r="W33" s="238">
        <f t="shared" si="4"/>
        <v>345661</v>
      </c>
    </row>
    <row r="34" spans="1:23">
      <c r="A34" s="237" t="s">
        <v>39</v>
      </c>
      <c r="B34" s="238">
        <v>144</v>
      </c>
      <c r="C34" s="238">
        <v>1009050</v>
      </c>
      <c r="D34" s="239">
        <v>0</v>
      </c>
      <c r="E34" s="239">
        <v>0</v>
      </c>
      <c r="F34" s="238">
        <v>0</v>
      </c>
      <c r="G34" s="238">
        <v>0</v>
      </c>
      <c r="H34" s="239">
        <v>2</v>
      </c>
      <c r="I34" s="239">
        <v>10668</v>
      </c>
      <c r="J34" s="238">
        <v>0</v>
      </c>
      <c r="K34" s="238">
        <v>0</v>
      </c>
      <c r="L34" s="239">
        <v>0</v>
      </c>
      <c r="M34" s="239">
        <v>0</v>
      </c>
      <c r="N34" s="238">
        <v>0</v>
      </c>
      <c r="O34" s="238">
        <v>0</v>
      </c>
      <c r="P34" s="239">
        <v>0</v>
      </c>
      <c r="Q34" s="239">
        <v>0</v>
      </c>
      <c r="R34" s="238">
        <v>0</v>
      </c>
      <c r="S34" s="238">
        <v>0</v>
      </c>
      <c r="T34" s="239">
        <v>0</v>
      </c>
      <c r="U34" s="239">
        <v>0</v>
      </c>
      <c r="V34" s="238">
        <f t="shared" si="3"/>
        <v>146</v>
      </c>
      <c r="W34" s="238">
        <f t="shared" si="4"/>
        <v>1019718</v>
      </c>
    </row>
    <row r="35" spans="1:23">
      <c r="A35" s="237" t="s">
        <v>40</v>
      </c>
      <c r="B35" s="238">
        <v>126</v>
      </c>
      <c r="C35" s="238">
        <v>908610</v>
      </c>
      <c r="D35" s="239">
        <v>0</v>
      </c>
      <c r="E35" s="239">
        <v>0</v>
      </c>
      <c r="F35" s="238">
        <v>0</v>
      </c>
      <c r="G35" s="238">
        <v>0</v>
      </c>
      <c r="H35" s="239">
        <v>0</v>
      </c>
      <c r="I35" s="239">
        <v>0</v>
      </c>
      <c r="J35" s="238">
        <v>0</v>
      </c>
      <c r="K35" s="238">
        <v>0</v>
      </c>
      <c r="L35" s="239">
        <v>0</v>
      </c>
      <c r="M35" s="239">
        <v>0</v>
      </c>
      <c r="N35" s="238">
        <v>0</v>
      </c>
      <c r="O35" s="238">
        <v>0</v>
      </c>
      <c r="P35" s="239">
        <v>0</v>
      </c>
      <c r="Q35" s="239">
        <v>0</v>
      </c>
      <c r="R35" s="238">
        <v>0</v>
      </c>
      <c r="S35" s="238">
        <v>0</v>
      </c>
      <c r="T35" s="239">
        <v>0</v>
      </c>
      <c r="U35" s="239">
        <v>0</v>
      </c>
      <c r="V35" s="238">
        <f t="shared" si="3"/>
        <v>126</v>
      </c>
      <c r="W35" s="238">
        <f t="shared" si="4"/>
        <v>908610</v>
      </c>
    </row>
    <row r="36" spans="1:23">
      <c r="A36" s="237" t="s">
        <v>160</v>
      </c>
      <c r="B36" s="238">
        <v>417</v>
      </c>
      <c r="C36" s="238">
        <v>2239679</v>
      </c>
      <c r="D36" s="239">
        <v>0</v>
      </c>
      <c r="E36" s="239">
        <v>0</v>
      </c>
      <c r="F36" s="238">
        <v>0</v>
      </c>
      <c r="G36" s="238">
        <v>0</v>
      </c>
      <c r="H36" s="239">
        <v>7</v>
      </c>
      <c r="I36" s="239">
        <v>33552</v>
      </c>
      <c r="J36" s="238">
        <v>5</v>
      </c>
      <c r="K36" s="238">
        <v>24402</v>
      </c>
      <c r="L36" s="239">
        <v>0</v>
      </c>
      <c r="M36" s="239">
        <v>0</v>
      </c>
      <c r="N36" s="238">
        <v>268</v>
      </c>
      <c r="O36" s="238">
        <v>299638</v>
      </c>
      <c r="P36" s="239">
        <v>12</v>
      </c>
      <c r="Q36" s="239">
        <v>26745</v>
      </c>
      <c r="R36" s="238">
        <v>0</v>
      </c>
      <c r="S36" s="238">
        <v>0</v>
      </c>
      <c r="T36" s="239">
        <v>0</v>
      </c>
      <c r="U36" s="239">
        <v>0</v>
      </c>
      <c r="V36" s="238">
        <f t="shared" si="3"/>
        <v>709</v>
      </c>
      <c r="W36" s="238">
        <f t="shared" si="4"/>
        <v>2624016</v>
      </c>
    </row>
    <row r="37" spans="1:23">
      <c r="A37" s="237" t="s">
        <v>129</v>
      </c>
      <c r="B37" s="238">
        <v>329</v>
      </c>
      <c r="C37" s="238">
        <v>2159223</v>
      </c>
      <c r="D37" s="239">
        <v>0</v>
      </c>
      <c r="E37" s="239">
        <v>0</v>
      </c>
      <c r="F37" s="238">
        <v>0</v>
      </c>
      <c r="G37" s="238">
        <v>0</v>
      </c>
      <c r="H37" s="239">
        <v>10</v>
      </c>
      <c r="I37" s="239">
        <v>50673</v>
      </c>
      <c r="J37" s="238">
        <v>5</v>
      </c>
      <c r="K37" s="238">
        <v>32536</v>
      </c>
      <c r="L37" s="239">
        <v>3</v>
      </c>
      <c r="M37" s="239">
        <v>12500</v>
      </c>
      <c r="N37" s="238">
        <v>0</v>
      </c>
      <c r="O37" s="238">
        <v>0</v>
      </c>
      <c r="P37" s="239">
        <v>2</v>
      </c>
      <c r="Q37" s="239">
        <v>4005</v>
      </c>
      <c r="R37" s="238">
        <v>0</v>
      </c>
      <c r="S37" s="238">
        <v>0</v>
      </c>
      <c r="T37" s="239">
        <v>0</v>
      </c>
      <c r="U37" s="239">
        <v>0</v>
      </c>
      <c r="V37" s="238">
        <f t="shared" si="3"/>
        <v>349</v>
      </c>
      <c r="W37" s="238">
        <f t="shared" si="4"/>
        <v>2258937</v>
      </c>
    </row>
    <row r="38" spans="1:23">
      <c r="A38" s="237" t="s">
        <v>44</v>
      </c>
      <c r="B38" s="238">
        <v>374</v>
      </c>
      <c r="C38" s="238">
        <v>2377575</v>
      </c>
      <c r="D38" s="239">
        <v>0</v>
      </c>
      <c r="E38" s="239">
        <v>0</v>
      </c>
      <c r="F38" s="238">
        <v>0</v>
      </c>
      <c r="G38" s="238">
        <v>0</v>
      </c>
      <c r="H38" s="239">
        <v>7</v>
      </c>
      <c r="I38" s="239">
        <v>37338</v>
      </c>
      <c r="J38" s="238">
        <v>3</v>
      </c>
      <c r="K38" s="238">
        <v>23240</v>
      </c>
      <c r="L38" s="239">
        <v>2</v>
      </c>
      <c r="M38" s="239">
        <v>10000</v>
      </c>
      <c r="N38" s="238">
        <v>0</v>
      </c>
      <c r="O38" s="238">
        <v>0</v>
      </c>
      <c r="P38" s="239">
        <v>8</v>
      </c>
      <c r="Q38" s="239">
        <v>18615</v>
      </c>
      <c r="R38" s="238">
        <v>0</v>
      </c>
      <c r="S38" s="238">
        <v>0</v>
      </c>
      <c r="T38" s="239">
        <v>0</v>
      </c>
      <c r="U38" s="239">
        <v>0</v>
      </c>
      <c r="V38" s="238">
        <f t="shared" si="3"/>
        <v>394</v>
      </c>
      <c r="W38" s="238">
        <f t="shared" si="4"/>
        <v>2466768</v>
      </c>
    </row>
    <row r="39" spans="1:23">
      <c r="A39" s="237" t="s">
        <v>45</v>
      </c>
      <c r="B39" s="238">
        <v>262</v>
      </c>
      <c r="C39" s="238">
        <v>1855379</v>
      </c>
      <c r="D39" s="239">
        <v>0</v>
      </c>
      <c r="E39" s="239">
        <v>0</v>
      </c>
      <c r="F39" s="238">
        <v>0</v>
      </c>
      <c r="G39" s="238">
        <v>0</v>
      </c>
      <c r="H39" s="239">
        <v>2</v>
      </c>
      <c r="I39" s="239">
        <v>10668</v>
      </c>
      <c r="J39" s="238">
        <v>2</v>
      </c>
      <c r="K39" s="238">
        <v>13944</v>
      </c>
      <c r="L39" s="239">
        <v>0</v>
      </c>
      <c r="M39" s="239">
        <v>0</v>
      </c>
      <c r="N39" s="238">
        <v>0</v>
      </c>
      <c r="O39" s="238">
        <v>0</v>
      </c>
      <c r="P39" s="239">
        <v>3</v>
      </c>
      <c r="Q39" s="239">
        <v>5250</v>
      </c>
      <c r="R39" s="238">
        <v>0</v>
      </c>
      <c r="S39" s="238">
        <v>0</v>
      </c>
      <c r="T39" s="239">
        <v>0</v>
      </c>
      <c r="U39" s="239">
        <v>0</v>
      </c>
      <c r="V39" s="238">
        <f t="shared" si="3"/>
        <v>269</v>
      </c>
      <c r="W39" s="238">
        <f t="shared" si="4"/>
        <v>1885241</v>
      </c>
    </row>
    <row r="40" spans="1:23">
      <c r="A40" s="237" t="s">
        <v>46</v>
      </c>
      <c r="B40" s="238">
        <v>532</v>
      </c>
      <c r="C40" s="238">
        <v>3532941</v>
      </c>
      <c r="D40" s="239">
        <v>0</v>
      </c>
      <c r="E40" s="239">
        <v>0</v>
      </c>
      <c r="F40" s="238">
        <v>0</v>
      </c>
      <c r="G40" s="238">
        <v>0</v>
      </c>
      <c r="H40" s="239">
        <v>16</v>
      </c>
      <c r="I40" s="239">
        <v>75687</v>
      </c>
      <c r="J40" s="238">
        <v>3</v>
      </c>
      <c r="K40" s="238">
        <v>17058</v>
      </c>
      <c r="L40" s="239">
        <v>1</v>
      </c>
      <c r="M40" s="239">
        <v>5000</v>
      </c>
      <c r="N40" s="238">
        <v>0</v>
      </c>
      <c r="O40" s="238">
        <v>0</v>
      </c>
      <c r="P40" s="239">
        <v>0</v>
      </c>
      <c r="Q40" s="239">
        <v>0</v>
      </c>
      <c r="R40" s="238">
        <v>0</v>
      </c>
      <c r="S40" s="238">
        <v>0</v>
      </c>
      <c r="T40" s="239">
        <v>0</v>
      </c>
      <c r="U40" s="239">
        <v>0</v>
      </c>
      <c r="V40" s="238">
        <f t="shared" si="3"/>
        <v>552</v>
      </c>
      <c r="W40" s="238">
        <f t="shared" si="4"/>
        <v>3630686</v>
      </c>
    </row>
    <row r="41" spans="1:23">
      <c r="A41" s="237" t="s">
        <v>47</v>
      </c>
      <c r="B41" s="238">
        <v>394</v>
      </c>
      <c r="C41" s="238">
        <v>2622903</v>
      </c>
      <c r="D41" s="239">
        <v>0</v>
      </c>
      <c r="E41" s="239">
        <v>0</v>
      </c>
      <c r="F41" s="238">
        <v>0</v>
      </c>
      <c r="G41" s="238">
        <v>0</v>
      </c>
      <c r="H41" s="239">
        <v>1</v>
      </c>
      <c r="I41" s="239">
        <v>5334</v>
      </c>
      <c r="J41" s="238">
        <v>2</v>
      </c>
      <c r="K41" s="238">
        <v>6620</v>
      </c>
      <c r="L41" s="239">
        <v>1</v>
      </c>
      <c r="M41" s="239">
        <v>5000</v>
      </c>
      <c r="N41" s="238">
        <v>0</v>
      </c>
      <c r="O41" s="238">
        <v>0</v>
      </c>
      <c r="P41" s="239">
        <v>2</v>
      </c>
      <c r="Q41" s="239">
        <v>6750</v>
      </c>
      <c r="R41" s="238">
        <v>0</v>
      </c>
      <c r="S41" s="238">
        <v>0</v>
      </c>
      <c r="T41" s="239">
        <v>0</v>
      </c>
      <c r="U41" s="239">
        <v>0</v>
      </c>
      <c r="V41" s="238">
        <f t="shared" si="3"/>
        <v>400</v>
      </c>
      <c r="W41" s="238">
        <f t="shared" si="4"/>
        <v>2646607</v>
      </c>
    </row>
    <row r="42" spans="1:23">
      <c r="A42" s="237" t="s">
        <v>48</v>
      </c>
      <c r="B42" s="238">
        <v>74</v>
      </c>
      <c r="C42" s="238">
        <v>373949</v>
      </c>
      <c r="D42" s="239">
        <v>0</v>
      </c>
      <c r="E42" s="239">
        <v>0</v>
      </c>
      <c r="F42" s="238">
        <v>0</v>
      </c>
      <c r="G42" s="238">
        <v>0</v>
      </c>
      <c r="H42" s="239">
        <v>2</v>
      </c>
      <c r="I42" s="239">
        <v>9122</v>
      </c>
      <c r="J42" s="238">
        <v>3</v>
      </c>
      <c r="K42" s="238">
        <v>21660</v>
      </c>
      <c r="L42" s="239">
        <v>0</v>
      </c>
      <c r="M42" s="239">
        <v>0</v>
      </c>
      <c r="N42" s="238">
        <v>49</v>
      </c>
      <c r="O42" s="238">
        <v>59512</v>
      </c>
      <c r="P42" s="239">
        <v>1</v>
      </c>
      <c r="Q42" s="239">
        <v>1500</v>
      </c>
      <c r="R42" s="238">
        <v>0</v>
      </c>
      <c r="S42" s="238">
        <v>0</v>
      </c>
      <c r="T42" s="239">
        <v>0</v>
      </c>
      <c r="U42" s="239">
        <v>0</v>
      </c>
      <c r="V42" s="238">
        <f t="shared" si="3"/>
        <v>129</v>
      </c>
      <c r="W42" s="238">
        <f t="shared" si="4"/>
        <v>465743</v>
      </c>
    </row>
    <row r="43" spans="1:23">
      <c r="A43" s="237" t="s">
        <v>49</v>
      </c>
      <c r="B43" s="238">
        <v>197</v>
      </c>
      <c r="C43" s="238">
        <v>1311964</v>
      </c>
      <c r="D43" s="239">
        <v>0</v>
      </c>
      <c r="E43" s="239">
        <v>0</v>
      </c>
      <c r="F43" s="238">
        <v>0</v>
      </c>
      <c r="G43" s="238">
        <v>0</v>
      </c>
      <c r="H43" s="239">
        <v>3</v>
      </c>
      <c r="I43" s="239">
        <v>16002</v>
      </c>
      <c r="J43" s="238">
        <v>5</v>
      </c>
      <c r="K43" s="238">
        <v>37184</v>
      </c>
      <c r="L43" s="239">
        <v>0</v>
      </c>
      <c r="M43" s="239">
        <v>0</v>
      </c>
      <c r="N43" s="238">
        <v>0</v>
      </c>
      <c r="O43" s="238">
        <v>0</v>
      </c>
      <c r="P43" s="239">
        <v>4</v>
      </c>
      <c r="Q43" s="239">
        <v>7120</v>
      </c>
      <c r="R43" s="238">
        <v>0</v>
      </c>
      <c r="S43" s="238">
        <v>0</v>
      </c>
      <c r="T43" s="239">
        <v>0</v>
      </c>
      <c r="U43" s="239">
        <v>0</v>
      </c>
      <c r="V43" s="238">
        <f t="shared" si="3"/>
        <v>209</v>
      </c>
      <c r="W43" s="238">
        <f t="shared" si="4"/>
        <v>1372270</v>
      </c>
    </row>
    <row r="44" spans="1:23">
      <c r="A44" s="237" t="s">
        <v>50</v>
      </c>
      <c r="B44" s="238">
        <v>571</v>
      </c>
      <c r="C44" s="238">
        <v>2245314</v>
      </c>
      <c r="D44" s="239">
        <v>0</v>
      </c>
      <c r="E44" s="239">
        <v>0</v>
      </c>
      <c r="F44" s="238">
        <v>0</v>
      </c>
      <c r="G44" s="238">
        <v>0</v>
      </c>
      <c r="H44" s="239">
        <v>5</v>
      </c>
      <c r="I44" s="239">
        <v>26670</v>
      </c>
      <c r="J44" s="238">
        <v>3</v>
      </c>
      <c r="K44" s="238">
        <v>15106</v>
      </c>
      <c r="L44" s="239">
        <v>0</v>
      </c>
      <c r="M44" s="239">
        <v>0</v>
      </c>
      <c r="N44" s="238">
        <v>0</v>
      </c>
      <c r="O44" s="238">
        <v>0</v>
      </c>
      <c r="P44" s="239">
        <v>9</v>
      </c>
      <c r="Q44" s="239">
        <v>19515</v>
      </c>
      <c r="R44" s="238">
        <v>0</v>
      </c>
      <c r="S44" s="238">
        <v>0</v>
      </c>
      <c r="T44" s="239">
        <v>0</v>
      </c>
      <c r="U44" s="239">
        <v>0</v>
      </c>
      <c r="V44" s="238">
        <f t="shared" si="3"/>
        <v>588</v>
      </c>
      <c r="W44" s="238">
        <f t="shared" si="4"/>
        <v>2306605</v>
      </c>
    </row>
    <row r="45" spans="1:23">
      <c r="A45" s="237" t="s">
        <v>55</v>
      </c>
      <c r="B45" s="238">
        <v>108</v>
      </c>
      <c r="C45" s="238">
        <v>758469</v>
      </c>
      <c r="D45" s="239">
        <v>0</v>
      </c>
      <c r="E45" s="239">
        <v>0</v>
      </c>
      <c r="F45" s="238">
        <v>0</v>
      </c>
      <c r="G45" s="238">
        <v>0</v>
      </c>
      <c r="H45" s="239">
        <v>1</v>
      </c>
      <c r="I45" s="239">
        <v>5334</v>
      </c>
      <c r="J45" s="238">
        <v>3</v>
      </c>
      <c r="K45" s="238">
        <v>17143</v>
      </c>
      <c r="L45" s="239">
        <v>1</v>
      </c>
      <c r="M45" s="239">
        <v>5000</v>
      </c>
      <c r="N45" s="238">
        <v>0</v>
      </c>
      <c r="O45" s="238">
        <v>0</v>
      </c>
      <c r="P45" s="239">
        <v>0</v>
      </c>
      <c r="Q45" s="239">
        <v>0</v>
      </c>
      <c r="R45" s="238">
        <v>0</v>
      </c>
      <c r="S45" s="238">
        <v>0</v>
      </c>
      <c r="T45" s="239">
        <v>0</v>
      </c>
      <c r="U45" s="239">
        <v>0</v>
      </c>
      <c r="V45" s="238">
        <f t="shared" si="3"/>
        <v>113</v>
      </c>
      <c r="W45" s="238">
        <f t="shared" si="4"/>
        <v>785946</v>
      </c>
    </row>
    <row r="46" spans="1:23">
      <c r="A46" s="237" t="s">
        <v>51</v>
      </c>
      <c r="B46" s="238">
        <v>395</v>
      </c>
      <c r="C46" s="238">
        <v>2785593</v>
      </c>
      <c r="D46" s="239">
        <v>0</v>
      </c>
      <c r="E46" s="239">
        <v>0</v>
      </c>
      <c r="F46" s="238">
        <v>0</v>
      </c>
      <c r="G46" s="238">
        <v>0</v>
      </c>
      <c r="H46" s="239">
        <v>2</v>
      </c>
      <c r="I46" s="239">
        <v>8001</v>
      </c>
      <c r="J46" s="238">
        <v>3</v>
      </c>
      <c r="K46" s="238">
        <v>16054</v>
      </c>
      <c r="L46" s="239">
        <v>0</v>
      </c>
      <c r="M46" s="239">
        <v>0</v>
      </c>
      <c r="N46" s="238">
        <v>0</v>
      </c>
      <c r="O46" s="238">
        <v>0</v>
      </c>
      <c r="P46" s="239">
        <v>0</v>
      </c>
      <c r="Q46" s="239">
        <v>0</v>
      </c>
      <c r="R46" s="238">
        <v>0</v>
      </c>
      <c r="S46" s="238">
        <v>0</v>
      </c>
      <c r="T46" s="239">
        <v>0</v>
      </c>
      <c r="U46" s="239">
        <v>0</v>
      </c>
      <c r="V46" s="238">
        <f t="shared" si="3"/>
        <v>400</v>
      </c>
      <c r="W46" s="238">
        <f t="shared" si="4"/>
        <v>2809648</v>
      </c>
    </row>
    <row r="47" spans="1:23">
      <c r="A47" s="240" t="s">
        <v>52</v>
      </c>
      <c r="B47" s="241">
        <v>390</v>
      </c>
      <c r="C47" s="241">
        <v>2371913</v>
      </c>
      <c r="D47" s="242">
        <v>0</v>
      </c>
      <c r="E47" s="242">
        <v>0</v>
      </c>
      <c r="F47" s="241">
        <v>0</v>
      </c>
      <c r="G47" s="241">
        <v>0</v>
      </c>
      <c r="H47" s="242">
        <v>4</v>
      </c>
      <c r="I47" s="242">
        <v>21336</v>
      </c>
      <c r="J47" s="241">
        <v>4</v>
      </c>
      <c r="K47" s="241">
        <v>21288</v>
      </c>
      <c r="L47" s="242">
        <v>1</v>
      </c>
      <c r="M47" s="242">
        <v>5000</v>
      </c>
      <c r="N47" s="241">
        <v>0</v>
      </c>
      <c r="O47" s="241">
        <v>0</v>
      </c>
      <c r="P47" s="242">
        <v>21</v>
      </c>
      <c r="Q47" s="242">
        <v>48230</v>
      </c>
      <c r="R47" s="241">
        <v>0</v>
      </c>
      <c r="S47" s="241">
        <v>0</v>
      </c>
      <c r="T47" s="242">
        <v>0</v>
      </c>
      <c r="U47" s="242">
        <v>0</v>
      </c>
      <c r="V47" s="241">
        <f t="shared" si="3"/>
        <v>420</v>
      </c>
      <c r="W47" s="241">
        <f t="shared" si="4"/>
        <v>2467767</v>
      </c>
    </row>
    <row r="48" spans="1:23">
      <c r="A48" s="237" t="s">
        <v>53</v>
      </c>
      <c r="B48" s="238">
        <f t="shared" ref="B48:U48" si="5">SUM(B20:B47)</f>
        <v>8000</v>
      </c>
      <c r="C48" s="238">
        <f t="shared" si="5"/>
        <v>49721169</v>
      </c>
      <c r="D48" s="239">
        <f t="shared" si="5"/>
        <v>0</v>
      </c>
      <c r="E48" s="239">
        <f t="shared" si="5"/>
        <v>0</v>
      </c>
      <c r="F48" s="238">
        <f t="shared" si="5"/>
        <v>0</v>
      </c>
      <c r="G48" s="238">
        <f t="shared" si="5"/>
        <v>0</v>
      </c>
      <c r="H48" s="239">
        <f t="shared" si="5"/>
        <v>119</v>
      </c>
      <c r="I48" s="239">
        <f t="shared" si="5"/>
        <v>598228</v>
      </c>
      <c r="J48" s="238">
        <f t="shared" si="5"/>
        <v>73</v>
      </c>
      <c r="K48" s="238">
        <f t="shared" si="5"/>
        <v>463651</v>
      </c>
      <c r="L48" s="239">
        <f t="shared" si="5"/>
        <v>20</v>
      </c>
      <c r="M48" s="239">
        <f t="shared" si="5"/>
        <v>91250</v>
      </c>
      <c r="N48" s="238">
        <f t="shared" si="5"/>
        <v>340</v>
      </c>
      <c r="O48" s="238">
        <f t="shared" si="5"/>
        <v>395898</v>
      </c>
      <c r="P48" s="239">
        <f t="shared" si="5"/>
        <v>87</v>
      </c>
      <c r="Q48" s="239">
        <f t="shared" si="5"/>
        <v>193230</v>
      </c>
      <c r="R48" s="238">
        <f t="shared" si="5"/>
        <v>0</v>
      </c>
      <c r="S48" s="238">
        <f t="shared" si="5"/>
        <v>0</v>
      </c>
      <c r="T48" s="239">
        <f t="shared" si="5"/>
        <v>0</v>
      </c>
      <c r="U48" s="239">
        <f t="shared" si="5"/>
        <v>0</v>
      </c>
      <c r="V48" s="238">
        <f>B48+D48+F48+H48+J48+P48+R48+L48+N48</f>
        <v>8639</v>
      </c>
      <c r="W48" s="238">
        <f>C48+E48+G48+I48+K48+Q48+S48+M48+O48</f>
        <v>51463426</v>
      </c>
    </row>
    <row r="49" spans="1:23">
      <c r="A49" s="237"/>
      <c r="B49" s="238"/>
      <c r="C49" s="238"/>
      <c r="D49" s="249"/>
      <c r="E49" s="249"/>
      <c r="F49" s="238"/>
      <c r="G49" s="238"/>
      <c r="H49" s="249"/>
      <c r="I49" s="249"/>
      <c r="J49" s="238"/>
      <c r="K49" s="238"/>
      <c r="L49" s="249"/>
      <c r="M49" s="249"/>
      <c r="N49" s="246"/>
      <c r="O49" s="246"/>
      <c r="P49" s="249"/>
      <c r="Q49" s="249"/>
      <c r="R49" s="246"/>
      <c r="S49" s="246"/>
      <c r="T49" s="249"/>
      <c r="U49" s="249"/>
      <c r="V49" s="246"/>
      <c r="W49" s="246"/>
    </row>
    <row r="50" spans="1:23" ht="25.5">
      <c r="A50" s="234" t="s">
        <v>149</v>
      </c>
      <c r="B50" s="241"/>
      <c r="C50" s="241"/>
      <c r="D50" s="242"/>
      <c r="E50" s="242"/>
      <c r="F50" s="241"/>
      <c r="G50" s="241"/>
      <c r="H50" s="242"/>
      <c r="I50" s="242"/>
      <c r="J50" s="241"/>
      <c r="K50" s="241"/>
      <c r="L50" s="242"/>
      <c r="M50" s="242"/>
      <c r="N50" s="246"/>
      <c r="O50" s="246"/>
      <c r="P50" s="242"/>
      <c r="Q50" s="242"/>
      <c r="R50" s="246"/>
      <c r="S50" s="246"/>
      <c r="T50" s="242"/>
      <c r="U50" s="242"/>
      <c r="V50" s="246"/>
      <c r="W50" s="246"/>
    </row>
    <row r="51" spans="1:23">
      <c r="A51" s="240" t="s">
        <v>146</v>
      </c>
      <c r="B51" s="241">
        <v>0</v>
      </c>
      <c r="C51" s="241">
        <v>0</v>
      </c>
      <c r="D51" s="242">
        <v>0</v>
      </c>
      <c r="E51" s="242">
        <v>0</v>
      </c>
      <c r="F51" s="238">
        <v>0</v>
      </c>
      <c r="G51" s="238">
        <v>0</v>
      </c>
      <c r="H51" s="242">
        <v>0</v>
      </c>
      <c r="I51" s="242">
        <v>0</v>
      </c>
      <c r="J51" s="241">
        <v>0</v>
      </c>
      <c r="K51" s="241">
        <v>0</v>
      </c>
      <c r="L51" s="242">
        <v>0</v>
      </c>
      <c r="M51" s="242">
        <v>0</v>
      </c>
      <c r="N51" s="241">
        <v>0</v>
      </c>
      <c r="O51" s="241">
        <v>0</v>
      </c>
      <c r="P51" s="242">
        <v>13</v>
      </c>
      <c r="Q51" s="242">
        <v>27058</v>
      </c>
      <c r="R51" s="241">
        <v>0</v>
      </c>
      <c r="S51" s="241">
        <v>0</v>
      </c>
      <c r="T51" s="242">
        <v>0</v>
      </c>
      <c r="U51" s="242">
        <v>0</v>
      </c>
      <c r="V51" s="241">
        <f>T51+B51+D51+F51+H51+J51+P51+R51+L51+N51</f>
        <v>13</v>
      </c>
      <c r="W51" s="241">
        <f>U51+C51+E51+G51+I51+K51+Q51+S51+M51+O51</f>
        <v>27058</v>
      </c>
    </row>
    <row r="52" spans="1:23">
      <c r="A52" s="237" t="s">
        <v>56</v>
      </c>
      <c r="B52" s="238">
        <f t="shared" ref="B52:U52" si="6">SUM(B51)</f>
        <v>0</v>
      </c>
      <c r="C52" s="238">
        <f t="shared" si="6"/>
        <v>0</v>
      </c>
      <c r="D52" s="239">
        <f t="shared" si="6"/>
        <v>0</v>
      </c>
      <c r="E52" s="239">
        <f t="shared" si="6"/>
        <v>0</v>
      </c>
      <c r="F52" s="238">
        <f t="shared" si="6"/>
        <v>0</v>
      </c>
      <c r="G52" s="238">
        <f t="shared" si="6"/>
        <v>0</v>
      </c>
      <c r="H52" s="239">
        <f t="shared" si="6"/>
        <v>0</v>
      </c>
      <c r="I52" s="239">
        <f t="shared" si="6"/>
        <v>0</v>
      </c>
      <c r="J52" s="238">
        <f t="shared" si="6"/>
        <v>0</v>
      </c>
      <c r="K52" s="238">
        <f t="shared" si="6"/>
        <v>0</v>
      </c>
      <c r="L52" s="239">
        <f t="shared" si="6"/>
        <v>0</v>
      </c>
      <c r="M52" s="239">
        <f t="shared" si="6"/>
        <v>0</v>
      </c>
      <c r="N52" s="238">
        <f t="shared" si="6"/>
        <v>0</v>
      </c>
      <c r="O52" s="238">
        <f t="shared" si="6"/>
        <v>0</v>
      </c>
      <c r="P52" s="239">
        <f t="shared" si="6"/>
        <v>13</v>
      </c>
      <c r="Q52" s="239">
        <f t="shared" si="6"/>
        <v>27058</v>
      </c>
      <c r="R52" s="238">
        <f t="shared" si="6"/>
        <v>0</v>
      </c>
      <c r="S52" s="238">
        <f t="shared" si="6"/>
        <v>0</v>
      </c>
      <c r="T52" s="239">
        <f t="shared" si="6"/>
        <v>0</v>
      </c>
      <c r="U52" s="239">
        <f t="shared" si="6"/>
        <v>0</v>
      </c>
      <c r="V52" s="238">
        <f>T52+B52+D52+F52+H52+J52+P52+R52+L52+N52</f>
        <v>13</v>
      </c>
      <c r="W52" s="238">
        <f>U52+C52+E52+G52+I52+K52+Q52+S52+M52+O52</f>
        <v>27058</v>
      </c>
    </row>
    <row r="53" spans="1:23">
      <c r="A53" s="237"/>
      <c r="B53" s="238"/>
      <c r="C53" s="238"/>
      <c r="D53" s="249"/>
      <c r="E53" s="249"/>
      <c r="F53" s="238"/>
      <c r="G53" s="238"/>
      <c r="H53" s="249"/>
      <c r="I53" s="249"/>
      <c r="J53" s="238"/>
      <c r="K53" s="238"/>
      <c r="L53" s="249"/>
      <c r="M53" s="249"/>
      <c r="N53" s="246"/>
      <c r="O53" s="246"/>
      <c r="P53" s="249"/>
      <c r="Q53" s="249"/>
      <c r="R53" s="246"/>
      <c r="S53" s="246"/>
      <c r="T53" s="249"/>
      <c r="U53" s="249"/>
      <c r="V53" s="246"/>
      <c r="W53" s="246"/>
    </row>
    <row r="54" spans="1:23" ht="22.5">
      <c r="A54" s="250" t="s">
        <v>155</v>
      </c>
      <c r="B54" s="244">
        <f t="shared" ref="B54:U54" si="7">SUM(B48+B52)</f>
        <v>8000</v>
      </c>
      <c r="C54" s="244">
        <f t="shared" si="7"/>
        <v>49721169</v>
      </c>
      <c r="D54" s="245">
        <f t="shared" si="7"/>
        <v>0</v>
      </c>
      <c r="E54" s="245">
        <f t="shared" si="7"/>
        <v>0</v>
      </c>
      <c r="F54" s="244">
        <f t="shared" si="7"/>
        <v>0</v>
      </c>
      <c r="G54" s="244">
        <f t="shared" si="7"/>
        <v>0</v>
      </c>
      <c r="H54" s="245">
        <f t="shared" si="7"/>
        <v>119</v>
      </c>
      <c r="I54" s="245">
        <f t="shared" si="7"/>
        <v>598228</v>
      </c>
      <c r="J54" s="244">
        <f t="shared" si="7"/>
        <v>73</v>
      </c>
      <c r="K54" s="244">
        <f t="shared" si="7"/>
        <v>463651</v>
      </c>
      <c r="L54" s="245">
        <f t="shared" si="7"/>
        <v>20</v>
      </c>
      <c r="M54" s="245">
        <f t="shared" si="7"/>
        <v>91250</v>
      </c>
      <c r="N54" s="244">
        <f t="shared" si="7"/>
        <v>340</v>
      </c>
      <c r="O54" s="244">
        <f t="shared" si="7"/>
        <v>395898</v>
      </c>
      <c r="P54" s="245">
        <f t="shared" si="7"/>
        <v>100</v>
      </c>
      <c r="Q54" s="245">
        <f t="shared" si="7"/>
        <v>220288</v>
      </c>
      <c r="R54" s="244">
        <f t="shared" si="7"/>
        <v>0</v>
      </c>
      <c r="S54" s="244">
        <f t="shared" si="7"/>
        <v>0</v>
      </c>
      <c r="T54" s="245">
        <f t="shared" si="7"/>
        <v>0</v>
      </c>
      <c r="U54" s="245">
        <f t="shared" si="7"/>
        <v>0</v>
      </c>
      <c r="V54" s="244">
        <f>T54+B54+D54+F54+H54+J54+P54+R54+L54+N54</f>
        <v>8652</v>
      </c>
      <c r="W54" s="244">
        <f>U54+C54+E54+G54+I54+K54+Q54+S54+M54+O54</f>
        <v>51490484</v>
      </c>
    </row>
    <row r="55" spans="1:23">
      <c r="A55" s="237"/>
      <c r="B55" s="247"/>
      <c r="C55" s="246"/>
      <c r="D55" s="237"/>
      <c r="E55" s="237"/>
      <c r="F55" s="247"/>
      <c r="G55" s="247" t="s">
        <v>58</v>
      </c>
      <c r="H55" s="248"/>
      <c r="I55" s="248" t="s">
        <v>58</v>
      </c>
      <c r="J55" s="246"/>
      <c r="K55" s="238"/>
      <c r="L55" s="248"/>
      <c r="M55" s="248"/>
      <c r="N55" s="246"/>
      <c r="O55" s="246"/>
      <c r="P55" s="248"/>
      <c r="Q55" s="248"/>
      <c r="R55" s="246"/>
      <c r="S55" s="246"/>
      <c r="T55" s="248"/>
      <c r="U55" s="248"/>
      <c r="V55" s="246"/>
      <c r="W55" s="246"/>
    </row>
    <row r="56" spans="1:23">
      <c r="A56" s="234" t="s">
        <v>59</v>
      </c>
      <c r="B56" s="247"/>
      <c r="C56" s="247"/>
      <c r="D56" s="237"/>
      <c r="E56" s="237"/>
      <c r="F56" s="247"/>
      <c r="G56" s="247"/>
      <c r="H56" s="248"/>
      <c r="I56" s="248"/>
      <c r="J56" s="246"/>
      <c r="K56" s="238"/>
      <c r="L56" s="248"/>
      <c r="M56" s="248"/>
      <c r="N56" s="246"/>
      <c r="O56" s="246"/>
      <c r="P56" s="248"/>
      <c r="Q56" s="248"/>
      <c r="R56" s="246"/>
      <c r="S56" s="246"/>
      <c r="T56" s="248"/>
      <c r="U56" s="248"/>
      <c r="V56" s="246"/>
      <c r="W56" s="246"/>
    </row>
    <row r="57" spans="1:23">
      <c r="A57" s="251" t="s">
        <v>162</v>
      </c>
      <c r="B57" s="238">
        <v>0</v>
      </c>
      <c r="C57" s="238">
        <v>0</v>
      </c>
      <c r="D57" s="239">
        <v>383</v>
      </c>
      <c r="E57" s="239">
        <v>281563</v>
      </c>
      <c r="F57" s="238">
        <v>1259</v>
      </c>
      <c r="G57" s="238">
        <v>748367</v>
      </c>
      <c r="H57" s="239">
        <v>46</v>
      </c>
      <c r="I57" s="239">
        <v>166773</v>
      </c>
      <c r="J57" s="238">
        <v>21</v>
      </c>
      <c r="K57" s="238">
        <v>45066</v>
      </c>
      <c r="L57" s="239">
        <v>23</v>
      </c>
      <c r="M57" s="239">
        <v>60757</v>
      </c>
      <c r="N57" s="238">
        <v>2115</v>
      </c>
      <c r="O57" s="238">
        <v>3439100</v>
      </c>
      <c r="P57" s="239">
        <v>0</v>
      </c>
      <c r="Q57" s="239">
        <v>0</v>
      </c>
      <c r="R57" s="238">
        <v>0</v>
      </c>
      <c r="S57" s="238">
        <v>0</v>
      </c>
      <c r="T57" s="239">
        <v>0</v>
      </c>
      <c r="U57" s="239">
        <v>0</v>
      </c>
      <c r="V57" s="238">
        <f t="shared" ref="V57:V72" si="8">B57+D57+F57+H57+J57+P57+R57+L57+N57+T57</f>
        <v>3847</v>
      </c>
      <c r="W57" s="238">
        <f t="shared" ref="W57:W72" si="9">C57+E57+G57+I57+K57+Q57+S57+M57+O57+U57</f>
        <v>4741626</v>
      </c>
    </row>
    <row r="58" spans="1:23">
      <c r="A58" s="251" t="s">
        <v>163</v>
      </c>
      <c r="B58" s="238">
        <v>0</v>
      </c>
      <c r="C58" s="238">
        <v>0</v>
      </c>
      <c r="D58" s="239">
        <v>119</v>
      </c>
      <c r="E58" s="239">
        <v>86960</v>
      </c>
      <c r="F58" s="238">
        <v>566</v>
      </c>
      <c r="G58" s="238">
        <v>273436</v>
      </c>
      <c r="H58" s="239">
        <v>6</v>
      </c>
      <c r="I58" s="239">
        <v>16216</v>
      </c>
      <c r="J58" s="238">
        <v>2</v>
      </c>
      <c r="K58" s="238">
        <v>7592</v>
      </c>
      <c r="L58" s="239">
        <v>4</v>
      </c>
      <c r="M58" s="239">
        <v>10825</v>
      </c>
      <c r="N58" s="238">
        <v>856</v>
      </c>
      <c r="O58" s="238">
        <v>1047847</v>
      </c>
      <c r="P58" s="239">
        <v>0</v>
      </c>
      <c r="Q58" s="239">
        <v>0</v>
      </c>
      <c r="R58" s="238">
        <v>0</v>
      </c>
      <c r="S58" s="238">
        <v>0</v>
      </c>
      <c r="T58" s="239">
        <v>0</v>
      </c>
      <c r="U58" s="239">
        <v>0</v>
      </c>
      <c r="V58" s="238">
        <f t="shared" si="8"/>
        <v>1553</v>
      </c>
      <c r="W58" s="238">
        <f t="shared" si="9"/>
        <v>1442876</v>
      </c>
    </row>
    <row r="59" spans="1:23">
      <c r="A59" s="251" t="s">
        <v>164</v>
      </c>
      <c r="B59" s="238">
        <v>0</v>
      </c>
      <c r="C59" s="238">
        <v>0</v>
      </c>
      <c r="D59" s="239">
        <v>160</v>
      </c>
      <c r="E59" s="239">
        <v>124688</v>
      </c>
      <c r="F59" s="238">
        <v>535</v>
      </c>
      <c r="G59" s="238">
        <v>380481</v>
      </c>
      <c r="H59" s="239">
        <v>26</v>
      </c>
      <c r="I59" s="239">
        <v>107306</v>
      </c>
      <c r="J59" s="238">
        <v>4</v>
      </c>
      <c r="K59" s="238">
        <v>6770</v>
      </c>
      <c r="L59" s="239">
        <v>9</v>
      </c>
      <c r="M59" s="239">
        <v>35800</v>
      </c>
      <c r="N59" s="238">
        <v>736</v>
      </c>
      <c r="O59" s="238">
        <v>1786322</v>
      </c>
      <c r="P59" s="239">
        <v>0</v>
      </c>
      <c r="Q59" s="239">
        <v>0</v>
      </c>
      <c r="R59" s="238">
        <v>0</v>
      </c>
      <c r="S59" s="238">
        <v>0</v>
      </c>
      <c r="T59" s="239">
        <v>0</v>
      </c>
      <c r="U59" s="239">
        <v>0</v>
      </c>
      <c r="V59" s="238">
        <f t="shared" si="8"/>
        <v>1470</v>
      </c>
      <c r="W59" s="238">
        <f t="shared" si="9"/>
        <v>2441367</v>
      </c>
    </row>
    <row r="60" spans="1:23">
      <c r="A60" s="251" t="s">
        <v>176</v>
      </c>
      <c r="B60" s="238">
        <v>0</v>
      </c>
      <c r="C60" s="238">
        <v>0</v>
      </c>
      <c r="D60" s="239">
        <v>84</v>
      </c>
      <c r="E60" s="239">
        <v>66594</v>
      </c>
      <c r="F60" s="238">
        <v>289</v>
      </c>
      <c r="G60" s="238">
        <v>232774</v>
      </c>
      <c r="H60" s="239">
        <v>18</v>
      </c>
      <c r="I60" s="239">
        <v>72241</v>
      </c>
      <c r="J60" s="238">
        <v>5</v>
      </c>
      <c r="K60" s="238">
        <v>5190</v>
      </c>
      <c r="L60" s="239">
        <v>7</v>
      </c>
      <c r="M60" s="239">
        <v>20635</v>
      </c>
      <c r="N60" s="238">
        <v>454</v>
      </c>
      <c r="O60" s="238">
        <v>1085269</v>
      </c>
      <c r="P60" s="239">
        <v>0</v>
      </c>
      <c r="Q60" s="239">
        <v>0</v>
      </c>
      <c r="R60" s="238">
        <v>0</v>
      </c>
      <c r="S60" s="238">
        <v>0</v>
      </c>
      <c r="T60" s="239">
        <v>0</v>
      </c>
      <c r="U60" s="239">
        <v>0</v>
      </c>
      <c r="V60" s="238">
        <f t="shared" si="8"/>
        <v>857</v>
      </c>
      <c r="W60" s="238">
        <f t="shared" si="9"/>
        <v>1482703</v>
      </c>
    </row>
    <row r="61" spans="1:23">
      <c r="A61" s="251" t="s">
        <v>175</v>
      </c>
      <c r="B61" s="238">
        <v>0</v>
      </c>
      <c r="C61" s="238">
        <v>0</v>
      </c>
      <c r="D61" s="239">
        <v>158</v>
      </c>
      <c r="E61" s="239">
        <v>127743</v>
      </c>
      <c r="F61" s="238">
        <v>522</v>
      </c>
      <c r="G61" s="238">
        <v>357492</v>
      </c>
      <c r="H61" s="239">
        <v>10</v>
      </c>
      <c r="I61" s="239">
        <v>35180</v>
      </c>
      <c r="J61" s="238">
        <v>4</v>
      </c>
      <c r="K61" s="238">
        <v>13068</v>
      </c>
      <c r="L61" s="239">
        <v>5</v>
      </c>
      <c r="M61" s="239">
        <v>12225</v>
      </c>
      <c r="N61" s="238">
        <v>843</v>
      </c>
      <c r="O61" s="238">
        <v>1785846</v>
      </c>
      <c r="P61" s="239">
        <v>0</v>
      </c>
      <c r="Q61" s="239">
        <v>0</v>
      </c>
      <c r="R61" s="238">
        <v>0</v>
      </c>
      <c r="S61" s="238">
        <v>0</v>
      </c>
      <c r="T61" s="239">
        <v>0</v>
      </c>
      <c r="U61" s="239">
        <v>0</v>
      </c>
      <c r="V61" s="238">
        <f t="shared" si="8"/>
        <v>1542</v>
      </c>
      <c r="W61" s="238">
        <f t="shared" si="9"/>
        <v>2331554</v>
      </c>
    </row>
    <row r="62" spans="1:23">
      <c r="A62" s="251" t="s">
        <v>174</v>
      </c>
      <c r="B62" s="238">
        <v>0</v>
      </c>
      <c r="C62" s="238">
        <v>0</v>
      </c>
      <c r="D62" s="239">
        <v>34</v>
      </c>
      <c r="E62" s="239">
        <v>28810</v>
      </c>
      <c r="F62" s="238">
        <v>112</v>
      </c>
      <c r="G62" s="238">
        <v>75209</v>
      </c>
      <c r="H62" s="239">
        <v>7</v>
      </c>
      <c r="I62" s="239">
        <v>29338</v>
      </c>
      <c r="J62" s="238">
        <v>1</v>
      </c>
      <c r="K62" s="238">
        <v>8213</v>
      </c>
      <c r="L62" s="239">
        <v>2</v>
      </c>
      <c r="M62" s="239">
        <v>3550</v>
      </c>
      <c r="N62" s="238">
        <v>210</v>
      </c>
      <c r="O62" s="238">
        <v>471797</v>
      </c>
      <c r="P62" s="239">
        <v>0</v>
      </c>
      <c r="Q62" s="239">
        <v>0</v>
      </c>
      <c r="R62" s="238">
        <v>0</v>
      </c>
      <c r="S62" s="238">
        <v>0</v>
      </c>
      <c r="T62" s="239">
        <v>0</v>
      </c>
      <c r="U62" s="239">
        <v>0</v>
      </c>
      <c r="V62" s="238">
        <f t="shared" si="8"/>
        <v>366</v>
      </c>
      <c r="W62" s="238">
        <f t="shared" si="9"/>
        <v>616917</v>
      </c>
    </row>
    <row r="63" spans="1:23">
      <c r="A63" s="251" t="s">
        <v>68</v>
      </c>
      <c r="B63" s="238">
        <v>0</v>
      </c>
      <c r="C63" s="238">
        <v>0</v>
      </c>
      <c r="D63" s="239">
        <v>19</v>
      </c>
      <c r="E63" s="239">
        <v>16351</v>
      </c>
      <c r="F63" s="238">
        <v>43</v>
      </c>
      <c r="G63" s="238">
        <v>28922</v>
      </c>
      <c r="H63" s="239">
        <v>5</v>
      </c>
      <c r="I63" s="239">
        <v>22670</v>
      </c>
      <c r="J63" s="238">
        <v>0</v>
      </c>
      <c r="K63" s="238">
        <v>0</v>
      </c>
      <c r="L63" s="239">
        <v>3</v>
      </c>
      <c r="M63" s="239">
        <v>10000</v>
      </c>
      <c r="N63" s="238">
        <v>109</v>
      </c>
      <c r="O63" s="238">
        <v>322595</v>
      </c>
      <c r="P63" s="239">
        <v>0</v>
      </c>
      <c r="Q63" s="239">
        <v>0</v>
      </c>
      <c r="R63" s="238">
        <v>0</v>
      </c>
      <c r="S63" s="238">
        <v>0</v>
      </c>
      <c r="T63" s="239">
        <v>0</v>
      </c>
      <c r="U63" s="239">
        <v>0</v>
      </c>
      <c r="V63" s="238">
        <f t="shared" ref="V63" si="10">B63+D63+F63+H63+J63+P63+R63+L63+N63+T63</f>
        <v>179</v>
      </c>
      <c r="W63" s="238">
        <f t="shared" ref="W63" si="11">C63+E63+G63+I63+K63+Q63+S63+M63+O63+U63</f>
        <v>400538</v>
      </c>
    </row>
    <row r="64" spans="1:23">
      <c r="A64" s="251" t="s">
        <v>173</v>
      </c>
      <c r="B64" s="238">
        <v>0</v>
      </c>
      <c r="C64" s="238">
        <v>0</v>
      </c>
      <c r="D64" s="239">
        <v>46</v>
      </c>
      <c r="E64" s="239">
        <v>38603</v>
      </c>
      <c r="F64" s="238">
        <v>135</v>
      </c>
      <c r="G64" s="238">
        <v>102431</v>
      </c>
      <c r="H64" s="239">
        <v>6</v>
      </c>
      <c r="I64" s="239">
        <v>24669</v>
      </c>
      <c r="J64" s="238">
        <v>1</v>
      </c>
      <c r="K64" s="238">
        <v>4370</v>
      </c>
      <c r="L64" s="239">
        <v>3</v>
      </c>
      <c r="M64" s="239">
        <v>5624</v>
      </c>
      <c r="N64" s="238">
        <v>236</v>
      </c>
      <c r="O64" s="238">
        <v>576073</v>
      </c>
      <c r="P64" s="239">
        <v>0</v>
      </c>
      <c r="Q64" s="239">
        <v>0</v>
      </c>
      <c r="R64" s="238">
        <v>0</v>
      </c>
      <c r="S64" s="238">
        <v>0</v>
      </c>
      <c r="T64" s="239">
        <v>0</v>
      </c>
      <c r="U64" s="239">
        <v>0</v>
      </c>
      <c r="V64" s="238">
        <f t="shared" si="8"/>
        <v>427</v>
      </c>
      <c r="W64" s="238">
        <f t="shared" si="9"/>
        <v>751770</v>
      </c>
    </row>
    <row r="65" spans="1:23">
      <c r="A65" s="251" t="s">
        <v>172</v>
      </c>
      <c r="B65" s="238">
        <v>0</v>
      </c>
      <c r="C65" s="238">
        <v>0</v>
      </c>
      <c r="D65" s="239">
        <v>74</v>
      </c>
      <c r="E65" s="239">
        <v>55193</v>
      </c>
      <c r="F65" s="238">
        <v>232</v>
      </c>
      <c r="G65" s="238">
        <v>140156</v>
      </c>
      <c r="H65" s="239">
        <v>9</v>
      </c>
      <c r="I65" s="239">
        <v>43339</v>
      </c>
      <c r="J65" s="238">
        <v>5</v>
      </c>
      <c r="K65" s="238">
        <v>15260</v>
      </c>
      <c r="L65" s="239">
        <v>7</v>
      </c>
      <c r="M65" s="239">
        <v>26050</v>
      </c>
      <c r="N65" s="238">
        <v>435</v>
      </c>
      <c r="O65" s="238">
        <v>851660</v>
      </c>
      <c r="P65" s="239">
        <v>0</v>
      </c>
      <c r="Q65" s="239">
        <v>0</v>
      </c>
      <c r="R65" s="238">
        <v>0</v>
      </c>
      <c r="S65" s="238">
        <v>0</v>
      </c>
      <c r="T65" s="239">
        <v>0</v>
      </c>
      <c r="U65" s="239">
        <v>0</v>
      </c>
      <c r="V65" s="238">
        <f t="shared" si="8"/>
        <v>762</v>
      </c>
      <c r="W65" s="238">
        <f t="shared" si="9"/>
        <v>1131658</v>
      </c>
    </row>
    <row r="66" spans="1:23">
      <c r="A66" s="251" t="s">
        <v>171</v>
      </c>
      <c r="B66" s="238">
        <v>0</v>
      </c>
      <c r="C66" s="238">
        <v>0</v>
      </c>
      <c r="D66" s="239">
        <v>317</v>
      </c>
      <c r="E66" s="239">
        <v>239763</v>
      </c>
      <c r="F66" s="238">
        <v>886</v>
      </c>
      <c r="G66" s="238">
        <v>615627</v>
      </c>
      <c r="H66" s="239">
        <v>44</v>
      </c>
      <c r="I66" s="239">
        <v>186309</v>
      </c>
      <c r="J66" s="238">
        <v>12</v>
      </c>
      <c r="K66" s="238">
        <v>31603</v>
      </c>
      <c r="L66" s="239">
        <v>17</v>
      </c>
      <c r="M66" s="239">
        <v>59125</v>
      </c>
      <c r="N66" s="238">
        <v>1628</v>
      </c>
      <c r="O66" s="238">
        <v>3254091</v>
      </c>
      <c r="P66" s="239">
        <v>0</v>
      </c>
      <c r="Q66" s="239">
        <v>0</v>
      </c>
      <c r="R66" s="238">
        <v>0</v>
      </c>
      <c r="S66" s="238">
        <v>0</v>
      </c>
      <c r="T66" s="239">
        <v>0</v>
      </c>
      <c r="U66" s="239">
        <v>0</v>
      </c>
      <c r="V66" s="238">
        <f t="shared" si="8"/>
        <v>2904</v>
      </c>
      <c r="W66" s="238">
        <f t="shared" si="9"/>
        <v>4386518</v>
      </c>
    </row>
    <row r="67" spans="1:23">
      <c r="A67" s="251" t="s">
        <v>170</v>
      </c>
      <c r="B67" s="238">
        <v>0</v>
      </c>
      <c r="C67" s="238">
        <v>0</v>
      </c>
      <c r="D67" s="239">
        <v>58</v>
      </c>
      <c r="E67" s="239">
        <v>48412</v>
      </c>
      <c r="F67" s="238">
        <v>148</v>
      </c>
      <c r="G67" s="238">
        <v>129182</v>
      </c>
      <c r="H67" s="239">
        <v>3</v>
      </c>
      <c r="I67" s="239">
        <v>12215</v>
      </c>
      <c r="J67" s="238">
        <v>3</v>
      </c>
      <c r="K67" s="238">
        <v>9597</v>
      </c>
      <c r="L67" s="239">
        <v>5</v>
      </c>
      <c r="M67" s="239">
        <v>17275</v>
      </c>
      <c r="N67" s="238">
        <v>294</v>
      </c>
      <c r="O67" s="238">
        <v>691189</v>
      </c>
      <c r="P67" s="239">
        <v>0</v>
      </c>
      <c r="Q67" s="239">
        <v>0</v>
      </c>
      <c r="R67" s="238">
        <v>0</v>
      </c>
      <c r="S67" s="238">
        <v>0</v>
      </c>
      <c r="T67" s="239">
        <v>0</v>
      </c>
      <c r="U67" s="239">
        <v>0</v>
      </c>
      <c r="V67" s="238">
        <f t="shared" si="8"/>
        <v>511</v>
      </c>
      <c r="W67" s="238">
        <f t="shared" si="9"/>
        <v>907870</v>
      </c>
    </row>
    <row r="68" spans="1:23">
      <c r="A68" s="251" t="s">
        <v>169</v>
      </c>
      <c r="B68" s="238">
        <v>0</v>
      </c>
      <c r="C68" s="238">
        <v>0</v>
      </c>
      <c r="D68" s="239">
        <v>77</v>
      </c>
      <c r="E68" s="239">
        <v>55187</v>
      </c>
      <c r="F68" s="238">
        <v>275</v>
      </c>
      <c r="G68" s="238">
        <v>154757</v>
      </c>
      <c r="H68" s="239">
        <v>2</v>
      </c>
      <c r="I68" s="239">
        <v>10668</v>
      </c>
      <c r="J68" s="238">
        <v>1</v>
      </c>
      <c r="K68" s="238">
        <v>2040</v>
      </c>
      <c r="L68" s="239">
        <v>0</v>
      </c>
      <c r="M68" s="239">
        <v>0</v>
      </c>
      <c r="N68" s="238">
        <v>550</v>
      </c>
      <c r="O68" s="238">
        <v>1257552</v>
      </c>
      <c r="P68" s="239">
        <v>0</v>
      </c>
      <c r="Q68" s="239">
        <v>0</v>
      </c>
      <c r="R68" s="238">
        <v>0</v>
      </c>
      <c r="S68" s="238">
        <v>0</v>
      </c>
      <c r="T68" s="239">
        <v>0</v>
      </c>
      <c r="U68" s="239">
        <v>0</v>
      </c>
      <c r="V68" s="238">
        <f t="shared" si="8"/>
        <v>905</v>
      </c>
      <c r="W68" s="238">
        <f t="shared" si="9"/>
        <v>1480204</v>
      </c>
    </row>
    <row r="69" spans="1:23">
      <c r="A69" s="251" t="s">
        <v>168</v>
      </c>
      <c r="B69" s="238">
        <v>0</v>
      </c>
      <c r="C69" s="238">
        <v>0</v>
      </c>
      <c r="D69" s="239">
        <v>77</v>
      </c>
      <c r="E69" s="239">
        <v>57370</v>
      </c>
      <c r="F69" s="238">
        <v>185</v>
      </c>
      <c r="G69" s="238">
        <v>151148</v>
      </c>
      <c r="H69" s="239">
        <v>2</v>
      </c>
      <c r="I69" s="239">
        <v>7787</v>
      </c>
      <c r="J69" s="238">
        <v>7</v>
      </c>
      <c r="K69" s="238">
        <v>26782</v>
      </c>
      <c r="L69" s="239">
        <v>1</v>
      </c>
      <c r="M69" s="239">
        <v>5000</v>
      </c>
      <c r="N69" s="238">
        <v>341</v>
      </c>
      <c r="O69" s="238">
        <v>1044813</v>
      </c>
      <c r="P69" s="239">
        <v>0</v>
      </c>
      <c r="Q69" s="239">
        <v>0</v>
      </c>
      <c r="R69" s="238">
        <v>0</v>
      </c>
      <c r="S69" s="238">
        <v>0</v>
      </c>
      <c r="T69" s="239">
        <v>0</v>
      </c>
      <c r="U69" s="239">
        <v>0</v>
      </c>
      <c r="V69" s="238">
        <f t="shared" si="8"/>
        <v>613</v>
      </c>
      <c r="W69" s="238">
        <f t="shared" si="9"/>
        <v>1292900</v>
      </c>
    </row>
    <row r="70" spans="1:23">
      <c r="A70" s="251" t="s">
        <v>167</v>
      </c>
      <c r="B70" s="238">
        <v>0</v>
      </c>
      <c r="C70" s="238">
        <v>0</v>
      </c>
      <c r="D70" s="239">
        <v>48</v>
      </c>
      <c r="E70" s="239">
        <v>36350</v>
      </c>
      <c r="F70" s="238">
        <v>197</v>
      </c>
      <c r="G70" s="238">
        <v>102093</v>
      </c>
      <c r="H70" s="239">
        <v>22</v>
      </c>
      <c r="I70" s="239">
        <v>94919</v>
      </c>
      <c r="J70" s="238">
        <v>0</v>
      </c>
      <c r="K70" s="238">
        <v>0</v>
      </c>
      <c r="L70" s="239">
        <v>3</v>
      </c>
      <c r="M70" s="239">
        <v>10825</v>
      </c>
      <c r="N70" s="238">
        <v>328</v>
      </c>
      <c r="O70" s="238">
        <v>548345</v>
      </c>
      <c r="P70" s="239">
        <v>0</v>
      </c>
      <c r="Q70" s="239">
        <v>0</v>
      </c>
      <c r="R70" s="238">
        <v>0</v>
      </c>
      <c r="S70" s="238">
        <v>0</v>
      </c>
      <c r="T70" s="239">
        <v>0</v>
      </c>
      <c r="U70" s="239">
        <v>0</v>
      </c>
      <c r="V70" s="238">
        <f t="shared" si="8"/>
        <v>598</v>
      </c>
      <c r="W70" s="238">
        <f t="shared" si="9"/>
        <v>792532</v>
      </c>
    </row>
    <row r="71" spans="1:23">
      <c r="A71" s="251" t="s">
        <v>166</v>
      </c>
      <c r="B71" s="238">
        <v>0</v>
      </c>
      <c r="C71" s="238">
        <v>0</v>
      </c>
      <c r="D71" s="239">
        <v>32</v>
      </c>
      <c r="E71" s="239">
        <v>25260</v>
      </c>
      <c r="F71" s="238">
        <v>131</v>
      </c>
      <c r="G71" s="238">
        <v>84812</v>
      </c>
      <c r="H71" s="239">
        <v>19</v>
      </c>
      <c r="I71" s="239">
        <v>84225</v>
      </c>
      <c r="J71" s="238">
        <v>2</v>
      </c>
      <c r="K71" s="238">
        <v>4658</v>
      </c>
      <c r="L71" s="239">
        <v>2</v>
      </c>
      <c r="M71" s="239">
        <v>6650</v>
      </c>
      <c r="N71" s="238">
        <v>201</v>
      </c>
      <c r="O71" s="238">
        <v>330755</v>
      </c>
      <c r="P71" s="239">
        <v>0</v>
      </c>
      <c r="Q71" s="239">
        <v>0</v>
      </c>
      <c r="R71" s="238">
        <v>0</v>
      </c>
      <c r="S71" s="238">
        <v>0</v>
      </c>
      <c r="T71" s="239">
        <v>0</v>
      </c>
      <c r="U71" s="239">
        <v>0</v>
      </c>
      <c r="V71" s="238">
        <f t="shared" si="8"/>
        <v>387</v>
      </c>
      <c r="W71" s="238">
        <f t="shared" si="9"/>
        <v>536360</v>
      </c>
    </row>
    <row r="72" spans="1:23">
      <c r="A72" s="240" t="s">
        <v>165</v>
      </c>
      <c r="B72" s="241">
        <v>0</v>
      </c>
      <c r="C72" s="241">
        <v>0</v>
      </c>
      <c r="D72" s="242">
        <v>104</v>
      </c>
      <c r="E72" s="242">
        <v>78433</v>
      </c>
      <c r="F72" s="241">
        <v>424</v>
      </c>
      <c r="G72" s="241">
        <v>237259</v>
      </c>
      <c r="H72" s="242">
        <v>12</v>
      </c>
      <c r="I72" s="242">
        <v>46008</v>
      </c>
      <c r="J72" s="241">
        <v>22</v>
      </c>
      <c r="K72" s="241">
        <v>91589</v>
      </c>
      <c r="L72" s="242">
        <v>6</v>
      </c>
      <c r="M72" s="242">
        <v>24167</v>
      </c>
      <c r="N72" s="241">
        <v>604</v>
      </c>
      <c r="O72" s="241">
        <v>923931</v>
      </c>
      <c r="P72" s="242">
        <v>0</v>
      </c>
      <c r="Q72" s="242">
        <v>0</v>
      </c>
      <c r="R72" s="238">
        <v>0</v>
      </c>
      <c r="S72" s="238">
        <v>0</v>
      </c>
      <c r="T72" s="242">
        <v>0</v>
      </c>
      <c r="U72" s="242">
        <v>0</v>
      </c>
      <c r="V72" s="252">
        <f t="shared" si="8"/>
        <v>1172</v>
      </c>
      <c r="W72" s="252">
        <f t="shared" si="9"/>
        <v>1401387</v>
      </c>
    </row>
    <row r="73" spans="1:23">
      <c r="A73" s="237"/>
      <c r="B73" s="241"/>
      <c r="C73" s="241"/>
      <c r="D73" s="242"/>
      <c r="E73" s="242"/>
      <c r="F73" s="241"/>
      <c r="G73" s="241"/>
      <c r="H73" s="242"/>
      <c r="I73" s="242"/>
      <c r="J73" s="241"/>
      <c r="K73" s="241"/>
      <c r="L73" s="242"/>
      <c r="M73" s="242"/>
      <c r="N73" s="238"/>
      <c r="O73" s="238"/>
      <c r="P73" s="242"/>
      <c r="Q73" s="242"/>
      <c r="R73" s="238"/>
      <c r="S73" s="238"/>
      <c r="T73" s="242"/>
      <c r="U73" s="242"/>
      <c r="V73" s="238"/>
      <c r="W73" s="238"/>
    </row>
    <row r="74" spans="1:23">
      <c r="A74" s="250" t="s">
        <v>156</v>
      </c>
      <c r="B74" s="244">
        <v>0</v>
      </c>
      <c r="C74" s="244">
        <v>0</v>
      </c>
      <c r="D74" s="245">
        <f t="shared" ref="D74:U74" si="12">SUM(D57:D72)</f>
        <v>1790</v>
      </c>
      <c r="E74" s="245">
        <f t="shared" si="12"/>
        <v>1367280</v>
      </c>
      <c r="F74" s="244">
        <f t="shared" si="12"/>
        <v>5939</v>
      </c>
      <c r="G74" s="244">
        <f t="shared" si="12"/>
        <v>3814146</v>
      </c>
      <c r="H74" s="245">
        <f t="shared" si="12"/>
        <v>237</v>
      </c>
      <c r="I74" s="245">
        <f t="shared" si="12"/>
        <v>959863</v>
      </c>
      <c r="J74" s="244">
        <f t="shared" si="12"/>
        <v>90</v>
      </c>
      <c r="K74" s="244">
        <f t="shared" si="12"/>
        <v>271798</v>
      </c>
      <c r="L74" s="245">
        <f t="shared" si="12"/>
        <v>97</v>
      </c>
      <c r="M74" s="245">
        <f t="shared" si="12"/>
        <v>308508</v>
      </c>
      <c r="N74" s="244">
        <f t="shared" si="12"/>
        <v>9940</v>
      </c>
      <c r="O74" s="244">
        <f t="shared" si="12"/>
        <v>19417185</v>
      </c>
      <c r="P74" s="245">
        <f t="shared" si="12"/>
        <v>0</v>
      </c>
      <c r="Q74" s="245">
        <f t="shared" si="12"/>
        <v>0</v>
      </c>
      <c r="R74" s="244">
        <f t="shared" si="12"/>
        <v>0</v>
      </c>
      <c r="S74" s="244">
        <f t="shared" si="12"/>
        <v>0</v>
      </c>
      <c r="T74" s="245">
        <f t="shared" si="12"/>
        <v>0</v>
      </c>
      <c r="U74" s="245">
        <f t="shared" si="12"/>
        <v>0</v>
      </c>
      <c r="V74" s="244">
        <f>B74+D74+F74+H74+J74+P74+R74+L74+N74+T74</f>
        <v>18093</v>
      </c>
      <c r="W74" s="244">
        <f>C74+E74+G74+I74+K74+Q74+S74+M74+O74+U74</f>
        <v>26138780</v>
      </c>
    </row>
    <row r="75" spans="1:23">
      <c r="A75" s="237"/>
      <c r="B75" s="238"/>
      <c r="C75" s="238"/>
      <c r="D75" s="249"/>
      <c r="E75" s="249"/>
      <c r="F75" s="238"/>
      <c r="G75" s="238"/>
      <c r="H75" s="249"/>
      <c r="I75" s="249"/>
      <c r="J75" s="238"/>
      <c r="K75" s="238"/>
      <c r="L75" s="249"/>
      <c r="M75" s="249"/>
      <c r="N75" s="238"/>
      <c r="O75" s="238"/>
      <c r="P75" s="249"/>
      <c r="Q75" s="249"/>
      <c r="R75" s="238"/>
      <c r="S75" s="238"/>
      <c r="T75" s="249"/>
      <c r="U75" s="249"/>
      <c r="V75" s="238"/>
      <c r="W75" s="238"/>
    </row>
    <row r="76" spans="1:23">
      <c r="A76" s="234" t="s">
        <v>80</v>
      </c>
      <c r="B76" s="244"/>
      <c r="C76" s="244"/>
      <c r="D76" s="245"/>
      <c r="E76" s="245"/>
      <c r="F76" s="244"/>
      <c r="G76" s="244"/>
      <c r="H76" s="245"/>
      <c r="I76" s="245"/>
      <c r="J76" s="244"/>
      <c r="K76" s="244"/>
      <c r="L76" s="245"/>
      <c r="M76" s="245"/>
      <c r="N76" s="238"/>
      <c r="O76" s="244"/>
      <c r="P76" s="245"/>
      <c r="Q76" s="245"/>
      <c r="R76" s="238"/>
      <c r="S76" s="244"/>
      <c r="T76" s="245"/>
      <c r="U76" s="245"/>
      <c r="V76" s="238"/>
      <c r="W76" s="244"/>
    </row>
    <row r="77" spans="1:23">
      <c r="A77" s="237" t="s">
        <v>81</v>
      </c>
      <c r="B77" s="238">
        <v>0</v>
      </c>
      <c r="C77" s="238">
        <v>0</v>
      </c>
      <c r="D77" s="239">
        <v>0</v>
      </c>
      <c r="E77" s="239">
        <v>0</v>
      </c>
      <c r="F77" s="238">
        <v>0</v>
      </c>
      <c r="G77" s="238">
        <v>0</v>
      </c>
      <c r="H77" s="239">
        <v>0</v>
      </c>
      <c r="I77" s="239">
        <v>0</v>
      </c>
      <c r="J77" s="238">
        <v>0</v>
      </c>
      <c r="K77" s="238">
        <v>0</v>
      </c>
      <c r="L77" s="239">
        <v>11</v>
      </c>
      <c r="M77" s="239">
        <v>41460</v>
      </c>
      <c r="N77" s="238">
        <v>0</v>
      </c>
      <c r="O77" s="238">
        <v>0</v>
      </c>
      <c r="P77" s="239">
        <v>0</v>
      </c>
      <c r="Q77" s="239">
        <v>0</v>
      </c>
      <c r="R77" s="238">
        <v>0</v>
      </c>
      <c r="S77" s="238">
        <v>0</v>
      </c>
      <c r="T77" s="239">
        <v>0</v>
      </c>
      <c r="U77" s="239">
        <v>0</v>
      </c>
      <c r="V77" s="238">
        <f>B77+D77+F77+H77+J77+P77+R77+L77+N77+T77</f>
        <v>11</v>
      </c>
      <c r="W77" s="238">
        <f>C77+E77+G77+I77+K77+Q77+S77+M77+O77+U77</f>
        <v>41460</v>
      </c>
    </row>
    <row r="78" spans="1:23">
      <c r="A78" s="240" t="s">
        <v>82</v>
      </c>
      <c r="B78" s="241">
        <v>0</v>
      </c>
      <c r="C78" s="241">
        <v>0</v>
      </c>
      <c r="D78" s="242">
        <v>0</v>
      </c>
      <c r="E78" s="242">
        <v>0</v>
      </c>
      <c r="F78" s="241">
        <v>0</v>
      </c>
      <c r="G78" s="241">
        <v>0</v>
      </c>
      <c r="H78" s="242">
        <v>0</v>
      </c>
      <c r="I78" s="242">
        <v>0</v>
      </c>
      <c r="J78" s="241">
        <v>0</v>
      </c>
      <c r="K78" s="241">
        <v>0</v>
      </c>
      <c r="L78" s="242">
        <v>7</v>
      </c>
      <c r="M78" s="242">
        <v>27817</v>
      </c>
      <c r="N78" s="241">
        <v>0</v>
      </c>
      <c r="O78" s="241">
        <v>0</v>
      </c>
      <c r="P78" s="242">
        <v>0</v>
      </c>
      <c r="Q78" s="242">
        <v>0</v>
      </c>
      <c r="R78" s="241">
        <v>0</v>
      </c>
      <c r="S78" s="241">
        <v>0</v>
      </c>
      <c r="T78" s="242">
        <v>0</v>
      </c>
      <c r="U78" s="242">
        <v>0</v>
      </c>
      <c r="V78" s="241">
        <f>B78+D78+F78+H78+J78+P78+R78+L78+N78+T78</f>
        <v>7</v>
      </c>
      <c r="W78" s="241">
        <f>C78+E78+G78+I78+K78+Q78+S78+M78+O78+U78</f>
        <v>27817</v>
      </c>
    </row>
    <row r="79" spans="1:23">
      <c r="A79" s="237"/>
      <c r="B79" s="238"/>
      <c r="C79" s="238"/>
      <c r="D79" s="239"/>
      <c r="E79" s="239"/>
      <c r="F79" s="238"/>
      <c r="G79" s="238"/>
      <c r="H79" s="239"/>
      <c r="I79" s="239"/>
      <c r="J79" s="238"/>
      <c r="K79" s="238"/>
      <c r="L79" s="239"/>
      <c r="M79" s="239"/>
      <c r="N79" s="238"/>
      <c r="O79" s="238"/>
      <c r="P79" s="239"/>
      <c r="Q79" s="239"/>
      <c r="R79" s="238"/>
      <c r="S79" s="238"/>
      <c r="T79" s="239"/>
      <c r="U79" s="239"/>
      <c r="V79" s="238"/>
      <c r="W79" s="238"/>
    </row>
    <row r="80" spans="1:23">
      <c r="A80" s="250" t="s">
        <v>157</v>
      </c>
      <c r="B80" s="244">
        <f t="shared" ref="B80:S80" si="13">SUM(B77+B78)</f>
        <v>0</v>
      </c>
      <c r="C80" s="244">
        <f t="shared" si="13"/>
        <v>0</v>
      </c>
      <c r="D80" s="245">
        <f t="shared" si="13"/>
        <v>0</v>
      </c>
      <c r="E80" s="245">
        <f t="shared" si="13"/>
        <v>0</v>
      </c>
      <c r="F80" s="244">
        <f t="shared" si="13"/>
        <v>0</v>
      </c>
      <c r="G80" s="244">
        <f t="shared" si="13"/>
        <v>0</v>
      </c>
      <c r="H80" s="245">
        <f t="shared" si="13"/>
        <v>0</v>
      </c>
      <c r="I80" s="245">
        <f t="shared" si="13"/>
        <v>0</v>
      </c>
      <c r="J80" s="244">
        <f t="shared" si="13"/>
        <v>0</v>
      </c>
      <c r="K80" s="244">
        <f t="shared" si="13"/>
        <v>0</v>
      </c>
      <c r="L80" s="245">
        <f t="shared" si="13"/>
        <v>18</v>
      </c>
      <c r="M80" s="245">
        <f t="shared" si="13"/>
        <v>69277</v>
      </c>
      <c r="N80" s="244">
        <f t="shared" si="13"/>
        <v>0</v>
      </c>
      <c r="O80" s="244">
        <f t="shared" si="13"/>
        <v>0</v>
      </c>
      <c r="P80" s="245">
        <f t="shared" si="13"/>
        <v>0</v>
      </c>
      <c r="Q80" s="245">
        <f t="shared" si="13"/>
        <v>0</v>
      </c>
      <c r="R80" s="244">
        <f>SUM(R77+R78)</f>
        <v>0</v>
      </c>
      <c r="S80" s="244">
        <f t="shared" si="13"/>
        <v>0</v>
      </c>
      <c r="T80" s="245">
        <f>SUM(T77+T78)</f>
        <v>0</v>
      </c>
      <c r="U80" s="245">
        <f t="shared" ref="U80" si="14">SUM(U77+U78)</f>
        <v>0</v>
      </c>
      <c r="V80" s="244">
        <f>B80+D80+F80+H80+J80+P80+R80+L80+N80+T80</f>
        <v>18</v>
      </c>
      <c r="W80" s="244">
        <f>C80+E80+G80+I80+K80+Q80+S80+M80+O80+U80</f>
        <v>69277</v>
      </c>
    </row>
    <row r="81" spans="1:23">
      <c r="A81" s="237"/>
      <c r="B81" s="238"/>
      <c r="C81" s="238"/>
      <c r="D81" s="249"/>
      <c r="E81" s="249"/>
      <c r="F81" s="238"/>
      <c r="G81" s="238"/>
      <c r="H81" s="249"/>
      <c r="I81" s="249"/>
      <c r="J81" s="238"/>
      <c r="K81" s="238"/>
      <c r="L81" s="249"/>
      <c r="M81" s="249"/>
      <c r="N81" s="238"/>
      <c r="O81" s="238"/>
      <c r="P81" s="249"/>
      <c r="Q81" s="249"/>
      <c r="R81" s="238"/>
      <c r="S81" s="238"/>
      <c r="T81" s="249"/>
      <c r="U81" s="249"/>
      <c r="V81" s="238"/>
      <c r="W81" s="238"/>
    </row>
    <row r="82" spans="1:23">
      <c r="A82" s="250" t="s">
        <v>84</v>
      </c>
      <c r="B82" s="254">
        <f t="shared" ref="B82:U82" si="15">SUM(B17+B54+B74+B80)</f>
        <v>8000</v>
      </c>
      <c r="C82" s="254">
        <f t="shared" si="15"/>
        <v>49721169</v>
      </c>
      <c r="D82" s="255">
        <f t="shared" si="15"/>
        <v>1790</v>
      </c>
      <c r="E82" s="255">
        <f t="shared" si="15"/>
        <v>1367280</v>
      </c>
      <c r="F82" s="254">
        <f t="shared" si="15"/>
        <v>5939</v>
      </c>
      <c r="G82" s="254">
        <f t="shared" si="15"/>
        <v>3814146</v>
      </c>
      <c r="H82" s="255">
        <f t="shared" si="15"/>
        <v>620</v>
      </c>
      <c r="I82" s="255">
        <f t="shared" si="15"/>
        <v>2826884</v>
      </c>
      <c r="J82" s="254">
        <f t="shared" si="15"/>
        <v>521</v>
      </c>
      <c r="K82" s="254">
        <f t="shared" si="15"/>
        <v>2526368</v>
      </c>
      <c r="L82" s="255">
        <f t="shared" si="15"/>
        <v>153</v>
      </c>
      <c r="M82" s="255">
        <f t="shared" si="15"/>
        <v>536335</v>
      </c>
      <c r="N82" s="254">
        <f t="shared" si="15"/>
        <v>10280</v>
      </c>
      <c r="O82" s="254">
        <f t="shared" si="15"/>
        <v>19813083</v>
      </c>
      <c r="P82" s="255">
        <f t="shared" si="15"/>
        <v>133</v>
      </c>
      <c r="Q82" s="255">
        <f t="shared" si="15"/>
        <v>292690</v>
      </c>
      <c r="R82" s="254">
        <f t="shared" si="15"/>
        <v>0</v>
      </c>
      <c r="S82" s="254">
        <f t="shared" si="15"/>
        <v>0</v>
      </c>
      <c r="T82" s="255">
        <f t="shared" si="15"/>
        <v>3314</v>
      </c>
      <c r="U82" s="255">
        <f t="shared" si="15"/>
        <v>5123514</v>
      </c>
      <c r="V82" s="254">
        <f>B82+D82+F82+H82+J82+P82+R82+L82+N82+T82</f>
        <v>30750</v>
      </c>
      <c r="W82" s="254">
        <f>C82+E82+G82+I82+K82+Q82+S82+M82+O82+U82</f>
        <v>86021469</v>
      </c>
    </row>
    <row r="83" spans="1:23">
      <c r="A83" s="250" t="s">
        <v>85</v>
      </c>
      <c r="B83" s="238"/>
      <c r="C83" s="244">
        <f>SUM(C82/B82)</f>
        <v>6215.1461250000002</v>
      </c>
      <c r="D83" s="249"/>
      <c r="E83" s="245">
        <f>SUM(E82/D82)</f>
        <v>763.84357541899442</v>
      </c>
      <c r="F83" s="238"/>
      <c r="G83" s="244">
        <f>SUM(G82/F82)</f>
        <v>642.22023909749112</v>
      </c>
      <c r="H83" s="249"/>
      <c r="I83" s="245">
        <f>SUM(I82/H82)</f>
        <v>4559.4903225806447</v>
      </c>
      <c r="J83" s="238"/>
      <c r="K83" s="244">
        <f>SUM(K82/J82)</f>
        <v>4849.0748560460652</v>
      </c>
      <c r="L83" s="249"/>
      <c r="M83" s="245">
        <f>SUM(M82/L82)</f>
        <v>3505.4575163398695</v>
      </c>
      <c r="N83" s="238"/>
      <c r="O83" s="244">
        <f>SUM(O82/N82)</f>
        <v>1927.3427042801557</v>
      </c>
      <c r="P83" s="249"/>
      <c r="Q83" s="245">
        <f>SUM(Q82/P82)</f>
        <v>2200.6766917293235</v>
      </c>
      <c r="R83" s="238"/>
      <c r="S83" s="244" t="e">
        <f>SUM(S82/R82)</f>
        <v>#DIV/0!</v>
      </c>
      <c r="T83" s="249"/>
      <c r="U83" s="245">
        <f>SUM(U82/T82)</f>
        <v>1546.0211225105613</v>
      </c>
      <c r="V83" s="238"/>
      <c r="W83" s="244"/>
    </row>
    <row r="85" spans="1:23" ht="22.5">
      <c r="A85" s="253" t="s">
        <v>159</v>
      </c>
      <c r="B85" s="256" t="s">
        <v>15</v>
      </c>
      <c r="C85" s="256" t="s">
        <v>16</v>
      </c>
      <c r="D85" s="256" t="s">
        <v>87</v>
      </c>
    </row>
    <row r="86" spans="1:23">
      <c r="A86" s="257" t="s">
        <v>177</v>
      </c>
      <c r="B86" s="239">
        <v>20</v>
      </c>
      <c r="C86" s="239">
        <v>17422</v>
      </c>
      <c r="D86" s="258">
        <f t="shared" ref="D86:D90" si="16">C86/B86</f>
        <v>871.1</v>
      </c>
    </row>
    <row r="87" spans="1:23" ht="22.5">
      <c r="A87" s="259" t="s">
        <v>137</v>
      </c>
      <c r="B87" s="260">
        <v>14</v>
      </c>
      <c r="C87" s="260">
        <v>560000</v>
      </c>
      <c r="D87" s="261">
        <f t="shared" si="16"/>
        <v>40000</v>
      </c>
    </row>
    <row r="88" spans="1:23" ht="33.75">
      <c r="A88" s="259" t="s">
        <v>140</v>
      </c>
      <c r="B88" s="260">
        <v>13</v>
      </c>
      <c r="C88" s="260">
        <v>780000</v>
      </c>
      <c r="D88" s="261">
        <f t="shared" si="16"/>
        <v>60000</v>
      </c>
    </row>
    <row r="89" spans="1:23">
      <c r="A89" s="259" t="s">
        <v>92</v>
      </c>
      <c r="B89" s="239">
        <v>213</v>
      </c>
      <c r="C89" s="239">
        <v>846405</v>
      </c>
      <c r="D89" s="258">
        <f t="shared" si="16"/>
        <v>3973.7323943661972</v>
      </c>
    </row>
    <row r="90" spans="1:23">
      <c r="A90" s="257" t="s">
        <v>152</v>
      </c>
      <c r="B90" s="239">
        <v>172</v>
      </c>
      <c r="C90" s="239">
        <v>344000</v>
      </c>
      <c r="D90" s="258">
        <f t="shared" si="16"/>
        <v>2000</v>
      </c>
    </row>
    <row r="93" spans="1:23">
      <c r="A93" s="262" t="s">
        <v>161</v>
      </c>
    </row>
  </sheetData>
  <mergeCells count="16">
    <mergeCell ref="V7:W9"/>
    <mergeCell ref="B1:Y1"/>
    <mergeCell ref="B2:Y2"/>
    <mergeCell ref="B3:Y3"/>
    <mergeCell ref="B5:Y5"/>
    <mergeCell ref="B6:Y6"/>
    <mergeCell ref="B7:C9"/>
    <mergeCell ref="D7:E9"/>
    <mergeCell ref="F7:G9"/>
    <mergeCell ref="H7:I9"/>
    <mergeCell ref="J7:K9"/>
    <mergeCell ref="L7:M9"/>
    <mergeCell ref="N7:O9"/>
    <mergeCell ref="P7:Q9"/>
    <mergeCell ref="R7:S9"/>
    <mergeCell ref="T7:U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4386-58F7-48A7-BB1C-6F49FE9B4CA1}">
  <sheetPr>
    <outlinePr summaryBelow="0" summaryRight="0"/>
  </sheetPr>
  <dimension ref="A1:Y131"/>
  <sheetViews>
    <sheetView zoomScaleNormal="100" workbookViewId="0">
      <pane ySplit="11" topLeftCell="A87" activePane="bottomLeft" state="frozen"/>
      <selection pane="bottomLeft" activeCell="A80" sqref="A80:A83"/>
    </sheetView>
  </sheetViews>
  <sheetFormatPr defaultColWidth="14.42578125" defaultRowHeight="15.75" customHeight="1"/>
  <cols>
    <col min="1" max="1" width="27.7109375" style="193" customWidth="1"/>
    <col min="2" max="2" width="6.42578125" style="193" customWidth="1"/>
    <col min="3" max="3" width="11.28515625" style="193" customWidth="1"/>
    <col min="4" max="4" width="9.5703125" style="193" customWidth="1"/>
    <col min="5" max="5" width="10.42578125" style="193" customWidth="1"/>
    <col min="6" max="6" width="7.5703125" style="193" customWidth="1"/>
    <col min="7" max="7" width="8.42578125" style="193" customWidth="1"/>
    <col min="8" max="8" width="7.5703125" style="193" customWidth="1"/>
    <col min="9" max="9" width="8" style="193" customWidth="1"/>
    <col min="10" max="10" width="5.85546875" style="193" customWidth="1"/>
    <col min="11" max="11" width="8.140625" style="193" customWidth="1"/>
    <col min="12" max="12" width="5.28515625" style="193" customWidth="1"/>
    <col min="13" max="13" width="6.7109375" style="193" customWidth="1"/>
    <col min="14" max="14" width="5.42578125" style="193" customWidth="1"/>
    <col min="15" max="15" width="8.42578125" style="193" bestFit="1" customWidth="1"/>
    <col min="16" max="16" width="7.140625" style="193" customWidth="1"/>
    <col min="17" max="17" width="8.85546875" style="193" customWidth="1"/>
    <col min="18" max="18" width="8" style="193" customWidth="1"/>
    <col min="19" max="19" width="8.140625" style="193" customWidth="1"/>
    <col min="20" max="20" width="9.140625" style="193" customWidth="1"/>
    <col min="21" max="21" width="7.85546875" style="193" bestFit="1" customWidth="1"/>
    <col min="22" max="22" width="6.140625" style="193" customWidth="1"/>
    <col min="23" max="23" width="10" style="193" customWidth="1"/>
    <col min="24" max="24" width="9.140625" style="193" customWidth="1"/>
    <col min="25" max="25" width="8.7109375" style="193" bestFit="1" customWidth="1"/>
    <col min="26" max="16384" width="14.42578125" style="193"/>
  </cols>
  <sheetData>
    <row r="1" spans="1:25" ht="12.75" customHeight="1">
      <c r="A1" s="1"/>
      <c r="B1" s="202" t="s">
        <v>147</v>
      </c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  <c r="U1" s="202"/>
      <c r="V1" s="202"/>
      <c r="W1" s="202"/>
      <c r="X1" s="202"/>
      <c r="Y1" s="202"/>
    </row>
    <row r="2" spans="1:25" ht="12.75" customHeight="1">
      <c r="A2" s="192"/>
      <c r="B2" s="202" t="s">
        <v>144</v>
      </c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</row>
    <row r="3" spans="1:25" ht="12.75" customHeight="1">
      <c r="A3" s="192"/>
      <c r="B3" s="202" t="s">
        <v>1</v>
      </c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2"/>
    </row>
    <row r="4" spans="1:25" ht="19.5">
      <c r="A4" s="1"/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</row>
    <row r="5" spans="1:25" ht="12.75" customHeight="1">
      <c r="A5" s="192"/>
      <c r="B5" s="202" t="s">
        <v>150</v>
      </c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</row>
    <row r="6" spans="1:25" ht="12.75" customHeight="1">
      <c r="A6" s="9"/>
      <c r="B6" s="203" t="s">
        <v>151</v>
      </c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</row>
    <row r="7" spans="1:25" ht="12.75" customHeight="1">
      <c r="A7" s="206"/>
      <c r="B7" s="196" t="s">
        <v>4</v>
      </c>
      <c r="C7" s="197"/>
      <c r="D7" s="204" t="s">
        <v>5</v>
      </c>
      <c r="E7" s="197"/>
      <c r="F7" s="196" t="s">
        <v>6</v>
      </c>
      <c r="G7" s="197"/>
      <c r="H7" s="204" t="s">
        <v>7</v>
      </c>
      <c r="I7" s="197"/>
      <c r="J7" s="196" t="s">
        <v>8</v>
      </c>
      <c r="K7" s="197"/>
      <c r="L7" s="204" t="s">
        <v>10</v>
      </c>
      <c r="M7" s="197"/>
      <c r="N7" s="196" t="s">
        <v>11</v>
      </c>
      <c r="O7" s="197"/>
      <c r="P7" s="204" t="s">
        <v>12</v>
      </c>
      <c r="Q7" s="197"/>
      <c r="R7" s="196" t="s">
        <v>13</v>
      </c>
      <c r="S7" s="197"/>
      <c r="T7" s="204" t="s">
        <v>141</v>
      </c>
      <c r="U7" s="197"/>
      <c r="V7" s="196" t="s">
        <v>14</v>
      </c>
      <c r="W7" s="197"/>
    </row>
    <row r="8" spans="1:25" ht="12.75">
      <c r="A8" s="207"/>
      <c r="B8" s="198"/>
      <c r="C8" s="199"/>
      <c r="D8" s="198"/>
      <c r="E8" s="199"/>
      <c r="F8" s="198"/>
      <c r="G8" s="199"/>
      <c r="H8" s="198"/>
      <c r="I8" s="199"/>
      <c r="J8" s="198"/>
      <c r="K8" s="199"/>
      <c r="L8" s="198"/>
      <c r="M8" s="199"/>
      <c r="N8" s="198"/>
      <c r="O8" s="199"/>
      <c r="P8" s="198"/>
      <c r="Q8" s="199"/>
      <c r="R8" s="198"/>
      <c r="S8" s="199"/>
      <c r="T8" s="198"/>
      <c r="U8" s="199"/>
      <c r="V8" s="198"/>
      <c r="W8" s="199"/>
    </row>
    <row r="9" spans="1:25" ht="12.75">
      <c r="A9" s="207"/>
      <c r="B9" s="200"/>
      <c r="C9" s="201"/>
      <c r="D9" s="200"/>
      <c r="E9" s="201"/>
      <c r="F9" s="200"/>
      <c r="G9" s="201"/>
      <c r="H9" s="200"/>
      <c r="I9" s="201"/>
      <c r="J9" s="200"/>
      <c r="K9" s="201"/>
      <c r="L9" s="200"/>
      <c r="M9" s="201"/>
      <c r="N9" s="200"/>
      <c r="O9" s="201"/>
      <c r="P9" s="200"/>
      <c r="Q9" s="201"/>
      <c r="R9" s="200"/>
      <c r="S9" s="201"/>
      <c r="T9" s="200"/>
      <c r="U9" s="201"/>
      <c r="V9" s="200"/>
      <c r="W9" s="201"/>
    </row>
    <row r="10" spans="1:25" ht="12.75">
      <c r="A10" s="208"/>
      <c r="B10" s="13" t="s">
        <v>15</v>
      </c>
      <c r="C10" s="13" t="s">
        <v>16</v>
      </c>
      <c r="D10" s="14" t="s">
        <v>15</v>
      </c>
      <c r="E10" s="14" t="s">
        <v>16</v>
      </c>
      <c r="F10" s="13" t="s">
        <v>15</v>
      </c>
      <c r="G10" s="13" t="s">
        <v>16</v>
      </c>
      <c r="H10" s="14" t="s">
        <v>15</v>
      </c>
      <c r="I10" s="14" t="s">
        <v>16</v>
      </c>
      <c r="J10" s="13" t="s">
        <v>15</v>
      </c>
      <c r="K10" s="15" t="s">
        <v>16</v>
      </c>
      <c r="L10" s="14" t="s">
        <v>15</v>
      </c>
      <c r="M10" s="14" t="s">
        <v>16</v>
      </c>
      <c r="N10" s="13" t="s">
        <v>15</v>
      </c>
      <c r="O10" s="13" t="s">
        <v>16</v>
      </c>
      <c r="P10" s="14" t="s">
        <v>15</v>
      </c>
      <c r="Q10" s="14" t="s">
        <v>16</v>
      </c>
      <c r="R10" s="13" t="s">
        <v>15</v>
      </c>
      <c r="S10" s="13" t="s">
        <v>16</v>
      </c>
      <c r="T10" s="14" t="s">
        <v>15</v>
      </c>
      <c r="U10" s="14" t="s">
        <v>16</v>
      </c>
      <c r="V10" s="13" t="s">
        <v>15</v>
      </c>
      <c r="W10" s="13" t="s">
        <v>16</v>
      </c>
    </row>
    <row r="11" spans="1:25" ht="19.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5" ht="19.5">
      <c r="A12" s="17" t="s">
        <v>17</v>
      </c>
      <c r="B12" s="16"/>
      <c r="C12" s="16"/>
      <c r="D12" s="12"/>
      <c r="E12" s="12"/>
      <c r="F12" s="16"/>
      <c r="G12" s="16"/>
      <c r="H12" s="12"/>
      <c r="I12" s="12"/>
      <c r="J12" s="16"/>
      <c r="K12" s="18"/>
      <c r="L12" s="12"/>
      <c r="M12" s="12"/>
      <c r="N12" s="18"/>
      <c r="O12" s="18"/>
      <c r="P12" s="12"/>
      <c r="Q12" s="12"/>
      <c r="R12" s="18"/>
      <c r="S12" s="18"/>
      <c r="T12" s="12"/>
      <c r="U12" s="12"/>
      <c r="V12" s="18"/>
      <c r="W12" s="18"/>
    </row>
    <row r="13" spans="1:25" ht="16.5">
      <c r="A13" s="27" t="s">
        <v>18</v>
      </c>
      <c r="B13" s="20">
        <v>0</v>
      </c>
      <c r="C13" s="20">
        <v>0</v>
      </c>
      <c r="D13" s="21">
        <v>0</v>
      </c>
      <c r="E13" s="21">
        <v>0</v>
      </c>
      <c r="F13" s="20">
        <v>0</v>
      </c>
      <c r="G13" s="20">
        <v>0</v>
      </c>
      <c r="H13" s="21">
        <v>131</v>
      </c>
      <c r="I13" s="21">
        <v>541109</v>
      </c>
      <c r="J13" s="20">
        <v>251</v>
      </c>
      <c r="K13" s="20">
        <v>1765558</v>
      </c>
      <c r="L13" s="21">
        <v>10</v>
      </c>
      <c r="M13" s="21">
        <v>44175</v>
      </c>
      <c r="N13" s="20">
        <v>0</v>
      </c>
      <c r="O13" s="20">
        <v>0</v>
      </c>
      <c r="P13" s="21">
        <v>5</v>
      </c>
      <c r="Q13" s="21">
        <v>10890</v>
      </c>
      <c r="R13" s="20">
        <v>0</v>
      </c>
      <c r="S13" s="20">
        <v>0</v>
      </c>
      <c r="T13" s="21">
        <v>1574</v>
      </c>
      <c r="U13" s="21">
        <v>1453047</v>
      </c>
      <c r="V13" s="20">
        <f>T13+B13+D13+F13+H13+J13+P13+R13+L13+N13</f>
        <v>1971</v>
      </c>
      <c r="W13" s="20">
        <f>U13+C13+E13+G13+I13+K13+Q13+S13+M13+O13</f>
        <v>3814779</v>
      </c>
    </row>
    <row r="14" spans="1:25" ht="16.5">
      <c r="A14" s="27" t="s">
        <v>19</v>
      </c>
      <c r="B14" s="20">
        <v>0</v>
      </c>
      <c r="C14" s="20">
        <v>0</v>
      </c>
      <c r="D14" s="21">
        <v>0</v>
      </c>
      <c r="E14" s="21">
        <v>0</v>
      </c>
      <c r="F14" s="20">
        <v>0</v>
      </c>
      <c r="G14" s="20">
        <v>0</v>
      </c>
      <c r="H14" s="21">
        <v>113</v>
      </c>
      <c r="I14" s="21">
        <v>547247</v>
      </c>
      <c r="J14" s="20">
        <v>161</v>
      </c>
      <c r="K14" s="20">
        <v>1192805</v>
      </c>
      <c r="L14" s="21">
        <v>3</v>
      </c>
      <c r="M14" s="21">
        <v>12500</v>
      </c>
      <c r="N14" s="20">
        <v>0</v>
      </c>
      <c r="O14" s="20">
        <v>0</v>
      </c>
      <c r="P14" s="21">
        <v>10</v>
      </c>
      <c r="Q14" s="21">
        <v>24150</v>
      </c>
      <c r="R14" s="20">
        <v>0</v>
      </c>
      <c r="S14" s="20">
        <v>0</v>
      </c>
      <c r="T14" s="21">
        <v>1194</v>
      </c>
      <c r="U14" s="21">
        <v>1126003</v>
      </c>
      <c r="V14" s="20">
        <f t="shared" ref="V14:V15" si="0">T14+B14+D14+F14+H14+J14+P14+R14+L14+N14</f>
        <v>1481</v>
      </c>
      <c r="W14" s="20">
        <f t="shared" ref="W14:W15" si="1">U14+C14+E14+G14+I14+K14+Q14+S14+M14+O14</f>
        <v>2902705</v>
      </c>
    </row>
    <row r="15" spans="1:25" ht="16.5">
      <c r="A15" s="23" t="s">
        <v>20</v>
      </c>
      <c r="B15" s="24">
        <v>0</v>
      </c>
      <c r="C15" s="24">
        <v>0</v>
      </c>
      <c r="D15" s="25">
        <v>0</v>
      </c>
      <c r="E15" s="25">
        <v>0</v>
      </c>
      <c r="F15" s="24">
        <v>0</v>
      </c>
      <c r="G15" s="24">
        <v>0</v>
      </c>
      <c r="H15" s="25">
        <v>91</v>
      </c>
      <c r="I15" s="25">
        <v>458520</v>
      </c>
      <c r="J15" s="24">
        <v>75</v>
      </c>
      <c r="K15" s="24">
        <v>496680</v>
      </c>
      <c r="L15" s="25">
        <v>7</v>
      </c>
      <c r="M15" s="25">
        <v>30000</v>
      </c>
      <c r="N15" s="24">
        <v>0</v>
      </c>
      <c r="O15" s="24">
        <v>0</v>
      </c>
      <c r="P15" s="25">
        <v>20</v>
      </c>
      <c r="Q15" s="25">
        <v>39375</v>
      </c>
      <c r="R15" s="24">
        <v>0</v>
      </c>
      <c r="S15" s="24">
        <v>0</v>
      </c>
      <c r="T15" s="25">
        <v>908</v>
      </c>
      <c r="U15" s="25">
        <v>870957</v>
      </c>
      <c r="V15" s="20">
        <f t="shared" si="0"/>
        <v>1101</v>
      </c>
      <c r="W15" s="20">
        <f t="shared" si="1"/>
        <v>1895532</v>
      </c>
      <c r="X15" s="26"/>
      <c r="Y15" s="26"/>
    </row>
    <row r="16" spans="1:25" ht="16.5">
      <c r="A16" s="27"/>
      <c r="B16" s="28"/>
      <c r="C16" s="28"/>
      <c r="D16" s="29"/>
      <c r="E16" s="29"/>
      <c r="F16" s="28"/>
      <c r="G16" s="28"/>
      <c r="H16" s="29"/>
      <c r="I16" s="29"/>
      <c r="J16" s="28"/>
      <c r="K16" s="28"/>
      <c r="L16" s="29"/>
      <c r="M16" s="29"/>
      <c r="N16" s="20"/>
      <c r="O16" s="20"/>
      <c r="P16" s="29"/>
      <c r="Q16" s="29"/>
      <c r="R16" s="20"/>
      <c r="S16" s="20"/>
      <c r="T16" s="29"/>
      <c r="U16" s="29"/>
      <c r="V16" s="20"/>
      <c r="W16" s="20"/>
    </row>
    <row r="17" spans="1:23" ht="18.75">
      <c r="A17" s="30" t="s">
        <v>21</v>
      </c>
      <c r="B17" s="31">
        <v>0</v>
      </c>
      <c r="C17" s="31">
        <v>0</v>
      </c>
      <c r="D17" s="32">
        <v>0</v>
      </c>
      <c r="E17" s="32">
        <v>0</v>
      </c>
      <c r="F17" s="31">
        <v>0</v>
      </c>
      <c r="G17" s="31">
        <v>0</v>
      </c>
      <c r="H17" s="32">
        <f t="shared" ref="H17:I17" si="2">SUM(H13:H16)</f>
        <v>335</v>
      </c>
      <c r="I17" s="32">
        <f t="shared" si="2"/>
        <v>1546876</v>
      </c>
      <c r="J17" s="31">
        <f t="shared" ref="J17:U17" si="3">SUM(J13:J15)</f>
        <v>487</v>
      </c>
      <c r="K17" s="31">
        <f t="shared" si="3"/>
        <v>3455043</v>
      </c>
      <c r="L17" s="32">
        <f t="shared" si="3"/>
        <v>20</v>
      </c>
      <c r="M17" s="32">
        <f t="shared" si="3"/>
        <v>86675</v>
      </c>
      <c r="N17" s="31">
        <f t="shared" si="3"/>
        <v>0</v>
      </c>
      <c r="O17" s="31">
        <f t="shared" si="3"/>
        <v>0</v>
      </c>
      <c r="P17" s="32">
        <f t="shared" si="3"/>
        <v>35</v>
      </c>
      <c r="Q17" s="32">
        <f t="shared" si="3"/>
        <v>74415</v>
      </c>
      <c r="R17" s="31">
        <f t="shared" si="3"/>
        <v>0</v>
      </c>
      <c r="S17" s="31">
        <f t="shared" si="3"/>
        <v>0</v>
      </c>
      <c r="T17" s="32">
        <f t="shared" si="3"/>
        <v>3676</v>
      </c>
      <c r="U17" s="32">
        <f t="shared" si="3"/>
        <v>3450007</v>
      </c>
      <c r="V17" s="31">
        <f>T17+B17+D17+F17+H17+J17+P17+R17+L17+N17</f>
        <v>4553</v>
      </c>
      <c r="W17" s="31">
        <f>U17+C17+E17+G17+I17+K17+Q17+S17+M17+O17</f>
        <v>8613016</v>
      </c>
    </row>
    <row r="18" spans="1:23" ht="16.5">
      <c r="A18" s="27"/>
      <c r="B18" s="33"/>
      <c r="C18" s="33"/>
      <c r="D18" s="27"/>
      <c r="E18" s="27"/>
      <c r="F18" s="34"/>
      <c r="G18" s="34"/>
      <c r="H18" s="35"/>
      <c r="I18" s="35"/>
      <c r="J18" s="33"/>
      <c r="K18" s="20"/>
      <c r="L18" s="35"/>
      <c r="M18" s="35"/>
      <c r="N18" s="20"/>
      <c r="O18" s="20"/>
      <c r="P18" s="35"/>
      <c r="Q18" s="35"/>
      <c r="R18" s="20"/>
      <c r="S18" s="20"/>
      <c r="T18" s="35"/>
      <c r="U18" s="35"/>
      <c r="V18" s="20"/>
      <c r="W18" s="20"/>
    </row>
    <row r="19" spans="1:23" ht="39">
      <c r="A19" s="17" t="s">
        <v>22</v>
      </c>
      <c r="B19" s="33"/>
      <c r="C19" s="33"/>
      <c r="D19" s="27"/>
      <c r="E19" s="27"/>
      <c r="F19" s="34"/>
      <c r="G19" s="34"/>
      <c r="H19" s="35"/>
      <c r="I19" s="35"/>
      <c r="J19" s="33"/>
      <c r="K19" s="20"/>
      <c r="L19" s="35"/>
      <c r="M19" s="35"/>
      <c r="N19" s="20"/>
      <c r="O19" s="20"/>
      <c r="P19" s="35"/>
      <c r="Q19" s="35"/>
      <c r="R19" s="20"/>
      <c r="S19" s="20"/>
      <c r="T19" s="35"/>
      <c r="U19" s="35"/>
      <c r="V19" s="20"/>
      <c r="W19" s="20"/>
    </row>
    <row r="20" spans="1:23" ht="16.5">
      <c r="A20" s="27" t="s">
        <v>23</v>
      </c>
      <c r="B20" s="20">
        <v>100</v>
      </c>
      <c r="C20" s="20">
        <v>733893</v>
      </c>
      <c r="D20" s="21">
        <v>0</v>
      </c>
      <c r="E20" s="21">
        <v>0</v>
      </c>
      <c r="F20" s="20">
        <v>0</v>
      </c>
      <c r="G20" s="20">
        <v>0</v>
      </c>
      <c r="H20" s="21">
        <v>1</v>
      </c>
      <c r="I20" s="21">
        <v>5198</v>
      </c>
      <c r="J20" s="20">
        <v>0</v>
      </c>
      <c r="K20" s="20">
        <v>0</v>
      </c>
      <c r="L20" s="21">
        <v>0</v>
      </c>
      <c r="M20" s="21">
        <v>0</v>
      </c>
      <c r="N20" s="20">
        <v>22</v>
      </c>
      <c r="O20" s="20">
        <v>32293</v>
      </c>
      <c r="P20" s="21">
        <v>1</v>
      </c>
      <c r="Q20" s="21">
        <v>1500</v>
      </c>
      <c r="R20" s="20">
        <v>0</v>
      </c>
      <c r="S20" s="20">
        <v>0</v>
      </c>
      <c r="T20" s="21">
        <v>0</v>
      </c>
      <c r="U20" s="21">
        <v>0</v>
      </c>
      <c r="V20" s="20">
        <f>T20+B20+D20+F20+H20+J20+P20+R20+L20+N20</f>
        <v>124</v>
      </c>
      <c r="W20" s="20">
        <f>U20+C20+E20+G20+I20+K20+Q20+S20+M20+O20</f>
        <v>772884</v>
      </c>
    </row>
    <row r="21" spans="1:23" ht="16.5">
      <c r="A21" s="27" t="s">
        <v>24</v>
      </c>
      <c r="B21" s="20">
        <v>127</v>
      </c>
      <c r="C21" s="20">
        <v>867939</v>
      </c>
      <c r="D21" s="21">
        <v>0</v>
      </c>
      <c r="E21" s="21">
        <v>0</v>
      </c>
      <c r="F21" s="20">
        <v>0</v>
      </c>
      <c r="G21" s="20">
        <v>0</v>
      </c>
      <c r="H21" s="21">
        <v>4</v>
      </c>
      <c r="I21" s="21">
        <v>20792</v>
      </c>
      <c r="J21" s="20">
        <v>2</v>
      </c>
      <c r="K21" s="20">
        <v>13551</v>
      </c>
      <c r="L21" s="21">
        <v>1</v>
      </c>
      <c r="M21" s="21">
        <v>5000</v>
      </c>
      <c r="N21" s="20">
        <v>0</v>
      </c>
      <c r="O21" s="20">
        <v>0</v>
      </c>
      <c r="P21" s="21">
        <v>4</v>
      </c>
      <c r="Q21" s="21">
        <v>4875</v>
      </c>
      <c r="R21" s="20">
        <v>0</v>
      </c>
      <c r="S21" s="20">
        <v>0</v>
      </c>
      <c r="T21" s="21">
        <v>0</v>
      </c>
      <c r="U21" s="21">
        <v>0</v>
      </c>
      <c r="V21" s="20">
        <f t="shared" ref="V21:V46" si="4">T21+B21+D21+F21+H21+J21+P21+R21+L21+N21</f>
        <v>138</v>
      </c>
      <c r="W21" s="20">
        <f t="shared" ref="W21:W46" si="5">U21+C21+E21+G21+I21+K21+Q21+S21+M21+O21</f>
        <v>912157</v>
      </c>
    </row>
    <row r="22" spans="1:23" ht="16.5">
      <c r="A22" s="27" t="s">
        <v>25</v>
      </c>
      <c r="B22" s="20">
        <v>746</v>
      </c>
      <c r="C22" s="20">
        <v>3668049</v>
      </c>
      <c r="D22" s="21">
        <v>0</v>
      </c>
      <c r="E22" s="21">
        <v>0</v>
      </c>
      <c r="F22" s="20">
        <v>0</v>
      </c>
      <c r="G22" s="20">
        <v>0</v>
      </c>
      <c r="H22" s="21">
        <v>10</v>
      </c>
      <c r="I22" s="21">
        <v>49149</v>
      </c>
      <c r="J22" s="20">
        <v>10</v>
      </c>
      <c r="K22" s="20">
        <v>67755</v>
      </c>
      <c r="L22" s="21">
        <v>2</v>
      </c>
      <c r="M22" s="21">
        <v>8750</v>
      </c>
      <c r="N22" s="20">
        <v>0</v>
      </c>
      <c r="O22" s="20">
        <v>0</v>
      </c>
      <c r="P22" s="21">
        <v>12</v>
      </c>
      <c r="Q22" s="21">
        <v>27990</v>
      </c>
      <c r="R22" s="20">
        <v>0</v>
      </c>
      <c r="S22" s="20">
        <v>0</v>
      </c>
      <c r="T22" s="21">
        <v>0</v>
      </c>
      <c r="U22" s="21">
        <v>0</v>
      </c>
      <c r="V22" s="20">
        <f t="shared" si="4"/>
        <v>780</v>
      </c>
      <c r="W22" s="20">
        <f t="shared" si="5"/>
        <v>3821693</v>
      </c>
    </row>
    <row r="23" spans="1:23" ht="16.5">
      <c r="A23" s="27" t="s">
        <v>26</v>
      </c>
      <c r="B23" s="20">
        <v>327</v>
      </c>
      <c r="C23" s="20">
        <v>2606225</v>
      </c>
      <c r="D23" s="21">
        <v>0</v>
      </c>
      <c r="E23" s="21">
        <v>0</v>
      </c>
      <c r="F23" s="20">
        <v>0</v>
      </c>
      <c r="G23" s="20">
        <v>0</v>
      </c>
      <c r="H23" s="21">
        <v>7</v>
      </c>
      <c r="I23" s="21">
        <v>32694</v>
      </c>
      <c r="J23" s="20">
        <v>1</v>
      </c>
      <c r="K23" s="20">
        <v>9034</v>
      </c>
      <c r="L23" s="21">
        <v>1</v>
      </c>
      <c r="M23" s="21">
        <v>5000</v>
      </c>
      <c r="N23" s="20">
        <v>0</v>
      </c>
      <c r="O23" s="20">
        <v>0</v>
      </c>
      <c r="P23" s="21">
        <v>0</v>
      </c>
      <c r="Q23" s="21">
        <v>0</v>
      </c>
      <c r="R23" s="20">
        <v>0</v>
      </c>
      <c r="S23" s="20">
        <v>0</v>
      </c>
      <c r="T23" s="21">
        <v>0</v>
      </c>
      <c r="U23" s="21">
        <v>0</v>
      </c>
      <c r="V23" s="20">
        <f t="shared" si="4"/>
        <v>336</v>
      </c>
      <c r="W23" s="20">
        <f t="shared" si="5"/>
        <v>2652953</v>
      </c>
    </row>
    <row r="24" spans="1:23" ht="16.5">
      <c r="A24" s="27" t="s">
        <v>27</v>
      </c>
      <c r="B24" s="20">
        <v>143</v>
      </c>
      <c r="C24" s="20">
        <v>1131757</v>
      </c>
      <c r="D24" s="21">
        <v>0</v>
      </c>
      <c r="E24" s="21">
        <v>0</v>
      </c>
      <c r="F24" s="20">
        <v>0</v>
      </c>
      <c r="G24" s="20">
        <v>0</v>
      </c>
      <c r="H24" s="21">
        <v>2</v>
      </c>
      <c r="I24" s="21">
        <v>10396</v>
      </c>
      <c r="J24" s="20">
        <v>0</v>
      </c>
      <c r="K24" s="20">
        <v>0</v>
      </c>
      <c r="L24" s="21">
        <v>0</v>
      </c>
      <c r="M24" s="21">
        <v>0</v>
      </c>
      <c r="N24" s="20">
        <v>0</v>
      </c>
      <c r="O24" s="20">
        <v>0</v>
      </c>
      <c r="P24" s="21">
        <v>0</v>
      </c>
      <c r="Q24" s="21">
        <v>0</v>
      </c>
      <c r="R24" s="20">
        <v>0</v>
      </c>
      <c r="S24" s="20">
        <v>0</v>
      </c>
      <c r="T24" s="21">
        <v>0</v>
      </c>
      <c r="U24" s="21">
        <v>0</v>
      </c>
      <c r="V24" s="20">
        <f t="shared" si="4"/>
        <v>145</v>
      </c>
      <c r="W24" s="20">
        <f t="shared" si="5"/>
        <v>1142153</v>
      </c>
    </row>
    <row r="25" spans="1:23" ht="16.5">
      <c r="A25" s="27" t="s">
        <v>28</v>
      </c>
      <c r="B25" s="20">
        <v>241</v>
      </c>
      <c r="C25" s="20">
        <v>1952951</v>
      </c>
      <c r="D25" s="21">
        <v>0</v>
      </c>
      <c r="E25" s="21">
        <v>0</v>
      </c>
      <c r="F25" s="20">
        <v>0</v>
      </c>
      <c r="G25" s="20">
        <v>0</v>
      </c>
      <c r="H25" s="21">
        <v>8</v>
      </c>
      <c r="I25" s="21">
        <v>36880</v>
      </c>
      <c r="J25" s="20">
        <v>2</v>
      </c>
      <c r="K25" s="20">
        <v>13551</v>
      </c>
      <c r="L25" s="21">
        <v>1</v>
      </c>
      <c r="M25" s="21">
        <v>5000</v>
      </c>
      <c r="N25" s="20">
        <v>0</v>
      </c>
      <c r="O25" s="20">
        <v>0</v>
      </c>
      <c r="P25" s="21">
        <v>1</v>
      </c>
      <c r="Q25" s="21">
        <v>3000</v>
      </c>
      <c r="R25" s="20">
        <v>0</v>
      </c>
      <c r="S25" s="20">
        <v>0</v>
      </c>
      <c r="T25" s="21">
        <v>0</v>
      </c>
      <c r="U25" s="21">
        <v>0</v>
      </c>
      <c r="V25" s="20">
        <f t="shared" si="4"/>
        <v>253</v>
      </c>
      <c r="W25" s="20">
        <f t="shared" si="5"/>
        <v>2011382</v>
      </c>
    </row>
    <row r="26" spans="1:23" ht="16.5">
      <c r="A26" s="27" t="s">
        <v>29</v>
      </c>
      <c r="B26" s="20">
        <v>159</v>
      </c>
      <c r="C26" s="20">
        <v>1278190</v>
      </c>
      <c r="D26" s="21">
        <v>0</v>
      </c>
      <c r="E26" s="21">
        <v>0</v>
      </c>
      <c r="F26" s="20">
        <v>0</v>
      </c>
      <c r="G26" s="20">
        <v>0</v>
      </c>
      <c r="H26" s="21">
        <v>5</v>
      </c>
      <c r="I26" s="21">
        <v>25990</v>
      </c>
      <c r="J26" s="20">
        <v>1</v>
      </c>
      <c r="K26" s="20">
        <v>9034</v>
      </c>
      <c r="L26" s="21">
        <v>1</v>
      </c>
      <c r="M26" s="21">
        <v>5000</v>
      </c>
      <c r="N26" s="20">
        <v>0</v>
      </c>
      <c r="O26" s="20">
        <v>0</v>
      </c>
      <c r="P26" s="21">
        <v>0</v>
      </c>
      <c r="Q26" s="21">
        <v>0</v>
      </c>
      <c r="R26" s="20">
        <v>0</v>
      </c>
      <c r="S26" s="20">
        <v>0</v>
      </c>
      <c r="T26" s="21">
        <v>0</v>
      </c>
      <c r="U26" s="21">
        <v>0</v>
      </c>
      <c r="V26" s="20">
        <f t="shared" si="4"/>
        <v>166</v>
      </c>
      <c r="W26" s="20">
        <f t="shared" si="5"/>
        <v>1318214</v>
      </c>
    </row>
    <row r="27" spans="1:23" ht="16.5">
      <c r="A27" s="27" t="s">
        <v>31</v>
      </c>
      <c r="B27" s="20">
        <v>242</v>
      </c>
      <c r="C27" s="20">
        <v>1968863</v>
      </c>
      <c r="D27" s="21">
        <v>0</v>
      </c>
      <c r="E27" s="21">
        <v>0</v>
      </c>
      <c r="F27" s="20">
        <v>0</v>
      </c>
      <c r="G27" s="20">
        <v>0</v>
      </c>
      <c r="H27" s="21">
        <v>0</v>
      </c>
      <c r="I27" s="21">
        <v>0</v>
      </c>
      <c r="J27" s="20">
        <v>4</v>
      </c>
      <c r="K27" s="20">
        <v>31619</v>
      </c>
      <c r="L27" s="21">
        <v>0</v>
      </c>
      <c r="M27" s="21">
        <v>0</v>
      </c>
      <c r="N27" s="20">
        <v>0</v>
      </c>
      <c r="O27" s="20">
        <v>0</v>
      </c>
      <c r="P27" s="21">
        <v>0</v>
      </c>
      <c r="Q27" s="21">
        <v>0</v>
      </c>
      <c r="R27" s="20">
        <v>0</v>
      </c>
      <c r="S27" s="20">
        <v>0</v>
      </c>
      <c r="T27" s="21">
        <v>0</v>
      </c>
      <c r="U27" s="21">
        <v>0</v>
      </c>
      <c r="V27" s="20">
        <f t="shared" si="4"/>
        <v>246</v>
      </c>
      <c r="W27" s="20">
        <f t="shared" si="5"/>
        <v>2000482</v>
      </c>
    </row>
    <row r="28" spans="1:23" ht="16.5">
      <c r="A28" s="27" t="s">
        <v>32</v>
      </c>
      <c r="B28" s="20">
        <v>533</v>
      </c>
      <c r="C28" s="20">
        <v>4086793</v>
      </c>
      <c r="D28" s="21">
        <v>0</v>
      </c>
      <c r="E28" s="21">
        <v>0</v>
      </c>
      <c r="F28" s="20">
        <v>0</v>
      </c>
      <c r="G28" s="20">
        <v>0</v>
      </c>
      <c r="H28" s="21">
        <v>16</v>
      </c>
      <c r="I28" s="21">
        <v>78620</v>
      </c>
      <c r="J28" s="20">
        <v>4</v>
      </c>
      <c r="K28" s="20">
        <v>26602</v>
      </c>
      <c r="L28" s="21">
        <v>3</v>
      </c>
      <c r="M28" s="21">
        <v>15000</v>
      </c>
      <c r="N28" s="20">
        <v>0</v>
      </c>
      <c r="O28" s="20">
        <v>0</v>
      </c>
      <c r="P28" s="21">
        <v>1</v>
      </c>
      <c r="Q28" s="21">
        <v>1500</v>
      </c>
      <c r="R28" s="20">
        <v>0</v>
      </c>
      <c r="S28" s="20">
        <v>0</v>
      </c>
      <c r="T28" s="21">
        <v>0</v>
      </c>
      <c r="U28" s="21">
        <v>0</v>
      </c>
      <c r="V28" s="20">
        <f t="shared" si="4"/>
        <v>557</v>
      </c>
      <c r="W28" s="20">
        <f t="shared" si="5"/>
        <v>4208515</v>
      </c>
    </row>
    <row r="29" spans="1:23" ht="16.5">
      <c r="A29" s="27" t="s">
        <v>33</v>
      </c>
      <c r="B29" s="20">
        <v>57</v>
      </c>
      <c r="C29" s="20">
        <v>470670</v>
      </c>
      <c r="D29" s="21">
        <v>0</v>
      </c>
      <c r="E29" s="21">
        <v>0</v>
      </c>
      <c r="F29" s="20">
        <v>0</v>
      </c>
      <c r="G29" s="20">
        <v>0</v>
      </c>
      <c r="H29" s="21">
        <v>2</v>
      </c>
      <c r="I29" s="21">
        <v>10396</v>
      </c>
      <c r="J29" s="20">
        <v>0</v>
      </c>
      <c r="K29" s="20">
        <v>0</v>
      </c>
      <c r="L29" s="21">
        <v>0</v>
      </c>
      <c r="M29" s="21">
        <v>0</v>
      </c>
      <c r="N29" s="20">
        <v>0</v>
      </c>
      <c r="O29" s="20">
        <v>0</v>
      </c>
      <c r="P29" s="21">
        <v>0</v>
      </c>
      <c r="Q29" s="21">
        <v>0</v>
      </c>
      <c r="R29" s="20">
        <v>0</v>
      </c>
      <c r="S29" s="20">
        <v>0</v>
      </c>
      <c r="T29" s="21">
        <v>0</v>
      </c>
      <c r="U29" s="21">
        <v>0</v>
      </c>
      <c r="V29" s="20">
        <f t="shared" si="4"/>
        <v>59</v>
      </c>
      <c r="W29" s="20">
        <f t="shared" si="5"/>
        <v>481066</v>
      </c>
    </row>
    <row r="30" spans="1:23" ht="16.5">
      <c r="A30" s="27" t="s">
        <v>34</v>
      </c>
      <c r="B30" s="20">
        <v>118</v>
      </c>
      <c r="C30" s="20">
        <v>912154</v>
      </c>
      <c r="D30" s="21">
        <v>0</v>
      </c>
      <c r="E30" s="21">
        <v>0</v>
      </c>
      <c r="F30" s="20">
        <v>0</v>
      </c>
      <c r="G30" s="20">
        <v>0</v>
      </c>
      <c r="H30" s="21">
        <v>2</v>
      </c>
      <c r="I30" s="21">
        <v>10396</v>
      </c>
      <c r="J30" s="20">
        <v>5</v>
      </c>
      <c r="K30" s="20">
        <v>45170</v>
      </c>
      <c r="L30" s="21">
        <v>1</v>
      </c>
      <c r="M30" s="21">
        <v>5000</v>
      </c>
      <c r="N30" s="20">
        <v>0</v>
      </c>
      <c r="O30" s="20">
        <v>0</v>
      </c>
      <c r="P30" s="21">
        <v>0</v>
      </c>
      <c r="Q30" s="21">
        <v>0</v>
      </c>
      <c r="R30" s="20">
        <v>0</v>
      </c>
      <c r="S30" s="20">
        <v>0</v>
      </c>
      <c r="T30" s="21">
        <v>0</v>
      </c>
      <c r="U30" s="21">
        <v>0</v>
      </c>
      <c r="V30" s="20">
        <f t="shared" si="4"/>
        <v>126</v>
      </c>
      <c r="W30" s="20">
        <f t="shared" si="5"/>
        <v>972720</v>
      </c>
    </row>
    <row r="31" spans="1:23" ht="16.5">
      <c r="A31" s="27" t="s">
        <v>35</v>
      </c>
      <c r="B31" s="20">
        <v>98</v>
      </c>
      <c r="C31" s="20">
        <v>740031</v>
      </c>
      <c r="D31" s="21">
        <v>0</v>
      </c>
      <c r="E31" s="21">
        <v>0</v>
      </c>
      <c r="F31" s="20">
        <v>0</v>
      </c>
      <c r="G31" s="20">
        <v>0</v>
      </c>
      <c r="H31" s="21">
        <v>7</v>
      </c>
      <c r="I31" s="21">
        <v>34169</v>
      </c>
      <c r="J31" s="20">
        <v>0</v>
      </c>
      <c r="K31" s="20">
        <v>0</v>
      </c>
      <c r="L31" s="21">
        <v>0</v>
      </c>
      <c r="M31" s="21">
        <v>0</v>
      </c>
      <c r="N31" s="20">
        <v>0</v>
      </c>
      <c r="O31" s="20">
        <v>0</v>
      </c>
      <c r="P31" s="21">
        <v>0</v>
      </c>
      <c r="Q31" s="21">
        <v>0</v>
      </c>
      <c r="R31" s="20">
        <v>0</v>
      </c>
      <c r="S31" s="20">
        <v>0</v>
      </c>
      <c r="T31" s="21">
        <v>0</v>
      </c>
      <c r="U31" s="21">
        <v>0</v>
      </c>
      <c r="V31" s="20">
        <f t="shared" si="4"/>
        <v>105</v>
      </c>
      <c r="W31" s="20">
        <f t="shared" si="5"/>
        <v>774200</v>
      </c>
    </row>
    <row r="32" spans="1:23" ht="16.5">
      <c r="A32" s="27" t="s">
        <v>36</v>
      </c>
      <c r="B32" s="20">
        <v>711</v>
      </c>
      <c r="C32" s="20">
        <v>4954190</v>
      </c>
      <c r="D32" s="21">
        <v>0</v>
      </c>
      <c r="E32" s="21">
        <v>0</v>
      </c>
      <c r="F32" s="20">
        <v>0</v>
      </c>
      <c r="G32" s="20">
        <v>0</v>
      </c>
      <c r="H32" s="21">
        <v>15</v>
      </c>
      <c r="I32" s="21">
        <v>72772</v>
      </c>
      <c r="J32" s="20">
        <v>8</v>
      </c>
      <c r="K32" s="20">
        <v>60618</v>
      </c>
      <c r="L32" s="21">
        <v>3</v>
      </c>
      <c r="M32" s="21">
        <v>3750</v>
      </c>
      <c r="N32" s="20">
        <v>0</v>
      </c>
      <c r="O32" s="20">
        <v>0</v>
      </c>
      <c r="P32" s="21">
        <v>8</v>
      </c>
      <c r="Q32" s="21">
        <v>16756</v>
      </c>
      <c r="R32" s="20">
        <v>0</v>
      </c>
      <c r="S32" s="20">
        <v>0</v>
      </c>
      <c r="T32" s="21">
        <v>0</v>
      </c>
      <c r="U32" s="21">
        <v>0</v>
      </c>
      <c r="V32" s="20">
        <f t="shared" si="4"/>
        <v>745</v>
      </c>
      <c r="W32" s="20">
        <f t="shared" si="5"/>
        <v>5108086</v>
      </c>
    </row>
    <row r="33" spans="1:25" ht="16.5">
      <c r="A33" s="27" t="s">
        <v>37</v>
      </c>
      <c r="B33" s="20">
        <v>48</v>
      </c>
      <c r="C33" s="20">
        <v>392502</v>
      </c>
      <c r="D33" s="21">
        <v>0</v>
      </c>
      <c r="E33" s="21">
        <v>0</v>
      </c>
      <c r="F33" s="20">
        <v>0</v>
      </c>
      <c r="G33" s="20">
        <v>0</v>
      </c>
      <c r="H33" s="21">
        <v>0</v>
      </c>
      <c r="I33" s="21">
        <v>0</v>
      </c>
      <c r="J33" s="20">
        <v>1</v>
      </c>
      <c r="K33" s="20">
        <v>9034</v>
      </c>
      <c r="L33" s="21">
        <v>0</v>
      </c>
      <c r="M33" s="21">
        <v>0</v>
      </c>
      <c r="N33" s="20">
        <v>0</v>
      </c>
      <c r="O33" s="20">
        <v>0</v>
      </c>
      <c r="P33" s="21">
        <v>0</v>
      </c>
      <c r="Q33" s="21">
        <v>0</v>
      </c>
      <c r="R33" s="20">
        <v>0</v>
      </c>
      <c r="S33" s="20">
        <v>0</v>
      </c>
      <c r="T33" s="21">
        <v>0</v>
      </c>
      <c r="U33" s="21">
        <v>0</v>
      </c>
      <c r="V33" s="20">
        <f t="shared" si="4"/>
        <v>49</v>
      </c>
      <c r="W33" s="20">
        <f t="shared" si="5"/>
        <v>401536</v>
      </c>
    </row>
    <row r="34" spans="1:25" ht="16.5">
      <c r="A34" s="27" t="s">
        <v>39</v>
      </c>
      <c r="B34" s="20">
        <v>139</v>
      </c>
      <c r="C34" s="20">
        <v>1113000</v>
      </c>
      <c r="D34" s="21">
        <v>0</v>
      </c>
      <c r="E34" s="21">
        <v>0</v>
      </c>
      <c r="F34" s="20">
        <v>0</v>
      </c>
      <c r="G34" s="20">
        <v>0</v>
      </c>
      <c r="H34" s="21">
        <v>1</v>
      </c>
      <c r="I34" s="21">
        <v>5198</v>
      </c>
      <c r="J34" s="20">
        <v>1</v>
      </c>
      <c r="K34" s="20">
        <v>9034</v>
      </c>
      <c r="L34" s="21">
        <v>1</v>
      </c>
      <c r="M34" s="21">
        <v>2500</v>
      </c>
      <c r="N34" s="20">
        <v>0</v>
      </c>
      <c r="O34" s="20">
        <v>0</v>
      </c>
      <c r="P34" s="21">
        <v>0</v>
      </c>
      <c r="Q34" s="21">
        <v>0</v>
      </c>
      <c r="R34" s="20">
        <v>0</v>
      </c>
      <c r="S34" s="20">
        <v>0</v>
      </c>
      <c r="T34" s="21">
        <v>0</v>
      </c>
      <c r="U34" s="21">
        <v>0</v>
      </c>
      <c r="V34" s="20">
        <f t="shared" si="4"/>
        <v>142</v>
      </c>
      <c r="W34" s="20">
        <f t="shared" si="5"/>
        <v>1129732</v>
      </c>
    </row>
    <row r="35" spans="1:25" ht="16.5">
      <c r="A35" s="27" t="s">
        <v>40</v>
      </c>
      <c r="B35" s="20">
        <v>137</v>
      </c>
      <c r="C35" s="20">
        <v>1102718</v>
      </c>
      <c r="D35" s="21">
        <v>0</v>
      </c>
      <c r="E35" s="21">
        <v>0</v>
      </c>
      <c r="F35" s="20">
        <v>0</v>
      </c>
      <c r="G35" s="20">
        <v>0</v>
      </c>
      <c r="H35" s="21">
        <v>1</v>
      </c>
      <c r="I35" s="21">
        <v>2599</v>
      </c>
      <c r="J35" s="20">
        <v>0</v>
      </c>
      <c r="K35" s="20">
        <v>0</v>
      </c>
      <c r="L35" s="21">
        <v>0</v>
      </c>
      <c r="M35" s="21">
        <v>0</v>
      </c>
      <c r="N35" s="20">
        <v>0</v>
      </c>
      <c r="O35" s="20">
        <v>0</v>
      </c>
      <c r="P35" s="21">
        <v>0</v>
      </c>
      <c r="Q35" s="21">
        <v>0</v>
      </c>
      <c r="R35" s="20">
        <v>0</v>
      </c>
      <c r="S35" s="20">
        <v>0</v>
      </c>
      <c r="T35" s="21">
        <v>0</v>
      </c>
      <c r="U35" s="21">
        <v>0</v>
      </c>
      <c r="V35" s="20">
        <f t="shared" si="4"/>
        <v>138</v>
      </c>
      <c r="W35" s="20">
        <f t="shared" si="5"/>
        <v>1105317</v>
      </c>
    </row>
    <row r="36" spans="1:25" ht="16.5">
      <c r="A36" s="27" t="s">
        <v>42</v>
      </c>
      <c r="B36" s="20">
        <v>420</v>
      </c>
      <c r="C36" s="20">
        <v>2362727</v>
      </c>
      <c r="D36" s="21">
        <v>0</v>
      </c>
      <c r="E36" s="21">
        <v>0</v>
      </c>
      <c r="F36" s="20">
        <v>0</v>
      </c>
      <c r="G36" s="20">
        <v>0</v>
      </c>
      <c r="H36" s="21">
        <v>1</v>
      </c>
      <c r="I36" s="21">
        <v>2807</v>
      </c>
      <c r="J36" s="20">
        <v>5</v>
      </c>
      <c r="K36" s="20">
        <v>18233</v>
      </c>
      <c r="L36" s="21">
        <v>0</v>
      </c>
      <c r="M36" s="21">
        <v>0</v>
      </c>
      <c r="N36" s="20">
        <v>290</v>
      </c>
      <c r="O36" s="20">
        <v>325190</v>
      </c>
      <c r="P36" s="21">
        <v>10</v>
      </c>
      <c r="Q36" s="21">
        <v>24000</v>
      </c>
      <c r="R36" s="20">
        <v>0</v>
      </c>
      <c r="S36" s="20">
        <v>0</v>
      </c>
      <c r="T36" s="21">
        <v>0</v>
      </c>
      <c r="U36" s="21">
        <v>0</v>
      </c>
      <c r="V36" s="20">
        <f t="shared" si="4"/>
        <v>726</v>
      </c>
      <c r="W36" s="20">
        <f t="shared" si="5"/>
        <v>2732957</v>
      </c>
    </row>
    <row r="37" spans="1:25" ht="16.5">
      <c r="A37" s="27" t="s">
        <v>129</v>
      </c>
      <c r="B37" s="20">
        <v>327</v>
      </c>
      <c r="C37" s="20">
        <v>2497585</v>
      </c>
      <c r="D37" s="21">
        <v>0</v>
      </c>
      <c r="E37" s="21">
        <v>0</v>
      </c>
      <c r="F37" s="20">
        <v>0</v>
      </c>
      <c r="G37" s="20">
        <v>0</v>
      </c>
      <c r="H37" s="21">
        <v>16</v>
      </c>
      <c r="I37" s="21">
        <v>81427</v>
      </c>
      <c r="J37" s="20">
        <v>8</v>
      </c>
      <c r="K37" s="20">
        <v>63238</v>
      </c>
      <c r="L37" s="21">
        <v>3</v>
      </c>
      <c r="M37" s="21">
        <v>15000</v>
      </c>
      <c r="N37" s="20">
        <v>0</v>
      </c>
      <c r="O37" s="20">
        <v>0</v>
      </c>
      <c r="P37" s="21">
        <v>8</v>
      </c>
      <c r="Q37" s="21">
        <v>16850</v>
      </c>
      <c r="R37" s="20">
        <v>0</v>
      </c>
      <c r="S37" s="20">
        <v>0</v>
      </c>
      <c r="T37" s="21">
        <v>0</v>
      </c>
      <c r="U37" s="21">
        <v>0</v>
      </c>
      <c r="V37" s="20">
        <f t="shared" si="4"/>
        <v>362</v>
      </c>
      <c r="W37" s="20">
        <f t="shared" si="5"/>
        <v>2674100</v>
      </c>
    </row>
    <row r="38" spans="1:25" ht="16.5">
      <c r="A38" s="27" t="s">
        <v>44</v>
      </c>
      <c r="B38" s="20">
        <v>379</v>
      </c>
      <c r="C38" s="20">
        <v>2677315</v>
      </c>
      <c r="D38" s="21">
        <v>0</v>
      </c>
      <c r="E38" s="21">
        <v>0</v>
      </c>
      <c r="F38" s="20">
        <v>0</v>
      </c>
      <c r="G38" s="20">
        <v>0</v>
      </c>
      <c r="H38" s="21">
        <v>5</v>
      </c>
      <c r="I38" s="21">
        <v>25990</v>
      </c>
      <c r="J38" s="20">
        <v>5</v>
      </c>
      <c r="K38" s="20">
        <v>28232</v>
      </c>
      <c r="L38" s="21">
        <v>1</v>
      </c>
      <c r="M38" s="21">
        <v>5000</v>
      </c>
      <c r="N38" s="20">
        <v>0</v>
      </c>
      <c r="O38" s="20">
        <v>0</v>
      </c>
      <c r="P38" s="21">
        <v>2</v>
      </c>
      <c r="Q38" s="21">
        <v>5370</v>
      </c>
      <c r="R38" s="20">
        <v>0</v>
      </c>
      <c r="S38" s="20">
        <v>0</v>
      </c>
      <c r="T38" s="21">
        <v>0</v>
      </c>
      <c r="U38" s="21">
        <v>0</v>
      </c>
      <c r="V38" s="20">
        <f t="shared" si="4"/>
        <v>392</v>
      </c>
      <c r="W38" s="20">
        <f t="shared" si="5"/>
        <v>2741907</v>
      </c>
    </row>
    <row r="39" spans="1:25" ht="16.5">
      <c r="A39" s="27" t="s">
        <v>45</v>
      </c>
      <c r="B39" s="20">
        <v>262</v>
      </c>
      <c r="C39" s="20">
        <v>2073779</v>
      </c>
      <c r="D39" s="21">
        <v>0</v>
      </c>
      <c r="E39" s="21">
        <v>0</v>
      </c>
      <c r="F39" s="20">
        <v>0</v>
      </c>
      <c r="G39" s="20">
        <v>0</v>
      </c>
      <c r="H39" s="21">
        <v>2</v>
      </c>
      <c r="I39" s="21">
        <v>6225</v>
      </c>
      <c r="J39" s="20">
        <v>7</v>
      </c>
      <c r="K39" s="20">
        <v>49687</v>
      </c>
      <c r="L39" s="21">
        <v>0</v>
      </c>
      <c r="M39" s="21">
        <v>0</v>
      </c>
      <c r="N39" s="20">
        <v>0</v>
      </c>
      <c r="O39" s="20">
        <v>0</v>
      </c>
      <c r="P39" s="21">
        <v>2</v>
      </c>
      <c r="Q39" s="21">
        <v>2370</v>
      </c>
      <c r="R39" s="20">
        <v>0</v>
      </c>
      <c r="S39" s="20">
        <v>0</v>
      </c>
      <c r="T39" s="21">
        <v>0</v>
      </c>
      <c r="U39" s="21">
        <v>0</v>
      </c>
      <c r="V39" s="20">
        <f t="shared" si="4"/>
        <v>273</v>
      </c>
      <c r="W39" s="20">
        <f t="shared" si="5"/>
        <v>2132061</v>
      </c>
    </row>
    <row r="40" spans="1:25" ht="16.5">
      <c r="A40" s="27" t="s">
        <v>46</v>
      </c>
      <c r="B40" s="20">
        <v>508</v>
      </c>
      <c r="C40" s="20">
        <v>3932473</v>
      </c>
      <c r="D40" s="21">
        <v>0</v>
      </c>
      <c r="E40" s="21">
        <v>0</v>
      </c>
      <c r="F40" s="20">
        <v>0</v>
      </c>
      <c r="G40" s="20">
        <v>0</v>
      </c>
      <c r="H40" s="21">
        <v>20</v>
      </c>
      <c r="I40" s="21">
        <v>101361</v>
      </c>
      <c r="J40" s="20">
        <v>7</v>
      </c>
      <c r="K40" s="20">
        <v>43679</v>
      </c>
      <c r="L40" s="21">
        <v>2</v>
      </c>
      <c r="M40" s="21">
        <v>10000</v>
      </c>
      <c r="N40" s="20">
        <v>0</v>
      </c>
      <c r="O40" s="20">
        <v>0</v>
      </c>
      <c r="P40" s="21">
        <v>0</v>
      </c>
      <c r="Q40" s="21">
        <v>0</v>
      </c>
      <c r="R40" s="20">
        <v>0</v>
      </c>
      <c r="S40" s="20">
        <v>0</v>
      </c>
      <c r="T40" s="21">
        <v>0</v>
      </c>
      <c r="U40" s="21">
        <v>0</v>
      </c>
      <c r="V40" s="20">
        <f t="shared" si="4"/>
        <v>537</v>
      </c>
      <c r="W40" s="20">
        <f t="shared" si="5"/>
        <v>4087513</v>
      </c>
    </row>
    <row r="41" spans="1:25" ht="16.5">
      <c r="A41" s="27" t="s">
        <v>47</v>
      </c>
      <c r="B41" s="20">
        <v>425</v>
      </c>
      <c r="C41" s="20">
        <v>3100826</v>
      </c>
      <c r="D41" s="21">
        <v>0</v>
      </c>
      <c r="E41" s="21">
        <v>0</v>
      </c>
      <c r="F41" s="20">
        <v>0</v>
      </c>
      <c r="G41" s="20">
        <v>0</v>
      </c>
      <c r="H41" s="21">
        <v>2</v>
      </c>
      <c r="I41" s="21">
        <v>7797</v>
      </c>
      <c r="J41" s="20">
        <v>8</v>
      </c>
      <c r="K41" s="20">
        <v>55296</v>
      </c>
      <c r="L41" s="21">
        <v>1</v>
      </c>
      <c r="M41" s="21">
        <v>5000</v>
      </c>
      <c r="N41" s="20">
        <v>0</v>
      </c>
      <c r="O41" s="20">
        <v>0</v>
      </c>
      <c r="P41" s="21">
        <v>1</v>
      </c>
      <c r="Q41" s="21">
        <v>1500</v>
      </c>
      <c r="R41" s="20">
        <v>0</v>
      </c>
      <c r="S41" s="20">
        <v>0</v>
      </c>
      <c r="T41" s="21">
        <v>0</v>
      </c>
      <c r="U41" s="21">
        <v>0</v>
      </c>
      <c r="V41" s="20">
        <f t="shared" si="4"/>
        <v>437</v>
      </c>
      <c r="W41" s="20">
        <f t="shared" si="5"/>
        <v>3170419</v>
      </c>
    </row>
    <row r="42" spans="1:25" ht="16.5">
      <c r="A42" s="27" t="s">
        <v>48</v>
      </c>
      <c r="B42" s="20">
        <v>83</v>
      </c>
      <c r="C42" s="20">
        <v>478866</v>
      </c>
      <c r="D42" s="21">
        <v>0</v>
      </c>
      <c r="E42" s="21">
        <v>0</v>
      </c>
      <c r="F42" s="20">
        <v>0</v>
      </c>
      <c r="G42" s="20">
        <v>0</v>
      </c>
      <c r="H42" s="21">
        <v>5</v>
      </c>
      <c r="I42" s="21">
        <v>19024</v>
      </c>
      <c r="J42" s="20">
        <v>2</v>
      </c>
      <c r="K42" s="20">
        <v>13551</v>
      </c>
      <c r="L42" s="21">
        <v>0</v>
      </c>
      <c r="M42" s="21">
        <v>0</v>
      </c>
      <c r="N42" s="20">
        <v>47</v>
      </c>
      <c r="O42" s="20">
        <v>33569</v>
      </c>
      <c r="P42" s="21">
        <v>1</v>
      </c>
      <c r="Q42" s="21">
        <v>1500</v>
      </c>
      <c r="R42" s="20">
        <v>0</v>
      </c>
      <c r="S42" s="20">
        <v>0</v>
      </c>
      <c r="T42" s="21">
        <v>0</v>
      </c>
      <c r="U42" s="21">
        <v>0</v>
      </c>
      <c r="V42" s="20">
        <f t="shared" si="4"/>
        <v>138</v>
      </c>
      <c r="W42" s="20">
        <f t="shared" si="5"/>
        <v>546510</v>
      </c>
    </row>
    <row r="43" spans="1:25" ht="16.5">
      <c r="A43" s="27" t="s">
        <v>49</v>
      </c>
      <c r="B43" s="20">
        <v>278</v>
      </c>
      <c r="C43" s="20">
        <v>1759606</v>
      </c>
      <c r="D43" s="21">
        <v>0</v>
      </c>
      <c r="E43" s="21">
        <v>0</v>
      </c>
      <c r="F43" s="20">
        <v>0</v>
      </c>
      <c r="G43" s="20">
        <v>0</v>
      </c>
      <c r="H43" s="21">
        <v>3</v>
      </c>
      <c r="I43" s="21">
        <v>15594</v>
      </c>
      <c r="J43" s="20">
        <v>13</v>
      </c>
      <c r="K43" s="20">
        <v>101632</v>
      </c>
      <c r="L43" s="21">
        <v>0</v>
      </c>
      <c r="M43" s="21">
        <v>0</v>
      </c>
      <c r="N43" s="20">
        <v>0</v>
      </c>
      <c r="O43" s="20">
        <v>0</v>
      </c>
      <c r="P43" s="21">
        <v>1</v>
      </c>
      <c r="Q43" s="21">
        <v>1500</v>
      </c>
      <c r="R43" s="20">
        <v>0</v>
      </c>
      <c r="S43" s="20">
        <v>0</v>
      </c>
      <c r="T43" s="21">
        <v>0</v>
      </c>
      <c r="U43" s="21">
        <v>0</v>
      </c>
      <c r="V43" s="20">
        <f t="shared" si="4"/>
        <v>295</v>
      </c>
      <c r="W43" s="20">
        <f t="shared" si="5"/>
        <v>1878332</v>
      </c>
    </row>
    <row r="44" spans="1:25" ht="16.5">
      <c r="A44" s="27" t="s">
        <v>50</v>
      </c>
      <c r="B44" s="20">
        <v>601</v>
      </c>
      <c r="C44" s="20">
        <v>2487146</v>
      </c>
      <c r="D44" s="21">
        <v>0</v>
      </c>
      <c r="E44" s="21">
        <v>0</v>
      </c>
      <c r="F44" s="20">
        <v>0</v>
      </c>
      <c r="G44" s="20">
        <v>0</v>
      </c>
      <c r="H44" s="21">
        <v>3</v>
      </c>
      <c r="I44" s="21">
        <v>15594</v>
      </c>
      <c r="J44" s="20">
        <v>12</v>
      </c>
      <c r="K44" s="20">
        <v>62467</v>
      </c>
      <c r="L44" s="21">
        <v>0</v>
      </c>
      <c r="M44" s="21">
        <v>0</v>
      </c>
      <c r="N44" s="20">
        <v>0</v>
      </c>
      <c r="O44" s="20">
        <v>0</v>
      </c>
      <c r="P44" s="21">
        <v>24</v>
      </c>
      <c r="Q44" s="21">
        <v>42660</v>
      </c>
      <c r="R44" s="20">
        <v>0</v>
      </c>
      <c r="S44" s="20">
        <v>0</v>
      </c>
      <c r="T44" s="21">
        <v>0</v>
      </c>
      <c r="U44" s="21">
        <v>0</v>
      </c>
      <c r="V44" s="20">
        <f t="shared" si="4"/>
        <v>640</v>
      </c>
      <c r="W44" s="20">
        <f t="shared" si="5"/>
        <v>2607867</v>
      </c>
    </row>
    <row r="45" spans="1:25" ht="16.5">
      <c r="A45" s="27" t="s">
        <v>55</v>
      </c>
      <c r="B45" s="20">
        <v>115</v>
      </c>
      <c r="C45" s="20">
        <v>897009</v>
      </c>
      <c r="D45" s="21">
        <v>0</v>
      </c>
      <c r="E45" s="21">
        <v>0</v>
      </c>
      <c r="F45" s="20">
        <v>0</v>
      </c>
      <c r="G45" s="20">
        <v>0</v>
      </c>
      <c r="H45" s="21">
        <v>2</v>
      </c>
      <c r="I45" s="21">
        <v>10396</v>
      </c>
      <c r="J45" s="20">
        <v>2</v>
      </c>
      <c r="K45" s="20">
        <v>11249</v>
      </c>
      <c r="L45" s="21">
        <v>1</v>
      </c>
      <c r="M45" s="21">
        <v>5000</v>
      </c>
      <c r="N45" s="20">
        <v>0</v>
      </c>
      <c r="O45" s="20">
        <v>0</v>
      </c>
      <c r="P45" s="21">
        <v>0</v>
      </c>
      <c r="Q45" s="21">
        <v>0</v>
      </c>
      <c r="R45" s="20">
        <v>0</v>
      </c>
      <c r="S45" s="20">
        <v>0</v>
      </c>
      <c r="T45" s="21">
        <v>0</v>
      </c>
      <c r="U45" s="21">
        <v>0</v>
      </c>
      <c r="V45" s="20">
        <f t="shared" si="4"/>
        <v>120</v>
      </c>
      <c r="W45" s="20">
        <f t="shared" si="5"/>
        <v>923654</v>
      </c>
    </row>
    <row r="46" spans="1:25" ht="16.5">
      <c r="A46" s="27" t="s">
        <v>51</v>
      </c>
      <c r="B46" s="20">
        <v>393</v>
      </c>
      <c r="C46" s="20">
        <v>3176568</v>
      </c>
      <c r="D46" s="21">
        <v>0</v>
      </c>
      <c r="E46" s="21">
        <v>0</v>
      </c>
      <c r="F46" s="20">
        <v>0</v>
      </c>
      <c r="G46" s="20">
        <v>0</v>
      </c>
      <c r="H46" s="21">
        <v>4</v>
      </c>
      <c r="I46" s="21">
        <v>18417</v>
      </c>
      <c r="J46" s="20">
        <v>6</v>
      </c>
      <c r="K46" s="20">
        <v>45170</v>
      </c>
      <c r="L46" s="21">
        <v>0</v>
      </c>
      <c r="M46" s="21">
        <v>0</v>
      </c>
      <c r="N46" s="20">
        <v>0</v>
      </c>
      <c r="O46" s="20">
        <v>0</v>
      </c>
      <c r="P46" s="21">
        <v>0</v>
      </c>
      <c r="Q46" s="21">
        <v>0</v>
      </c>
      <c r="R46" s="20">
        <v>0</v>
      </c>
      <c r="S46" s="20">
        <v>0</v>
      </c>
      <c r="T46" s="21">
        <v>0</v>
      </c>
      <c r="U46" s="21">
        <v>0</v>
      </c>
      <c r="V46" s="20">
        <f t="shared" si="4"/>
        <v>403</v>
      </c>
      <c r="W46" s="20">
        <f t="shared" si="5"/>
        <v>3240155</v>
      </c>
    </row>
    <row r="47" spans="1:25" ht="16.5">
      <c r="A47" s="23" t="s">
        <v>52</v>
      </c>
      <c r="B47" s="24">
        <v>435</v>
      </c>
      <c r="C47" s="24">
        <v>3064209</v>
      </c>
      <c r="D47" s="25">
        <v>0</v>
      </c>
      <c r="E47" s="25">
        <v>0</v>
      </c>
      <c r="F47" s="24">
        <v>0</v>
      </c>
      <c r="G47" s="24">
        <v>0</v>
      </c>
      <c r="H47" s="25">
        <v>8</v>
      </c>
      <c r="I47" s="25">
        <v>36386</v>
      </c>
      <c r="J47" s="24">
        <v>6</v>
      </c>
      <c r="K47" s="24">
        <v>31619</v>
      </c>
      <c r="L47" s="25">
        <v>0</v>
      </c>
      <c r="M47" s="25">
        <v>0</v>
      </c>
      <c r="N47" s="24">
        <v>0</v>
      </c>
      <c r="O47" s="24">
        <v>0</v>
      </c>
      <c r="P47" s="25">
        <v>22</v>
      </c>
      <c r="Q47" s="25">
        <v>57510</v>
      </c>
      <c r="R47" s="24">
        <v>0</v>
      </c>
      <c r="S47" s="24">
        <v>0</v>
      </c>
      <c r="T47" s="25">
        <v>0</v>
      </c>
      <c r="U47" s="25">
        <v>0</v>
      </c>
      <c r="V47" s="24">
        <f>T47+B47+D47+F47+H47+J47+P47+R47+L47+N47</f>
        <v>471</v>
      </c>
      <c r="W47" s="24">
        <f>U47+C47+E47+G47+I47+K47+Q47+S47+M47+O47</f>
        <v>3189724</v>
      </c>
      <c r="X47" s="26"/>
      <c r="Y47" s="26"/>
    </row>
    <row r="48" spans="1:25" ht="16.5">
      <c r="A48" s="27" t="s">
        <v>53</v>
      </c>
      <c r="B48" s="20">
        <f t="shared" ref="B48:U48" si="6">SUM(B20:B47)</f>
        <v>8152</v>
      </c>
      <c r="C48" s="20">
        <f t="shared" si="6"/>
        <v>56488034</v>
      </c>
      <c r="D48" s="21">
        <f t="shared" si="6"/>
        <v>0</v>
      </c>
      <c r="E48" s="21">
        <f t="shared" si="6"/>
        <v>0</v>
      </c>
      <c r="F48" s="20">
        <f t="shared" si="6"/>
        <v>0</v>
      </c>
      <c r="G48" s="20">
        <f t="shared" si="6"/>
        <v>0</v>
      </c>
      <c r="H48" s="21">
        <f t="shared" si="6"/>
        <v>152</v>
      </c>
      <c r="I48" s="21">
        <f t="shared" si="6"/>
        <v>736267</v>
      </c>
      <c r="J48" s="20">
        <f t="shared" si="6"/>
        <v>120</v>
      </c>
      <c r="K48" s="20">
        <f t="shared" si="6"/>
        <v>819055</v>
      </c>
      <c r="L48" s="21">
        <f t="shared" si="6"/>
        <v>22</v>
      </c>
      <c r="M48" s="21">
        <f t="shared" si="6"/>
        <v>95000</v>
      </c>
      <c r="N48" s="20">
        <f t="shared" si="6"/>
        <v>359</v>
      </c>
      <c r="O48" s="20">
        <f t="shared" si="6"/>
        <v>391052</v>
      </c>
      <c r="P48" s="21">
        <f t="shared" si="6"/>
        <v>98</v>
      </c>
      <c r="Q48" s="21">
        <f t="shared" si="6"/>
        <v>208881</v>
      </c>
      <c r="R48" s="20">
        <f t="shared" si="6"/>
        <v>0</v>
      </c>
      <c r="S48" s="20">
        <f t="shared" si="6"/>
        <v>0</v>
      </c>
      <c r="T48" s="21">
        <f t="shared" si="6"/>
        <v>0</v>
      </c>
      <c r="U48" s="21">
        <f t="shared" si="6"/>
        <v>0</v>
      </c>
      <c r="V48" s="20">
        <f>B48+D48+F48+H48+J48+P48+R48+L48+N48</f>
        <v>8903</v>
      </c>
      <c r="W48" s="20">
        <f>C48+E48+G48+I48+K48+Q48+S48+M48+O48</f>
        <v>58738289</v>
      </c>
    </row>
    <row r="49" spans="1:23" ht="16.5">
      <c r="A49" s="27"/>
      <c r="B49" s="20"/>
      <c r="C49" s="20"/>
      <c r="D49" s="36"/>
      <c r="E49" s="36"/>
      <c r="F49" s="20"/>
      <c r="G49" s="20"/>
      <c r="H49" s="36"/>
      <c r="I49" s="36"/>
      <c r="J49" s="20"/>
      <c r="K49" s="20"/>
      <c r="L49" s="36"/>
      <c r="M49" s="36"/>
      <c r="N49" s="33"/>
      <c r="O49" s="33"/>
      <c r="P49" s="36"/>
      <c r="Q49" s="36"/>
      <c r="R49" s="33"/>
      <c r="S49" s="33"/>
      <c r="T49" s="36"/>
      <c r="U49" s="36"/>
      <c r="V49" s="33"/>
      <c r="W49" s="33"/>
    </row>
    <row r="50" spans="1:23" ht="39">
      <c r="A50" s="17" t="s">
        <v>149</v>
      </c>
      <c r="B50" s="28"/>
      <c r="C50" s="28"/>
      <c r="D50" s="29"/>
      <c r="E50" s="29"/>
      <c r="F50" s="28"/>
      <c r="G50" s="28"/>
      <c r="H50" s="29"/>
      <c r="I50" s="29"/>
      <c r="J50" s="28"/>
      <c r="K50" s="28"/>
      <c r="L50" s="29"/>
      <c r="M50" s="29"/>
      <c r="N50" s="33"/>
      <c r="O50" s="33"/>
      <c r="P50" s="29"/>
      <c r="Q50" s="29"/>
      <c r="R50" s="33"/>
      <c r="S50" s="33"/>
      <c r="T50" s="29"/>
      <c r="U50" s="29"/>
      <c r="V50" s="33"/>
      <c r="W50" s="33"/>
    </row>
    <row r="51" spans="1:23" ht="16.5">
      <c r="A51" s="23" t="s">
        <v>146</v>
      </c>
      <c r="B51" s="28">
        <v>0</v>
      </c>
      <c r="C51" s="28">
        <v>0</v>
      </c>
      <c r="D51" s="29">
        <v>0</v>
      </c>
      <c r="E51" s="29">
        <v>0</v>
      </c>
      <c r="F51" s="20">
        <v>0</v>
      </c>
      <c r="G51" s="20">
        <v>0</v>
      </c>
      <c r="H51" s="29">
        <v>0</v>
      </c>
      <c r="I51" s="29">
        <v>0</v>
      </c>
      <c r="J51" s="28">
        <v>0</v>
      </c>
      <c r="K51" s="28">
        <v>0</v>
      </c>
      <c r="L51" s="29">
        <v>0</v>
      </c>
      <c r="M51" s="29">
        <v>0</v>
      </c>
      <c r="N51" s="28">
        <v>0</v>
      </c>
      <c r="O51" s="28">
        <v>0</v>
      </c>
      <c r="P51" s="29">
        <v>3</v>
      </c>
      <c r="Q51" s="29">
        <v>6000</v>
      </c>
      <c r="R51" s="28"/>
      <c r="S51" s="28"/>
      <c r="T51" s="29">
        <v>0</v>
      </c>
      <c r="U51" s="29">
        <v>0</v>
      </c>
      <c r="V51" s="28">
        <f>T51+B51+D51+F51+H51+J51+P51+R51+L51+N51</f>
        <v>3</v>
      </c>
      <c r="W51" s="28">
        <f>U51+C51+E51+G51+I51+K51+Q51+S51+M51+O51</f>
        <v>6000</v>
      </c>
    </row>
    <row r="52" spans="1:23" ht="16.5">
      <c r="A52" s="27" t="s">
        <v>56</v>
      </c>
      <c r="B52" s="20">
        <f t="shared" ref="B52:U52" si="7">SUM(B51)</f>
        <v>0</v>
      </c>
      <c r="C52" s="20">
        <f t="shared" si="7"/>
        <v>0</v>
      </c>
      <c r="D52" s="21">
        <f t="shared" si="7"/>
        <v>0</v>
      </c>
      <c r="E52" s="21">
        <f t="shared" si="7"/>
        <v>0</v>
      </c>
      <c r="F52" s="20">
        <f t="shared" si="7"/>
        <v>0</v>
      </c>
      <c r="G52" s="20">
        <f t="shared" si="7"/>
        <v>0</v>
      </c>
      <c r="H52" s="21">
        <f t="shared" si="7"/>
        <v>0</v>
      </c>
      <c r="I52" s="21">
        <f t="shared" si="7"/>
        <v>0</v>
      </c>
      <c r="J52" s="20">
        <f t="shared" si="7"/>
        <v>0</v>
      </c>
      <c r="K52" s="20">
        <f t="shared" si="7"/>
        <v>0</v>
      </c>
      <c r="L52" s="21">
        <f t="shared" si="7"/>
        <v>0</v>
      </c>
      <c r="M52" s="21">
        <f t="shared" si="7"/>
        <v>0</v>
      </c>
      <c r="N52" s="20">
        <f t="shared" si="7"/>
        <v>0</v>
      </c>
      <c r="O52" s="20">
        <f t="shared" si="7"/>
        <v>0</v>
      </c>
      <c r="P52" s="21">
        <f t="shared" si="7"/>
        <v>3</v>
      </c>
      <c r="Q52" s="21">
        <f t="shared" si="7"/>
        <v>6000</v>
      </c>
      <c r="R52" s="20">
        <f t="shared" si="7"/>
        <v>0</v>
      </c>
      <c r="S52" s="20">
        <f t="shared" si="7"/>
        <v>0</v>
      </c>
      <c r="T52" s="21">
        <f t="shared" si="7"/>
        <v>0</v>
      </c>
      <c r="U52" s="21">
        <f t="shared" si="7"/>
        <v>0</v>
      </c>
      <c r="V52" s="20">
        <f>T52+B52+D52+F52+H52+J52+P52+R52+L52+N52</f>
        <v>3</v>
      </c>
      <c r="W52" s="20">
        <f>U52+C52+E52+G52+I52+K52+Q52+S52+M52+O52</f>
        <v>6000</v>
      </c>
    </row>
    <row r="53" spans="1:23" ht="16.5">
      <c r="A53" s="27"/>
      <c r="B53" s="20"/>
      <c r="C53" s="20"/>
      <c r="D53" s="36"/>
      <c r="E53" s="36"/>
      <c r="F53" s="20"/>
      <c r="G53" s="20"/>
      <c r="H53" s="36"/>
      <c r="I53" s="36"/>
      <c r="J53" s="20"/>
      <c r="K53" s="20"/>
      <c r="L53" s="36"/>
      <c r="M53" s="36"/>
      <c r="N53" s="33"/>
      <c r="O53" s="33"/>
      <c r="P53" s="36"/>
      <c r="Q53" s="36"/>
      <c r="R53" s="33"/>
      <c r="S53" s="33"/>
      <c r="T53" s="36"/>
      <c r="U53" s="36"/>
      <c r="V53" s="33"/>
      <c r="W53" s="33"/>
    </row>
    <row r="54" spans="1:23" ht="31.5">
      <c r="A54" s="38" t="s">
        <v>57</v>
      </c>
      <c r="B54" s="31">
        <f t="shared" ref="B54:U54" si="8">SUM(B48+B52)</f>
        <v>8152</v>
      </c>
      <c r="C54" s="31">
        <f t="shared" si="8"/>
        <v>56488034</v>
      </c>
      <c r="D54" s="32">
        <f t="shared" si="8"/>
        <v>0</v>
      </c>
      <c r="E54" s="32">
        <f t="shared" si="8"/>
        <v>0</v>
      </c>
      <c r="F54" s="31">
        <f t="shared" si="8"/>
        <v>0</v>
      </c>
      <c r="G54" s="31">
        <f t="shared" si="8"/>
        <v>0</v>
      </c>
      <c r="H54" s="32">
        <f t="shared" si="8"/>
        <v>152</v>
      </c>
      <c r="I54" s="32">
        <f t="shared" si="8"/>
        <v>736267</v>
      </c>
      <c r="J54" s="31">
        <f t="shared" si="8"/>
        <v>120</v>
      </c>
      <c r="K54" s="31">
        <f t="shared" si="8"/>
        <v>819055</v>
      </c>
      <c r="L54" s="32">
        <f t="shared" si="8"/>
        <v>22</v>
      </c>
      <c r="M54" s="32">
        <f t="shared" si="8"/>
        <v>95000</v>
      </c>
      <c r="N54" s="31">
        <f t="shared" si="8"/>
        <v>359</v>
      </c>
      <c r="O54" s="31">
        <f t="shared" si="8"/>
        <v>391052</v>
      </c>
      <c r="P54" s="32">
        <f t="shared" si="8"/>
        <v>101</v>
      </c>
      <c r="Q54" s="32">
        <f t="shared" si="8"/>
        <v>214881</v>
      </c>
      <c r="R54" s="31">
        <f t="shared" si="8"/>
        <v>0</v>
      </c>
      <c r="S54" s="31">
        <f t="shared" si="8"/>
        <v>0</v>
      </c>
      <c r="T54" s="32">
        <f t="shared" si="8"/>
        <v>0</v>
      </c>
      <c r="U54" s="32">
        <f t="shared" si="8"/>
        <v>0</v>
      </c>
      <c r="V54" s="31">
        <f>T54+B54+D54+F54+H54+J54+P54+R54+L54+N54</f>
        <v>8906</v>
      </c>
      <c r="W54" s="31">
        <f>U54+C54+E54+G54+I54+K54+Q54+S54+M54+O54</f>
        <v>58744289</v>
      </c>
    </row>
    <row r="55" spans="1:23" ht="16.5">
      <c r="A55" s="27"/>
      <c r="B55" s="34"/>
      <c r="C55" s="33"/>
      <c r="D55" s="27"/>
      <c r="E55" s="27"/>
      <c r="F55" s="34"/>
      <c r="G55" s="34" t="s">
        <v>58</v>
      </c>
      <c r="H55" s="35"/>
      <c r="I55" s="35" t="s">
        <v>58</v>
      </c>
      <c r="J55" s="33"/>
      <c r="K55" s="20"/>
      <c r="L55" s="35"/>
      <c r="M55" s="35"/>
      <c r="N55" s="33"/>
      <c r="O55" s="33"/>
      <c r="P55" s="35"/>
      <c r="Q55" s="35"/>
      <c r="R55" s="33"/>
      <c r="S55" s="33"/>
      <c r="T55" s="35"/>
      <c r="U55" s="35"/>
      <c r="V55" s="33"/>
      <c r="W55" s="33"/>
    </row>
    <row r="56" spans="1:23" ht="19.5">
      <c r="A56" s="17" t="s">
        <v>59</v>
      </c>
      <c r="B56" s="34"/>
      <c r="C56" s="34"/>
      <c r="D56" s="27"/>
      <c r="E56" s="27"/>
      <c r="F56" s="34"/>
      <c r="G56" s="34"/>
      <c r="H56" s="35"/>
      <c r="I56" s="35"/>
      <c r="J56" s="33"/>
      <c r="K56" s="20"/>
      <c r="L56" s="35"/>
      <c r="M56" s="35"/>
      <c r="N56" s="33"/>
      <c r="O56" s="33"/>
      <c r="P56" s="35"/>
      <c r="Q56" s="35"/>
      <c r="R56" s="33"/>
      <c r="S56" s="33"/>
      <c r="T56" s="35"/>
      <c r="U56" s="35"/>
      <c r="V56" s="33"/>
      <c r="W56" s="33"/>
    </row>
    <row r="57" spans="1:23" ht="31.5">
      <c r="A57" s="39" t="s">
        <v>60</v>
      </c>
      <c r="B57" s="20">
        <v>0</v>
      </c>
      <c r="C57" s="20">
        <v>0</v>
      </c>
      <c r="D57" s="21">
        <v>470</v>
      </c>
      <c r="E57" s="21">
        <v>399026</v>
      </c>
      <c r="F57" s="20">
        <v>1411</v>
      </c>
      <c r="G57" s="20">
        <v>1070665</v>
      </c>
      <c r="H57" s="21">
        <v>47</v>
      </c>
      <c r="I57" s="21">
        <v>187515</v>
      </c>
      <c r="J57" s="20">
        <v>67</v>
      </c>
      <c r="K57" s="20">
        <v>206403</v>
      </c>
      <c r="L57" s="21">
        <v>25</v>
      </c>
      <c r="M57" s="21">
        <v>72147</v>
      </c>
      <c r="N57" s="20">
        <v>2293</v>
      </c>
      <c r="O57" s="20">
        <v>3344424</v>
      </c>
      <c r="P57" s="21">
        <v>0</v>
      </c>
      <c r="Q57" s="21">
        <v>0</v>
      </c>
      <c r="R57" s="20">
        <v>0</v>
      </c>
      <c r="S57" s="20">
        <v>0</v>
      </c>
      <c r="T57" s="21">
        <v>0</v>
      </c>
      <c r="U57" s="21">
        <v>0</v>
      </c>
      <c r="V57" s="20">
        <f>B57+D57+F57+H57+J57+P57+R57+L57+N57+T57</f>
        <v>4313</v>
      </c>
      <c r="W57" s="20">
        <f>C57+E57+G57+I57+K57+Q57+S57+M57+O57+U57</f>
        <v>5280180</v>
      </c>
    </row>
    <row r="58" spans="1:23" ht="31.5">
      <c r="A58" s="39" t="s">
        <v>136</v>
      </c>
      <c r="B58" s="20">
        <v>0</v>
      </c>
      <c r="C58" s="20">
        <v>0</v>
      </c>
      <c r="D58" s="21">
        <v>134</v>
      </c>
      <c r="E58" s="21">
        <v>111515</v>
      </c>
      <c r="F58" s="20">
        <v>545</v>
      </c>
      <c r="G58" s="20">
        <v>341791</v>
      </c>
      <c r="H58" s="21">
        <v>11</v>
      </c>
      <c r="I58" s="21">
        <v>41169</v>
      </c>
      <c r="J58" s="20">
        <v>15</v>
      </c>
      <c r="K58" s="20">
        <v>49615</v>
      </c>
      <c r="L58" s="21">
        <v>11</v>
      </c>
      <c r="M58" s="21">
        <v>29175</v>
      </c>
      <c r="N58" s="20">
        <v>858</v>
      </c>
      <c r="O58" s="20">
        <v>937986</v>
      </c>
      <c r="P58" s="21">
        <v>0</v>
      </c>
      <c r="Q58" s="21">
        <v>0</v>
      </c>
      <c r="R58" s="20">
        <v>0</v>
      </c>
      <c r="S58" s="20">
        <v>0</v>
      </c>
      <c r="T58" s="21">
        <v>0</v>
      </c>
      <c r="U58" s="21">
        <v>0</v>
      </c>
      <c r="V58" s="20">
        <f t="shared" ref="V58:V72" si="9">B58+D58+F58+H58+J58+P58+R58+L58+N58+T58</f>
        <v>1574</v>
      </c>
      <c r="W58" s="20">
        <f t="shared" ref="W58:W72" si="10">C58+E58+G58+I58+K58+Q58+S58+M58+O58+U58</f>
        <v>1511251</v>
      </c>
    </row>
    <row r="59" spans="1:23" ht="31.5">
      <c r="A59" s="39" t="s">
        <v>64</v>
      </c>
      <c r="B59" s="20">
        <v>0</v>
      </c>
      <c r="C59" s="20">
        <v>0</v>
      </c>
      <c r="D59" s="21">
        <v>174</v>
      </c>
      <c r="E59" s="21">
        <v>169296</v>
      </c>
      <c r="F59" s="20">
        <v>568</v>
      </c>
      <c r="G59" s="20">
        <v>534366</v>
      </c>
      <c r="H59" s="21">
        <v>28</v>
      </c>
      <c r="I59" s="21">
        <v>107124</v>
      </c>
      <c r="J59" s="20">
        <v>1</v>
      </c>
      <c r="K59" s="20">
        <v>6293</v>
      </c>
      <c r="L59" s="21">
        <v>6</v>
      </c>
      <c r="M59" s="21">
        <v>21657</v>
      </c>
      <c r="N59" s="20">
        <v>756</v>
      </c>
      <c r="O59" s="20">
        <v>1540534</v>
      </c>
      <c r="P59" s="21">
        <v>0</v>
      </c>
      <c r="Q59" s="21">
        <v>0</v>
      </c>
      <c r="R59" s="20">
        <v>0</v>
      </c>
      <c r="S59" s="20">
        <v>0</v>
      </c>
      <c r="T59" s="21">
        <v>0</v>
      </c>
      <c r="U59" s="21">
        <v>0</v>
      </c>
      <c r="V59" s="20">
        <f t="shared" si="9"/>
        <v>1533</v>
      </c>
      <c r="W59" s="20">
        <f t="shared" si="10"/>
        <v>2379270</v>
      </c>
    </row>
    <row r="60" spans="1:23" ht="31.5">
      <c r="A60" s="39" t="s">
        <v>65</v>
      </c>
      <c r="B60" s="20">
        <v>0</v>
      </c>
      <c r="C60" s="20">
        <v>0</v>
      </c>
      <c r="D60" s="21">
        <v>77</v>
      </c>
      <c r="E60" s="21">
        <v>66377</v>
      </c>
      <c r="F60" s="20">
        <v>300</v>
      </c>
      <c r="G60" s="20">
        <v>280612</v>
      </c>
      <c r="H60" s="21">
        <v>29</v>
      </c>
      <c r="I60" s="21">
        <v>122011</v>
      </c>
      <c r="J60" s="20">
        <v>15</v>
      </c>
      <c r="K60" s="20">
        <v>68779</v>
      </c>
      <c r="L60" s="21">
        <v>6</v>
      </c>
      <c r="M60" s="21">
        <v>20001</v>
      </c>
      <c r="N60" s="20">
        <v>467</v>
      </c>
      <c r="O60" s="20">
        <v>1041583</v>
      </c>
      <c r="P60" s="21">
        <v>0</v>
      </c>
      <c r="Q60" s="21">
        <v>0</v>
      </c>
      <c r="R60" s="20">
        <v>0</v>
      </c>
      <c r="S60" s="20">
        <v>0</v>
      </c>
      <c r="T60" s="21">
        <v>0</v>
      </c>
      <c r="U60" s="21">
        <v>0</v>
      </c>
      <c r="V60" s="20">
        <f t="shared" si="9"/>
        <v>894</v>
      </c>
      <c r="W60" s="20">
        <f t="shared" si="10"/>
        <v>1599363</v>
      </c>
    </row>
    <row r="61" spans="1:23" ht="31.5">
      <c r="A61" s="39" t="s">
        <v>66</v>
      </c>
      <c r="B61" s="20">
        <v>0</v>
      </c>
      <c r="C61" s="20">
        <v>0</v>
      </c>
      <c r="D61" s="21">
        <v>169</v>
      </c>
      <c r="E61" s="21">
        <v>149786</v>
      </c>
      <c r="F61" s="20">
        <v>563</v>
      </c>
      <c r="G61" s="20">
        <v>430085</v>
      </c>
      <c r="H61" s="21">
        <v>13</v>
      </c>
      <c r="I61" s="21">
        <v>55879</v>
      </c>
      <c r="J61" s="20">
        <v>9</v>
      </c>
      <c r="K61" s="20">
        <v>38291</v>
      </c>
      <c r="L61" s="21">
        <v>4</v>
      </c>
      <c r="M61" s="21">
        <v>15661</v>
      </c>
      <c r="N61" s="20">
        <v>836</v>
      </c>
      <c r="O61" s="20">
        <v>1701094</v>
      </c>
      <c r="P61" s="21">
        <v>0</v>
      </c>
      <c r="Q61" s="21">
        <v>0</v>
      </c>
      <c r="R61" s="20">
        <v>0</v>
      </c>
      <c r="S61" s="20">
        <v>0</v>
      </c>
      <c r="T61" s="21">
        <v>0</v>
      </c>
      <c r="U61" s="21">
        <v>0</v>
      </c>
      <c r="V61" s="20">
        <f t="shared" si="9"/>
        <v>1594</v>
      </c>
      <c r="W61" s="20">
        <f t="shared" si="10"/>
        <v>2390796</v>
      </c>
    </row>
    <row r="62" spans="1:23" ht="31.5">
      <c r="A62" s="39" t="s">
        <v>67</v>
      </c>
      <c r="B62" s="20">
        <v>0</v>
      </c>
      <c r="C62" s="20">
        <v>0</v>
      </c>
      <c r="D62" s="21">
        <v>46</v>
      </c>
      <c r="E62" s="21">
        <v>48035</v>
      </c>
      <c r="F62" s="20">
        <v>131</v>
      </c>
      <c r="G62" s="20">
        <v>113083</v>
      </c>
      <c r="H62" s="21">
        <v>8</v>
      </c>
      <c r="I62" s="21">
        <v>38984</v>
      </c>
      <c r="J62" s="20">
        <v>13</v>
      </c>
      <c r="K62" s="20">
        <v>48375</v>
      </c>
      <c r="L62" s="21">
        <v>0</v>
      </c>
      <c r="M62" s="21">
        <v>0</v>
      </c>
      <c r="N62" s="20">
        <v>226</v>
      </c>
      <c r="O62" s="20">
        <v>554349</v>
      </c>
      <c r="P62" s="21">
        <v>0</v>
      </c>
      <c r="Q62" s="21">
        <v>0</v>
      </c>
      <c r="R62" s="20">
        <v>0</v>
      </c>
      <c r="S62" s="20">
        <v>0</v>
      </c>
      <c r="T62" s="21">
        <v>0</v>
      </c>
      <c r="U62" s="21">
        <v>0</v>
      </c>
      <c r="V62" s="20">
        <f t="shared" si="9"/>
        <v>424</v>
      </c>
      <c r="W62" s="20">
        <f t="shared" si="10"/>
        <v>802826</v>
      </c>
    </row>
    <row r="63" spans="1:23" ht="31.5">
      <c r="A63" s="39" t="s">
        <v>68</v>
      </c>
      <c r="B63" s="20">
        <v>0</v>
      </c>
      <c r="C63" s="20">
        <v>0</v>
      </c>
      <c r="D63" s="21">
        <v>17</v>
      </c>
      <c r="E63" s="21">
        <v>15598</v>
      </c>
      <c r="F63" s="20">
        <v>45</v>
      </c>
      <c r="G63" s="20">
        <v>32776</v>
      </c>
      <c r="H63" s="21">
        <v>6</v>
      </c>
      <c r="I63" s="21">
        <v>31166</v>
      </c>
      <c r="J63" s="20">
        <v>5</v>
      </c>
      <c r="K63" s="20">
        <v>15282</v>
      </c>
      <c r="L63" s="21">
        <v>0</v>
      </c>
      <c r="M63" s="21">
        <v>0</v>
      </c>
      <c r="N63" s="20">
        <v>98</v>
      </c>
      <c r="O63" s="20">
        <v>217300</v>
      </c>
      <c r="P63" s="21">
        <v>0</v>
      </c>
      <c r="Q63" s="21">
        <v>0</v>
      </c>
      <c r="R63" s="20">
        <v>0</v>
      </c>
      <c r="S63" s="20">
        <v>0</v>
      </c>
      <c r="T63" s="21">
        <v>0</v>
      </c>
      <c r="U63" s="21">
        <v>0</v>
      </c>
      <c r="V63" s="20">
        <f t="shared" si="9"/>
        <v>171</v>
      </c>
      <c r="W63" s="20">
        <f t="shared" si="10"/>
        <v>312122</v>
      </c>
    </row>
    <row r="64" spans="1:23" ht="31.5">
      <c r="A64" s="39" t="s">
        <v>69</v>
      </c>
      <c r="B64" s="20">
        <v>0</v>
      </c>
      <c r="C64" s="20">
        <v>0</v>
      </c>
      <c r="D64" s="21">
        <v>36</v>
      </c>
      <c r="E64" s="21">
        <v>34748</v>
      </c>
      <c r="F64" s="20">
        <v>114</v>
      </c>
      <c r="G64" s="20">
        <v>111882</v>
      </c>
      <c r="H64" s="21">
        <v>4</v>
      </c>
      <c r="I64" s="21">
        <v>18194</v>
      </c>
      <c r="J64" s="20">
        <v>13</v>
      </c>
      <c r="K64" s="20">
        <v>65912</v>
      </c>
      <c r="L64" s="21">
        <v>2</v>
      </c>
      <c r="M64" s="21">
        <v>8729</v>
      </c>
      <c r="N64" s="20">
        <v>192</v>
      </c>
      <c r="O64" s="20">
        <v>446380</v>
      </c>
      <c r="P64" s="21">
        <v>0</v>
      </c>
      <c r="Q64" s="21">
        <v>0</v>
      </c>
      <c r="R64" s="20">
        <v>0</v>
      </c>
      <c r="S64" s="20">
        <v>0</v>
      </c>
      <c r="T64" s="21">
        <v>0</v>
      </c>
      <c r="U64" s="21">
        <v>0</v>
      </c>
      <c r="V64" s="20">
        <f t="shared" si="9"/>
        <v>361</v>
      </c>
      <c r="W64" s="20">
        <f t="shared" si="10"/>
        <v>685845</v>
      </c>
    </row>
    <row r="65" spans="1:23" ht="31.5">
      <c r="A65" s="39" t="s">
        <v>70</v>
      </c>
      <c r="B65" s="20">
        <v>0</v>
      </c>
      <c r="C65" s="20">
        <v>0</v>
      </c>
      <c r="D65" s="21">
        <v>81</v>
      </c>
      <c r="E65" s="21">
        <v>70183</v>
      </c>
      <c r="F65" s="20">
        <v>217</v>
      </c>
      <c r="G65" s="20">
        <v>161690</v>
      </c>
      <c r="H65" s="21">
        <v>7</v>
      </c>
      <c r="I65" s="21">
        <v>31646</v>
      </c>
      <c r="J65" s="20">
        <v>42</v>
      </c>
      <c r="K65" s="20">
        <v>149621</v>
      </c>
      <c r="L65" s="21">
        <v>5</v>
      </c>
      <c r="M65" s="21">
        <v>17940</v>
      </c>
      <c r="N65" s="20">
        <v>365</v>
      </c>
      <c r="O65" s="20">
        <v>658994</v>
      </c>
      <c r="P65" s="21">
        <v>0</v>
      </c>
      <c r="Q65" s="21">
        <v>0</v>
      </c>
      <c r="R65" s="20">
        <v>0</v>
      </c>
      <c r="S65" s="20">
        <v>0</v>
      </c>
      <c r="T65" s="21">
        <v>0</v>
      </c>
      <c r="U65" s="21">
        <v>0</v>
      </c>
      <c r="V65" s="20">
        <f t="shared" si="9"/>
        <v>717</v>
      </c>
      <c r="W65" s="20">
        <f t="shared" si="10"/>
        <v>1090074</v>
      </c>
    </row>
    <row r="66" spans="1:23" ht="31.5">
      <c r="A66" s="39" t="s">
        <v>71</v>
      </c>
      <c r="B66" s="20">
        <v>0</v>
      </c>
      <c r="C66" s="20">
        <v>0</v>
      </c>
      <c r="D66" s="21">
        <v>334</v>
      </c>
      <c r="E66" s="21">
        <v>292782</v>
      </c>
      <c r="F66" s="20">
        <v>969</v>
      </c>
      <c r="G66" s="20">
        <v>773775</v>
      </c>
      <c r="H66" s="21">
        <v>46</v>
      </c>
      <c r="I66" s="21">
        <v>184236</v>
      </c>
      <c r="J66" s="20">
        <v>8</v>
      </c>
      <c r="K66" s="20">
        <v>32480</v>
      </c>
      <c r="L66" s="21">
        <v>18</v>
      </c>
      <c r="M66" s="21">
        <v>53325</v>
      </c>
      <c r="N66" s="20">
        <v>1685</v>
      </c>
      <c r="O66" s="20">
        <v>3057026</v>
      </c>
      <c r="P66" s="21">
        <v>0</v>
      </c>
      <c r="Q66" s="21">
        <v>0</v>
      </c>
      <c r="R66" s="20">
        <v>0</v>
      </c>
      <c r="S66" s="20">
        <v>0</v>
      </c>
      <c r="T66" s="21">
        <v>0</v>
      </c>
      <c r="U66" s="21">
        <v>0</v>
      </c>
      <c r="V66" s="20">
        <f t="shared" si="9"/>
        <v>3060</v>
      </c>
      <c r="W66" s="20">
        <f t="shared" si="10"/>
        <v>4393624</v>
      </c>
    </row>
    <row r="67" spans="1:23" ht="31.5">
      <c r="A67" s="39" t="s">
        <v>72</v>
      </c>
      <c r="B67" s="20">
        <v>0</v>
      </c>
      <c r="C67" s="20">
        <v>0</v>
      </c>
      <c r="D67" s="21">
        <v>48</v>
      </c>
      <c r="E67" s="21">
        <v>44579</v>
      </c>
      <c r="F67" s="20">
        <v>166</v>
      </c>
      <c r="G67" s="20">
        <v>117972</v>
      </c>
      <c r="H67" s="21">
        <v>5</v>
      </c>
      <c r="I67" s="21">
        <v>18193</v>
      </c>
      <c r="J67" s="20">
        <v>3</v>
      </c>
      <c r="K67" s="20">
        <v>11593</v>
      </c>
      <c r="L67" s="21">
        <v>7</v>
      </c>
      <c r="M67" s="21">
        <v>26875</v>
      </c>
      <c r="N67" s="20">
        <v>297</v>
      </c>
      <c r="O67" s="20">
        <v>609994</v>
      </c>
      <c r="P67" s="21">
        <v>0</v>
      </c>
      <c r="Q67" s="21">
        <v>0</v>
      </c>
      <c r="R67" s="20">
        <v>0</v>
      </c>
      <c r="S67" s="20">
        <v>0</v>
      </c>
      <c r="T67" s="21">
        <v>0</v>
      </c>
      <c r="U67" s="21">
        <v>0</v>
      </c>
      <c r="V67" s="20">
        <f t="shared" si="9"/>
        <v>526</v>
      </c>
      <c r="W67" s="20">
        <f t="shared" si="10"/>
        <v>829206</v>
      </c>
    </row>
    <row r="68" spans="1:23" ht="31.5">
      <c r="A68" s="39" t="s">
        <v>145</v>
      </c>
      <c r="B68" s="20">
        <v>0</v>
      </c>
      <c r="C68" s="20">
        <v>0</v>
      </c>
      <c r="D68" s="21">
        <v>108</v>
      </c>
      <c r="E68" s="21">
        <v>93094</v>
      </c>
      <c r="F68" s="20">
        <v>288</v>
      </c>
      <c r="G68" s="20">
        <v>254039</v>
      </c>
      <c r="H68" s="21">
        <v>1</v>
      </c>
      <c r="I68" s="21">
        <v>5198</v>
      </c>
      <c r="J68" s="20">
        <v>6</v>
      </c>
      <c r="K68" s="20">
        <v>17034</v>
      </c>
      <c r="L68" s="21">
        <v>0</v>
      </c>
      <c r="M68" s="21">
        <v>0</v>
      </c>
      <c r="N68" s="20">
        <v>555</v>
      </c>
      <c r="O68" s="20">
        <v>1110039</v>
      </c>
      <c r="P68" s="21">
        <v>0</v>
      </c>
      <c r="Q68" s="21">
        <v>0</v>
      </c>
      <c r="R68" s="20">
        <v>0</v>
      </c>
      <c r="S68" s="20">
        <v>0</v>
      </c>
      <c r="T68" s="21">
        <v>0</v>
      </c>
      <c r="U68" s="21">
        <v>0</v>
      </c>
      <c r="V68" s="20">
        <f t="shared" si="9"/>
        <v>958</v>
      </c>
      <c r="W68" s="20">
        <f t="shared" si="10"/>
        <v>1479404</v>
      </c>
    </row>
    <row r="69" spans="1:23" ht="31.5">
      <c r="A69" s="39" t="s">
        <v>75</v>
      </c>
      <c r="B69" s="20">
        <v>0</v>
      </c>
      <c r="C69" s="20">
        <v>0</v>
      </c>
      <c r="D69" s="21">
        <v>70</v>
      </c>
      <c r="E69" s="21">
        <v>60841</v>
      </c>
      <c r="F69" s="20">
        <v>179</v>
      </c>
      <c r="G69" s="20">
        <v>170830</v>
      </c>
      <c r="H69" s="21">
        <v>2</v>
      </c>
      <c r="I69" s="21">
        <v>8212</v>
      </c>
      <c r="J69" s="20">
        <v>7</v>
      </c>
      <c r="K69" s="20">
        <v>32539</v>
      </c>
      <c r="L69" s="21">
        <v>2</v>
      </c>
      <c r="M69" s="21">
        <v>3125</v>
      </c>
      <c r="N69" s="20">
        <v>333</v>
      </c>
      <c r="O69" s="20">
        <v>1032111</v>
      </c>
      <c r="P69" s="21">
        <v>0</v>
      </c>
      <c r="Q69" s="21">
        <v>0</v>
      </c>
      <c r="R69" s="20">
        <v>0</v>
      </c>
      <c r="S69" s="20">
        <v>0</v>
      </c>
      <c r="T69" s="21">
        <v>0</v>
      </c>
      <c r="U69" s="21">
        <v>0</v>
      </c>
      <c r="V69" s="20">
        <f t="shared" si="9"/>
        <v>593</v>
      </c>
      <c r="W69" s="20">
        <f t="shared" si="10"/>
        <v>1307658</v>
      </c>
    </row>
    <row r="70" spans="1:23" ht="31.5">
      <c r="A70" s="39" t="s">
        <v>76</v>
      </c>
      <c r="B70" s="20">
        <v>0</v>
      </c>
      <c r="C70" s="20">
        <v>0</v>
      </c>
      <c r="D70" s="21">
        <v>57</v>
      </c>
      <c r="E70" s="21">
        <v>54055</v>
      </c>
      <c r="F70" s="20">
        <v>189</v>
      </c>
      <c r="G70" s="20">
        <v>144258</v>
      </c>
      <c r="H70" s="21">
        <v>28</v>
      </c>
      <c r="I70" s="21">
        <v>127254</v>
      </c>
      <c r="J70" s="20">
        <v>11</v>
      </c>
      <c r="K70" s="20">
        <v>41296</v>
      </c>
      <c r="L70" s="21">
        <v>3</v>
      </c>
      <c r="M70" s="21">
        <v>13125</v>
      </c>
      <c r="N70" s="20">
        <v>350</v>
      </c>
      <c r="O70" s="20">
        <v>640198</v>
      </c>
      <c r="P70" s="21">
        <v>0</v>
      </c>
      <c r="Q70" s="21">
        <v>0</v>
      </c>
      <c r="R70" s="20">
        <v>0</v>
      </c>
      <c r="S70" s="20">
        <v>0</v>
      </c>
      <c r="T70" s="21">
        <v>0</v>
      </c>
      <c r="U70" s="21">
        <v>0</v>
      </c>
      <c r="V70" s="20">
        <f t="shared" si="9"/>
        <v>638</v>
      </c>
      <c r="W70" s="20">
        <f t="shared" si="10"/>
        <v>1020186</v>
      </c>
    </row>
    <row r="71" spans="1:23" ht="31.5">
      <c r="A71" s="39" t="s">
        <v>77</v>
      </c>
      <c r="B71" s="20">
        <v>0</v>
      </c>
      <c r="C71" s="20">
        <v>0</v>
      </c>
      <c r="D71" s="21">
        <v>37</v>
      </c>
      <c r="E71" s="21">
        <v>36800</v>
      </c>
      <c r="F71" s="20">
        <v>110</v>
      </c>
      <c r="G71" s="20">
        <v>103352</v>
      </c>
      <c r="H71" s="21">
        <v>40</v>
      </c>
      <c r="I71" s="21">
        <v>173925</v>
      </c>
      <c r="J71" s="20">
        <v>3</v>
      </c>
      <c r="K71" s="20">
        <v>11926</v>
      </c>
      <c r="L71" s="21">
        <v>1</v>
      </c>
      <c r="M71" s="21">
        <v>2500</v>
      </c>
      <c r="N71" s="20">
        <v>198</v>
      </c>
      <c r="O71" s="20">
        <v>361962</v>
      </c>
      <c r="P71" s="21">
        <v>0</v>
      </c>
      <c r="Q71" s="21">
        <v>0</v>
      </c>
      <c r="R71" s="20">
        <v>0</v>
      </c>
      <c r="S71" s="20">
        <v>0</v>
      </c>
      <c r="T71" s="21">
        <v>0</v>
      </c>
      <c r="U71" s="21">
        <v>0</v>
      </c>
      <c r="V71" s="20">
        <f t="shared" si="9"/>
        <v>389</v>
      </c>
      <c r="W71" s="20">
        <f t="shared" si="10"/>
        <v>690465</v>
      </c>
    </row>
    <row r="72" spans="1:23" ht="31.5">
      <c r="A72" s="37" t="s">
        <v>78</v>
      </c>
      <c r="B72" s="28">
        <v>0</v>
      </c>
      <c r="C72" s="28">
        <v>0</v>
      </c>
      <c r="D72" s="29">
        <v>120</v>
      </c>
      <c r="E72" s="29">
        <v>105421</v>
      </c>
      <c r="F72" s="28">
        <v>459</v>
      </c>
      <c r="G72" s="28">
        <v>333294</v>
      </c>
      <c r="H72" s="29">
        <v>16</v>
      </c>
      <c r="I72" s="29">
        <v>60475</v>
      </c>
      <c r="J72" s="28">
        <v>29</v>
      </c>
      <c r="K72" s="28">
        <v>112629</v>
      </c>
      <c r="L72" s="29">
        <v>7</v>
      </c>
      <c r="M72" s="29">
        <v>21248</v>
      </c>
      <c r="N72" s="20">
        <v>659</v>
      </c>
      <c r="O72" s="20">
        <v>1038132</v>
      </c>
      <c r="P72" s="29">
        <v>0</v>
      </c>
      <c r="Q72" s="29">
        <v>0</v>
      </c>
      <c r="R72" s="20">
        <v>0</v>
      </c>
      <c r="S72" s="20">
        <v>0</v>
      </c>
      <c r="T72" s="29">
        <v>0</v>
      </c>
      <c r="U72" s="29">
        <v>0</v>
      </c>
      <c r="V72" s="195">
        <f t="shared" si="9"/>
        <v>1290</v>
      </c>
      <c r="W72" s="195">
        <f t="shared" si="10"/>
        <v>1671199</v>
      </c>
    </row>
    <row r="73" spans="1:23" ht="16.5">
      <c r="A73" s="27"/>
      <c r="B73" s="28"/>
      <c r="C73" s="28"/>
      <c r="D73" s="29"/>
      <c r="E73" s="29"/>
      <c r="F73" s="28"/>
      <c r="G73" s="28"/>
      <c r="H73" s="29"/>
      <c r="I73" s="29"/>
      <c r="J73" s="28"/>
      <c r="K73" s="28"/>
      <c r="L73" s="29"/>
      <c r="M73" s="29"/>
      <c r="N73" s="20"/>
      <c r="O73" s="20"/>
      <c r="P73" s="29"/>
      <c r="Q73" s="29"/>
      <c r="R73" s="20"/>
      <c r="S73" s="20"/>
      <c r="T73" s="29"/>
      <c r="U73" s="29"/>
      <c r="V73" s="20"/>
      <c r="W73" s="20"/>
    </row>
    <row r="74" spans="1:23" ht="16.5">
      <c r="A74" s="38" t="s">
        <v>79</v>
      </c>
      <c r="B74" s="31">
        <v>0</v>
      </c>
      <c r="C74" s="31">
        <v>0</v>
      </c>
      <c r="D74" s="32">
        <f t="shared" ref="D74:U74" si="11">SUM(D57:D72)</f>
        <v>1978</v>
      </c>
      <c r="E74" s="32">
        <f t="shared" si="11"/>
        <v>1752136</v>
      </c>
      <c r="F74" s="31">
        <f t="shared" si="11"/>
        <v>6254</v>
      </c>
      <c r="G74" s="31">
        <f t="shared" si="11"/>
        <v>4974470</v>
      </c>
      <c r="H74" s="32">
        <f t="shared" si="11"/>
        <v>291</v>
      </c>
      <c r="I74" s="32">
        <f t="shared" si="11"/>
        <v>1211181</v>
      </c>
      <c r="J74" s="31">
        <f t="shared" si="11"/>
        <v>247</v>
      </c>
      <c r="K74" s="31">
        <f t="shared" si="11"/>
        <v>908068</v>
      </c>
      <c r="L74" s="32">
        <f t="shared" si="11"/>
        <v>97</v>
      </c>
      <c r="M74" s="32">
        <f t="shared" si="11"/>
        <v>305508</v>
      </c>
      <c r="N74" s="31">
        <f t="shared" si="11"/>
        <v>10168</v>
      </c>
      <c r="O74" s="31">
        <f t="shared" si="11"/>
        <v>18292106</v>
      </c>
      <c r="P74" s="32">
        <f t="shared" si="11"/>
        <v>0</v>
      </c>
      <c r="Q74" s="32">
        <f t="shared" si="11"/>
        <v>0</v>
      </c>
      <c r="R74" s="31">
        <f t="shared" si="11"/>
        <v>0</v>
      </c>
      <c r="S74" s="31">
        <f t="shared" si="11"/>
        <v>0</v>
      </c>
      <c r="T74" s="32">
        <f t="shared" si="11"/>
        <v>0</v>
      </c>
      <c r="U74" s="32">
        <f t="shared" si="11"/>
        <v>0</v>
      </c>
      <c r="V74" s="31">
        <f>B74+D74+F74+H74+J74+P74+R74+L74+N74+T74</f>
        <v>19035</v>
      </c>
      <c r="W74" s="31">
        <f>C74+E74+G74+I74+K74+Q74+S74+M74+O74+U74</f>
        <v>27443469</v>
      </c>
    </row>
    <row r="75" spans="1:23" ht="16.5">
      <c r="A75" s="27"/>
      <c r="B75" s="20"/>
      <c r="C75" s="20"/>
      <c r="D75" s="36"/>
      <c r="E75" s="36"/>
      <c r="F75" s="20"/>
      <c r="G75" s="20"/>
      <c r="H75" s="36"/>
      <c r="I75" s="36"/>
      <c r="J75" s="20"/>
      <c r="K75" s="20"/>
      <c r="L75" s="36"/>
      <c r="M75" s="36"/>
      <c r="N75" s="20"/>
      <c r="O75" s="20"/>
      <c r="P75" s="36"/>
      <c r="Q75" s="36"/>
      <c r="R75" s="20"/>
      <c r="S75" s="20"/>
      <c r="T75" s="36"/>
      <c r="U75" s="36"/>
      <c r="V75" s="20"/>
      <c r="W75" s="20"/>
    </row>
    <row r="76" spans="1:23" ht="16.5">
      <c r="A76" s="40" t="s">
        <v>80</v>
      </c>
      <c r="B76" s="31"/>
      <c r="C76" s="31"/>
      <c r="D76" s="32"/>
      <c r="E76" s="32"/>
      <c r="F76" s="31"/>
      <c r="G76" s="31"/>
      <c r="H76" s="32"/>
      <c r="I76" s="32"/>
      <c r="J76" s="31"/>
      <c r="K76" s="31"/>
      <c r="L76" s="32"/>
      <c r="M76" s="32"/>
      <c r="N76" s="20"/>
      <c r="O76" s="31"/>
      <c r="P76" s="32"/>
      <c r="Q76" s="32"/>
      <c r="R76" s="20"/>
      <c r="S76" s="31"/>
      <c r="T76" s="32"/>
      <c r="U76" s="32"/>
      <c r="V76" s="20"/>
      <c r="W76" s="31"/>
    </row>
    <row r="77" spans="1:23" ht="16.5">
      <c r="A77" s="27" t="s">
        <v>81</v>
      </c>
      <c r="B77" s="20">
        <v>0</v>
      </c>
      <c r="C77" s="20">
        <v>0</v>
      </c>
      <c r="D77" s="21">
        <v>0</v>
      </c>
      <c r="E77" s="21">
        <v>0</v>
      </c>
      <c r="F77" s="20">
        <v>0</v>
      </c>
      <c r="G77" s="20">
        <v>0</v>
      </c>
      <c r="H77" s="21">
        <v>0</v>
      </c>
      <c r="I77" s="21">
        <v>0</v>
      </c>
      <c r="J77" s="20">
        <v>0</v>
      </c>
      <c r="K77" s="20">
        <v>0</v>
      </c>
      <c r="L77" s="21">
        <v>19</v>
      </c>
      <c r="M77" s="21">
        <v>53633</v>
      </c>
      <c r="N77" s="20">
        <v>0</v>
      </c>
      <c r="O77" s="20">
        <v>0</v>
      </c>
      <c r="P77" s="21">
        <v>0</v>
      </c>
      <c r="Q77" s="21">
        <v>0</v>
      </c>
      <c r="R77" s="20"/>
      <c r="S77" s="20"/>
      <c r="T77" s="21">
        <v>0</v>
      </c>
      <c r="U77" s="21">
        <v>0</v>
      </c>
      <c r="V77" s="20">
        <f>B77+D77+F77+H77+J77+P77+R77+L77+N77+T77</f>
        <v>19</v>
      </c>
      <c r="W77" s="20">
        <f>C77+E77+G77+I77+K77+Q77+S77+M77+O77+U77</f>
        <v>53633</v>
      </c>
    </row>
    <row r="78" spans="1:23" ht="31.5">
      <c r="A78" s="37" t="s">
        <v>82</v>
      </c>
      <c r="B78" s="28">
        <v>98</v>
      </c>
      <c r="C78" s="28">
        <v>62373</v>
      </c>
      <c r="D78" s="29">
        <v>0</v>
      </c>
      <c r="E78" s="29">
        <v>0</v>
      </c>
      <c r="F78" s="28">
        <v>0</v>
      </c>
      <c r="G78" s="28">
        <v>0</v>
      </c>
      <c r="H78" s="29">
        <v>0</v>
      </c>
      <c r="I78" s="29">
        <v>0</v>
      </c>
      <c r="J78" s="28">
        <v>0</v>
      </c>
      <c r="K78" s="28">
        <v>0</v>
      </c>
      <c r="L78" s="29">
        <v>1</v>
      </c>
      <c r="M78" s="29">
        <v>4958</v>
      </c>
      <c r="N78" s="28">
        <v>0</v>
      </c>
      <c r="O78" s="28">
        <v>0</v>
      </c>
      <c r="P78" s="29">
        <v>0</v>
      </c>
      <c r="Q78" s="29">
        <v>0</v>
      </c>
      <c r="R78" s="28"/>
      <c r="S78" s="28"/>
      <c r="T78" s="29">
        <v>0</v>
      </c>
      <c r="U78" s="29">
        <v>0</v>
      </c>
      <c r="V78" s="28">
        <f>B78+D78+F78+H78+J78+P78+R78+L78+N78+T78</f>
        <v>99</v>
      </c>
      <c r="W78" s="28">
        <f>C78+E78+G78+I78+K78+Q78+S78+M78+O78+U78</f>
        <v>67331</v>
      </c>
    </row>
    <row r="79" spans="1:23" ht="16.5">
      <c r="A79" s="27"/>
      <c r="B79" s="20"/>
      <c r="C79" s="20"/>
      <c r="D79" s="21"/>
      <c r="E79" s="21"/>
      <c r="F79" s="20"/>
      <c r="G79" s="20"/>
      <c r="H79" s="21"/>
      <c r="I79" s="21"/>
      <c r="J79" s="20"/>
      <c r="K79" s="20"/>
      <c r="L79" s="21"/>
      <c r="M79" s="21"/>
      <c r="N79" s="20"/>
      <c r="O79" s="20"/>
      <c r="P79" s="21"/>
      <c r="Q79" s="21"/>
      <c r="R79" s="20"/>
      <c r="S79" s="20"/>
      <c r="T79" s="21"/>
      <c r="U79" s="21"/>
      <c r="V79" s="20"/>
      <c r="W79" s="20"/>
    </row>
    <row r="80" spans="1:23" ht="16.5">
      <c r="A80" s="38" t="s">
        <v>83</v>
      </c>
      <c r="B80" s="31">
        <f t="shared" ref="B80:S80" si="12">SUM(B77+B78)</f>
        <v>98</v>
      </c>
      <c r="C80" s="31">
        <f t="shared" si="12"/>
        <v>62373</v>
      </c>
      <c r="D80" s="32">
        <f t="shared" si="12"/>
        <v>0</v>
      </c>
      <c r="E80" s="32">
        <f t="shared" si="12"/>
        <v>0</v>
      </c>
      <c r="F80" s="31">
        <f t="shared" si="12"/>
        <v>0</v>
      </c>
      <c r="G80" s="31">
        <f t="shared" si="12"/>
        <v>0</v>
      </c>
      <c r="H80" s="32">
        <f t="shared" si="12"/>
        <v>0</v>
      </c>
      <c r="I80" s="32">
        <f t="shared" si="12"/>
        <v>0</v>
      </c>
      <c r="J80" s="31">
        <f t="shared" si="12"/>
        <v>0</v>
      </c>
      <c r="K80" s="31">
        <f t="shared" si="12"/>
        <v>0</v>
      </c>
      <c r="L80" s="32">
        <f t="shared" si="12"/>
        <v>20</v>
      </c>
      <c r="M80" s="32">
        <f t="shared" si="12"/>
        <v>58591</v>
      </c>
      <c r="N80" s="31">
        <f t="shared" si="12"/>
        <v>0</v>
      </c>
      <c r="O80" s="31">
        <f t="shared" si="12"/>
        <v>0</v>
      </c>
      <c r="P80" s="32">
        <f t="shared" si="12"/>
        <v>0</v>
      </c>
      <c r="Q80" s="32">
        <f t="shared" si="12"/>
        <v>0</v>
      </c>
      <c r="R80" s="31">
        <f>SUM(R77+R78)</f>
        <v>0</v>
      </c>
      <c r="S80" s="31">
        <f t="shared" si="12"/>
        <v>0</v>
      </c>
      <c r="T80" s="32">
        <f>SUM(T77+T78)</f>
        <v>0</v>
      </c>
      <c r="U80" s="32">
        <f t="shared" ref="U80" si="13">SUM(U77+U78)</f>
        <v>0</v>
      </c>
      <c r="V80" s="31">
        <f>B80+D80+F80+H80+J80+P80+R80+L80+N80+T80</f>
        <v>118</v>
      </c>
      <c r="W80" s="31">
        <f>C80+E80+G80+I80+K80+Q80+S80+M80+O80+U80</f>
        <v>120964</v>
      </c>
    </row>
    <row r="81" spans="1:25" ht="16.5">
      <c r="A81" s="27"/>
      <c r="B81" s="20"/>
      <c r="C81" s="20"/>
      <c r="D81" s="36"/>
      <c r="E81" s="36"/>
      <c r="F81" s="20"/>
      <c r="G81" s="20"/>
      <c r="H81" s="36"/>
      <c r="I81" s="36"/>
      <c r="J81" s="20"/>
      <c r="K81" s="20"/>
      <c r="L81" s="36"/>
      <c r="M81" s="36"/>
      <c r="N81" s="20"/>
      <c r="O81" s="20"/>
      <c r="P81" s="36"/>
      <c r="Q81" s="36"/>
      <c r="R81" s="20"/>
      <c r="S81" s="20"/>
      <c r="T81" s="36"/>
      <c r="U81" s="36"/>
      <c r="V81" s="20"/>
      <c r="W81" s="20"/>
    </row>
    <row r="82" spans="1:25" ht="16.5">
      <c r="A82" s="38" t="s">
        <v>84</v>
      </c>
      <c r="B82" s="41">
        <f t="shared" ref="B82:U82" si="14">SUM(B17+B54+B74+B80)</f>
        <v>8250</v>
      </c>
      <c r="C82" s="41">
        <f t="shared" si="14"/>
        <v>56550407</v>
      </c>
      <c r="D82" s="42">
        <f t="shared" si="14"/>
        <v>1978</v>
      </c>
      <c r="E82" s="42">
        <f t="shared" si="14"/>
        <v>1752136</v>
      </c>
      <c r="F82" s="41">
        <f t="shared" si="14"/>
        <v>6254</v>
      </c>
      <c r="G82" s="41">
        <f t="shared" si="14"/>
        <v>4974470</v>
      </c>
      <c r="H82" s="42">
        <f t="shared" si="14"/>
        <v>778</v>
      </c>
      <c r="I82" s="42">
        <f t="shared" si="14"/>
        <v>3494324</v>
      </c>
      <c r="J82" s="41">
        <f t="shared" si="14"/>
        <v>854</v>
      </c>
      <c r="K82" s="41">
        <f t="shared" si="14"/>
        <v>5182166</v>
      </c>
      <c r="L82" s="42">
        <f t="shared" si="14"/>
        <v>159</v>
      </c>
      <c r="M82" s="42">
        <f t="shared" si="14"/>
        <v>545774</v>
      </c>
      <c r="N82" s="41">
        <f t="shared" si="14"/>
        <v>10527</v>
      </c>
      <c r="O82" s="41">
        <f t="shared" si="14"/>
        <v>18683158</v>
      </c>
      <c r="P82" s="42">
        <f t="shared" si="14"/>
        <v>136</v>
      </c>
      <c r="Q82" s="42">
        <f t="shared" si="14"/>
        <v>289296</v>
      </c>
      <c r="R82" s="41">
        <f t="shared" si="14"/>
        <v>0</v>
      </c>
      <c r="S82" s="41">
        <f t="shared" si="14"/>
        <v>0</v>
      </c>
      <c r="T82" s="42">
        <f t="shared" si="14"/>
        <v>3676</v>
      </c>
      <c r="U82" s="42">
        <f t="shared" si="14"/>
        <v>3450007</v>
      </c>
      <c r="V82" s="41">
        <f>B82+D82+F82+H82+J82+P82+R82+L82+N82+T82</f>
        <v>32612</v>
      </c>
      <c r="W82" s="41">
        <f>C82+E82+G82+I82+K82+Q82+S82+M82+O82+U82</f>
        <v>94921738</v>
      </c>
    </row>
    <row r="83" spans="1:25" ht="16.5">
      <c r="A83" s="38" t="s">
        <v>85</v>
      </c>
      <c r="B83" s="20"/>
      <c r="C83" s="31">
        <f>SUM(C82/B82)</f>
        <v>6854.5947878787874</v>
      </c>
      <c r="D83" s="36"/>
      <c r="E83" s="32">
        <f>SUM(E82/D82)</f>
        <v>885.81193124368053</v>
      </c>
      <c r="F83" s="20"/>
      <c r="G83" s="31">
        <f>SUM(G82/F82)</f>
        <v>795.40614007035492</v>
      </c>
      <c r="H83" s="36"/>
      <c r="I83" s="32">
        <f>SUM(I82/H82)</f>
        <v>4491.4190231362472</v>
      </c>
      <c r="J83" s="20"/>
      <c r="K83" s="31">
        <f>SUM(K82/J82)</f>
        <v>6068.1100702576114</v>
      </c>
      <c r="L83" s="36"/>
      <c r="M83" s="32">
        <f>SUM(M82/L82)</f>
        <v>3432.5408805031448</v>
      </c>
      <c r="N83" s="20"/>
      <c r="O83" s="31">
        <f>SUM(O82/N82)</f>
        <v>1774.7846489978151</v>
      </c>
      <c r="P83" s="36"/>
      <c r="Q83" s="32">
        <f>SUM(Q82/P82)</f>
        <v>2127.1764705882351</v>
      </c>
      <c r="R83" s="20"/>
      <c r="S83" s="31" t="e">
        <f>SUM(S82/R82)</f>
        <v>#DIV/0!</v>
      </c>
      <c r="T83" s="36"/>
      <c r="U83" s="32">
        <f>SUM(U82/T82)</f>
        <v>938.52203482045707</v>
      </c>
      <c r="V83" s="20"/>
      <c r="W83" s="31"/>
    </row>
    <row r="84" spans="1:25" ht="16.5">
      <c r="A84" s="27"/>
      <c r="B84" s="27"/>
      <c r="C84" s="43"/>
      <c r="D84" s="35"/>
      <c r="E84" s="44"/>
      <c r="F84" s="44"/>
      <c r="G84" s="44"/>
      <c r="H84" s="44"/>
      <c r="I84" s="44"/>
      <c r="J84" s="45"/>
      <c r="K84" s="46"/>
      <c r="L84" s="44"/>
      <c r="M84" s="44"/>
      <c r="N84" s="194"/>
      <c r="O84" s="45"/>
      <c r="P84" s="194"/>
      <c r="Q84" s="45"/>
      <c r="R84" s="194"/>
      <c r="S84" s="45"/>
      <c r="T84" s="194"/>
      <c r="U84" s="45"/>
      <c r="V84" s="194"/>
      <c r="W84" s="194"/>
      <c r="X84" s="194"/>
      <c r="Y84" s="45"/>
    </row>
    <row r="85" spans="1:25" ht="31.5">
      <c r="A85" s="40" t="s">
        <v>86</v>
      </c>
      <c r="B85" s="48" t="s">
        <v>15</v>
      </c>
      <c r="C85" s="48" t="s">
        <v>16</v>
      </c>
      <c r="D85" s="48" t="s">
        <v>87</v>
      </c>
      <c r="E85" s="194"/>
      <c r="F85" s="194"/>
      <c r="G85" s="194"/>
      <c r="H85" s="194"/>
      <c r="I85" s="194"/>
      <c r="J85" s="194"/>
      <c r="K85" s="194"/>
      <c r="L85" s="194"/>
      <c r="M85" s="194"/>
      <c r="N85" s="194"/>
      <c r="O85" s="194"/>
      <c r="P85" s="194"/>
      <c r="Q85" s="194"/>
      <c r="R85" s="194"/>
      <c r="S85" s="194"/>
      <c r="T85" s="194"/>
      <c r="U85" s="194"/>
      <c r="V85" s="194"/>
      <c r="W85" s="194"/>
      <c r="X85" s="194"/>
      <c r="Y85" s="194"/>
    </row>
    <row r="86" spans="1:25" ht="16.5">
      <c r="A86" s="49" t="s">
        <v>139</v>
      </c>
      <c r="B86" s="21">
        <v>77</v>
      </c>
      <c r="C86" s="21">
        <v>460793</v>
      </c>
      <c r="D86" s="50">
        <f t="shared" ref="D86:D92" si="15">C86/B86</f>
        <v>5984.3246753246749</v>
      </c>
      <c r="E86" s="194"/>
      <c r="F86" s="194"/>
      <c r="G86" s="194"/>
      <c r="H86" s="194"/>
      <c r="I86" s="194"/>
      <c r="J86" s="194"/>
      <c r="K86" s="194"/>
      <c r="L86" s="194"/>
      <c r="M86" s="194"/>
      <c r="N86" s="194"/>
      <c r="O86" s="194"/>
      <c r="P86" s="194"/>
      <c r="Q86" s="194"/>
      <c r="R86" s="194"/>
      <c r="S86" s="194"/>
      <c r="T86" s="194"/>
      <c r="U86" s="194"/>
      <c r="V86" s="194"/>
      <c r="W86" s="194"/>
      <c r="X86" s="194"/>
      <c r="Y86" s="194"/>
    </row>
    <row r="87" spans="1:25" ht="47.25">
      <c r="A87" s="49" t="s">
        <v>90</v>
      </c>
      <c r="B87" s="134">
        <v>20</v>
      </c>
      <c r="C87" s="134">
        <v>692665</v>
      </c>
      <c r="D87" s="135">
        <f t="shared" si="15"/>
        <v>34633.25</v>
      </c>
      <c r="E87" s="194"/>
      <c r="F87" s="194"/>
      <c r="G87" s="194"/>
      <c r="H87" s="194"/>
      <c r="I87" s="194"/>
      <c r="J87" s="194"/>
      <c r="K87" s="194"/>
      <c r="L87" s="194"/>
      <c r="M87" s="194"/>
      <c r="N87" s="194"/>
      <c r="O87" s="194"/>
      <c r="P87" s="194"/>
      <c r="Q87" s="194"/>
      <c r="R87" s="194"/>
      <c r="S87" s="194"/>
      <c r="T87" s="194"/>
      <c r="U87" s="194"/>
      <c r="V87" s="194"/>
      <c r="W87" s="194"/>
      <c r="X87" s="194"/>
      <c r="Y87" s="194"/>
    </row>
    <row r="88" spans="1:25" ht="31.5">
      <c r="A88" s="49" t="s">
        <v>137</v>
      </c>
      <c r="B88" s="134">
        <v>15</v>
      </c>
      <c r="C88" s="134">
        <v>600000</v>
      </c>
      <c r="D88" s="135">
        <f t="shared" si="15"/>
        <v>40000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4"/>
      <c r="O88" s="194"/>
      <c r="P88" s="194"/>
      <c r="Q88" s="194"/>
      <c r="R88" s="194"/>
      <c r="S88" s="194"/>
      <c r="T88" s="194"/>
      <c r="U88" s="194"/>
      <c r="V88" s="194"/>
      <c r="W88" s="194"/>
      <c r="X88" s="194"/>
      <c r="Y88" s="194"/>
    </row>
    <row r="89" spans="1:25" ht="31.5">
      <c r="A89" s="49" t="s">
        <v>91</v>
      </c>
      <c r="B89" s="134">
        <v>13</v>
      </c>
      <c r="C89" s="134">
        <v>2350098</v>
      </c>
      <c r="D89" s="135">
        <f t="shared" si="15"/>
        <v>180776.76923076922</v>
      </c>
      <c r="E89" s="194"/>
      <c r="F89" s="194"/>
      <c r="G89" s="194"/>
      <c r="H89" s="194"/>
      <c r="I89" s="194"/>
      <c r="J89" s="194"/>
      <c r="K89" s="194"/>
      <c r="L89" s="194"/>
      <c r="M89" s="194"/>
      <c r="N89" s="194"/>
      <c r="O89" s="194"/>
      <c r="P89" s="194"/>
      <c r="Q89" s="194"/>
      <c r="R89" s="194"/>
      <c r="S89" s="194"/>
      <c r="T89" s="194"/>
      <c r="U89" s="194"/>
      <c r="V89" s="194"/>
      <c r="W89" s="194"/>
      <c r="X89" s="194"/>
      <c r="Y89" s="194"/>
    </row>
    <row r="90" spans="1:25" ht="47.25">
      <c r="A90" s="49" t="s">
        <v>140</v>
      </c>
      <c r="B90" s="134">
        <v>15</v>
      </c>
      <c r="C90" s="134">
        <v>900000</v>
      </c>
      <c r="D90" s="135">
        <f t="shared" si="15"/>
        <v>60000</v>
      </c>
      <c r="E90" s="194"/>
      <c r="F90" s="194"/>
      <c r="G90" s="194"/>
      <c r="H90" s="194"/>
      <c r="I90" s="194"/>
      <c r="J90" s="194"/>
      <c r="K90" s="194"/>
      <c r="L90" s="194"/>
      <c r="M90" s="194"/>
      <c r="N90" s="194"/>
      <c r="O90" s="194"/>
      <c r="P90" s="194"/>
      <c r="Q90" s="194"/>
      <c r="R90" s="194"/>
      <c r="S90" s="194"/>
      <c r="T90" s="194"/>
      <c r="U90" s="194"/>
      <c r="V90" s="194"/>
      <c r="W90" s="194"/>
      <c r="X90" s="194"/>
      <c r="Y90" s="194"/>
    </row>
    <row r="91" spans="1:25" ht="16.5">
      <c r="A91" s="49" t="s">
        <v>92</v>
      </c>
      <c r="B91" s="21">
        <v>187</v>
      </c>
      <c r="C91" s="21">
        <v>748000</v>
      </c>
      <c r="D91" s="50">
        <f t="shared" si="15"/>
        <v>4000</v>
      </c>
      <c r="E91" s="194"/>
      <c r="F91" s="194"/>
      <c r="G91" s="194"/>
      <c r="H91" s="194"/>
      <c r="I91" s="194"/>
      <c r="J91" s="194"/>
      <c r="K91" s="194"/>
      <c r="L91" s="194"/>
      <c r="M91" s="194"/>
      <c r="N91" s="194"/>
      <c r="O91" s="194"/>
      <c r="P91" s="194"/>
      <c r="Q91" s="194"/>
      <c r="R91" s="194"/>
      <c r="S91" s="194"/>
      <c r="T91" s="194"/>
      <c r="U91" s="194"/>
      <c r="V91" s="194"/>
      <c r="W91" s="194"/>
      <c r="X91" s="194"/>
      <c r="Y91" s="194"/>
    </row>
    <row r="92" spans="1:25" ht="16.5">
      <c r="A92" s="49" t="s">
        <v>152</v>
      </c>
      <c r="B92" s="21">
        <v>131</v>
      </c>
      <c r="C92" s="21">
        <v>262000</v>
      </c>
      <c r="D92" s="50">
        <f t="shared" si="15"/>
        <v>2000</v>
      </c>
      <c r="E92" s="187"/>
      <c r="F92" s="187"/>
      <c r="G92" s="187"/>
      <c r="H92" s="187"/>
      <c r="I92" s="187"/>
      <c r="J92" s="187"/>
      <c r="K92" s="187"/>
      <c r="L92" s="187"/>
      <c r="M92" s="187"/>
      <c r="N92" s="187"/>
      <c r="O92" s="187"/>
      <c r="P92" s="187"/>
      <c r="Q92" s="187"/>
      <c r="R92" s="187"/>
      <c r="S92" s="187"/>
      <c r="T92" s="187"/>
      <c r="U92" s="187"/>
      <c r="V92" s="187"/>
      <c r="W92" s="187"/>
      <c r="X92" s="187"/>
      <c r="Y92" s="187"/>
    </row>
    <row r="93" spans="1:25" ht="16.5">
      <c r="A93" s="194"/>
      <c r="B93" s="194"/>
      <c r="C93" s="194"/>
      <c r="D93" s="194"/>
      <c r="E93" s="194"/>
      <c r="F93" s="194"/>
      <c r="G93" s="194"/>
      <c r="H93" s="194"/>
      <c r="I93" s="194"/>
      <c r="J93" s="194"/>
      <c r="K93" s="194"/>
      <c r="L93" s="194"/>
      <c r="M93" s="194"/>
      <c r="N93" s="194"/>
      <c r="O93" s="194"/>
      <c r="P93" s="194"/>
      <c r="Q93" s="194"/>
      <c r="R93" s="194"/>
      <c r="S93" s="194"/>
      <c r="T93" s="194"/>
      <c r="U93" s="194"/>
      <c r="V93" s="194"/>
      <c r="W93" s="194"/>
      <c r="X93" s="194"/>
      <c r="Y93" s="194"/>
    </row>
    <row r="94" spans="1:25" ht="16.5">
      <c r="A94" s="194"/>
      <c r="B94" s="194"/>
      <c r="C94" s="194"/>
      <c r="D94" s="194"/>
      <c r="E94" s="194"/>
      <c r="F94" s="194"/>
      <c r="G94" s="194"/>
      <c r="H94" s="194"/>
      <c r="I94" s="194"/>
      <c r="J94" s="194"/>
      <c r="K94" s="194"/>
      <c r="L94" s="194"/>
      <c r="M94" s="194"/>
      <c r="N94" s="194"/>
      <c r="O94" s="194"/>
      <c r="P94" s="194"/>
      <c r="Q94" s="194"/>
      <c r="R94" s="194"/>
      <c r="S94" s="194"/>
      <c r="T94" s="194"/>
      <c r="U94" s="194"/>
      <c r="V94" s="194"/>
      <c r="W94" s="194"/>
      <c r="X94" s="194"/>
      <c r="Y94" s="194"/>
    </row>
    <row r="95" spans="1:25" ht="16.5">
      <c r="A95" s="191" t="s">
        <v>153</v>
      </c>
      <c r="B95" s="187"/>
      <c r="C95" s="187"/>
      <c r="D95" s="187"/>
      <c r="E95" s="194"/>
      <c r="F95" s="194"/>
      <c r="G95" s="194"/>
      <c r="H95" s="194"/>
      <c r="I95" s="194"/>
      <c r="J95" s="194"/>
      <c r="K95" s="194"/>
      <c r="L95" s="194"/>
      <c r="M95" s="194"/>
      <c r="N95" s="194"/>
      <c r="O95" s="194"/>
      <c r="P95" s="194"/>
      <c r="Q95" s="194"/>
      <c r="R95" s="194"/>
      <c r="S95" s="194"/>
      <c r="T95" s="194"/>
      <c r="U95" s="194"/>
      <c r="V95" s="194"/>
      <c r="W95" s="194"/>
      <c r="X95" s="194"/>
      <c r="Y95" s="194"/>
    </row>
    <row r="96" spans="1:25" ht="16.5">
      <c r="A96" s="194"/>
      <c r="B96" s="194"/>
      <c r="C96" s="194"/>
      <c r="D96" s="194"/>
      <c r="E96" s="194"/>
      <c r="F96" s="194"/>
      <c r="G96" s="194"/>
      <c r="H96" s="194"/>
      <c r="I96" s="194"/>
      <c r="J96" s="194"/>
      <c r="K96" s="194"/>
      <c r="L96" s="194"/>
      <c r="M96" s="194"/>
      <c r="N96" s="194"/>
      <c r="O96" s="194"/>
      <c r="P96" s="194"/>
      <c r="Q96" s="194"/>
      <c r="R96" s="194"/>
      <c r="S96" s="194"/>
      <c r="T96" s="194"/>
      <c r="U96" s="194"/>
      <c r="V96" s="194"/>
      <c r="W96" s="194"/>
      <c r="X96" s="194"/>
      <c r="Y96" s="194"/>
    </row>
    <row r="97" spans="1:25" ht="16.5">
      <c r="A97" s="194"/>
      <c r="B97" s="194"/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4"/>
      <c r="P97" s="194"/>
      <c r="Q97" s="194"/>
      <c r="R97" s="194"/>
      <c r="S97" s="194"/>
      <c r="T97" s="194"/>
      <c r="U97" s="194"/>
      <c r="V97" s="194"/>
      <c r="W97" s="194"/>
      <c r="X97" s="194"/>
      <c r="Y97" s="194"/>
    </row>
    <row r="98" spans="1:25" ht="16.5">
      <c r="A98" s="194"/>
      <c r="B98" s="194"/>
      <c r="C98" s="194"/>
      <c r="D98" s="194"/>
      <c r="E98" s="194"/>
      <c r="F98" s="194"/>
      <c r="G98" s="194"/>
      <c r="H98" s="194"/>
      <c r="I98" s="194"/>
      <c r="J98" s="194"/>
      <c r="K98" s="194"/>
      <c r="L98" s="194"/>
      <c r="M98" s="194"/>
      <c r="N98" s="194"/>
      <c r="O98" s="194"/>
      <c r="P98" s="194"/>
      <c r="Q98" s="194"/>
      <c r="R98" s="194"/>
      <c r="S98" s="194"/>
      <c r="T98" s="194"/>
      <c r="U98" s="194"/>
      <c r="V98" s="194"/>
      <c r="W98" s="194"/>
      <c r="X98" s="194"/>
      <c r="Y98" s="194"/>
    </row>
    <row r="99" spans="1:25" ht="16.5">
      <c r="A99" s="194"/>
      <c r="B99" s="194"/>
      <c r="C99" s="194"/>
      <c r="D99" s="194"/>
      <c r="E99" s="194"/>
      <c r="F99" s="194"/>
      <c r="G99" s="194"/>
      <c r="H99" s="194"/>
      <c r="I99" s="194"/>
      <c r="J99" s="194"/>
      <c r="K99" s="194"/>
      <c r="L99" s="194"/>
      <c r="M99" s="194"/>
      <c r="N99" s="194"/>
      <c r="O99" s="194"/>
      <c r="P99" s="194"/>
      <c r="Q99" s="194"/>
      <c r="R99" s="194"/>
      <c r="S99" s="194"/>
      <c r="T99" s="194"/>
      <c r="U99" s="194"/>
      <c r="V99" s="194"/>
      <c r="W99" s="194"/>
      <c r="X99" s="194"/>
      <c r="Y99" s="194"/>
    </row>
    <row r="100" spans="1:25" ht="16.5">
      <c r="A100" s="194"/>
      <c r="B100" s="194"/>
      <c r="C100" s="194"/>
      <c r="D100" s="194"/>
      <c r="E100" s="194"/>
      <c r="F100" s="194"/>
      <c r="G100" s="194"/>
      <c r="H100" s="194"/>
      <c r="I100" s="194"/>
      <c r="J100" s="194"/>
      <c r="K100" s="194"/>
      <c r="L100" s="194"/>
      <c r="M100" s="194"/>
      <c r="N100" s="194"/>
      <c r="O100" s="194"/>
      <c r="P100" s="194"/>
      <c r="Q100" s="194"/>
      <c r="R100" s="194"/>
      <c r="S100" s="194"/>
      <c r="T100" s="194"/>
      <c r="U100" s="194"/>
      <c r="V100" s="194"/>
      <c r="W100" s="194"/>
      <c r="X100" s="194"/>
      <c r="Y100" s="194"/>
    </row>
    <row r="101" spans="1:25" ht="16.5">
      <c r="A101" s="194"/>
      <c r="B101" s="194"/>
      <c r="C101" s="194"/>
      <c r="D101" s="194"/>
      <c r="E101" s="194"/>
      <c r="F101" s="194"/>
      <c r="G101" s="194"/>
      <c r="H101" s="194"/>
      <c r="I101" s="194"/>
      <c r="J101" s="194"/>
      <c r="K101" s="194"/>
      <c r="L101" s="194"/>
      <c r="M101" s="194"/>
      <c r="N101" s="194"/>
      <c r="O101" s="194"/>
      <c r="P101" s="194"/>
      <c r="Q101" s="194"/>
      <c r="R101" s="194"/>
      <c r="S101" s="194"/>
      <c r="T101" s="194"/>
      <c r="U101" s="194"/>
      <c r="V101" s="194"/>
      <c r="W101" s="194"/>
      <c r="X101" s="194"/>
      <c r="Y101" s="194"/>
    </row>
    <row r="102" spans="1:25" ht="16.5">
      <c r="A102" s="194"/>
      <c r="B102" s="194"/>
      <c r="C102" s="194"/>
      <c r="D102" s="194"/>
      <c r="E102" s="194"/>
      <c r="F102" s="194"/>
      <c r="G102" s="194"/>
      <c r="H102" s="194"/>
      <c r="I102" s="194"/>
      <c r="J102" s="194"/>
      <c r="K102" s="194"/>
      <c r="L102" s="194"/>
      <c r="M102" s="194"/>
      <c r="N102" s="194"/>
      <c r="O102" s="194"/>
      <c r="P102" s="194"/>
      <c r="Q102" s="194"/>
      <c r="R102" s="194"/>
      <c r="S102" s="194"/>
      <c r="T102" s="194"/>
      <c r="U102" s="194"/>
      <c r="V102" s="194"/>
      <c r="W102" s="194"/>
      <c r="X102" s="194"/>
      <c r="Y102" s="194"/>
    </row>
    <row r="103" spans="1:25" ht="16.5">
      <c r="A103" s="194"/>
      <c r="B103" s="194"/>
      <c r="C103" s="194"/>
      <c r="D103" s="194"/>
      <c r="E103" s="194"/>
      <c r="F103" s="194"/>
      <c r="G103" s="194"/>
      <c r="H103" s="194"/>
      <c r="I103" s="194"/>
      <c r="J103" s="194"/>
      <c r="K103" s="194"/>
      <c r="L103" s="194"/>
      <c r="M103" s="194"/>
      <c r="N103" s="194"/>
      <c r="O103" s="194"/>
      <c r="P103" s="194"/>
      <c r="Q103" s="194"/>
      <c r="R103" s="194"/>
      <c r="S103" s="194"/>
      <c r="T103" s="194"/>
      <c r="U103" s="194"/>
      <c r="V103" s="194"/>
      <c r="W103" s="194"/>
      <c r="X103" s="194"/>
      <c r="Y103" s="194"/>
    </row>
    <row r="104" spans="1:25" ht="16.5">
      <c r="A104" s="194"/>
      <c r="B104" s="194"/>
      <c r="C104" s="194"/>
      <c r="D104" s="194"/>
      <c r="E104" s="194"/>
      <c r="F104" s="194"/>
      <c r="G104" s="194"/>
      <c r="H104" s="194"/>
      <c r="I104" s="194"/>
      <c r="J104" s="194"/>
      <c r="K104" s="194"/>
      <c r="L104" s="194"/>
      <c r="M104" s="194"/>
      <c r="N104" s="194"/>
      <c r="O104" s="194"/>
      <c r="P104" s="194"/>
      <c r="Q104" s="194"/>
      <c r="R104" s="194"/>
      <c r="S104" s="194"/>
      <c r="T104" s="194"/>
      <c r="U104" s="194"/>
      <c r="V104" s="194"/>
      <c r="W104" s="194"/>
      <c r="X104" s="194"/>
      <c r="Y104" s="194"/>
    </row>
    <row r="105" spans="1:25" ht="16.5">
      <c r="A105" s="194"/>
      <c r="B105" s="194"/>
      <c r="C105" s="194"/>
      <c r="D105" s="194"/>
      <c r="E105" s="194"/>
      <c r="F105" s="194"/>
      <c r="G105" s="194"/>
      <c r="H105" s="194"/>
      <c r="I105" s="194"/>
      <c r="J105" s="194"/>
      <c r="K105" s="194"/>
      <c r="L105" s="194"/>
      <c r="M105" s="194"/>
      <c r="N105" s="194"/>
      <c r="O105" s="194"/>
      <c r="P105" s="194"/>
      <c r="Q105" s="194"/>
      <c r="R105" s="194"/>
      <c r="S105" s="194"/>
      <c r="T105" s="194"/>
      <c r="U105" s="194"/>
      <c r="V105" s="194"/>
      <c r="W105" s="194"/>
      <c r="X105" s="194"/>
      <c r="Y105" s="194"/>
    </row>
    <row r="106" spans="1:25" ht="16.5">
      <c r="A106" s="194"/>
      <c r="B106" s="194"/>
      <c r="C106" s="194"/>
      <c r="D106" s="194"/>
      <c r="E106" s="194"/>
      <c r="F106" s="194"/>
      <c r="G106" s="194"/>
      <c r="H106" s="194"/>
      <c r="I106" s="194"/>
      <c r="J106" s="194"/>
      <c r="K106" s="194"/>
      <c r="L106" s="194"/>
      <c r="M106" s="194"/>
      <c r="N106" s="194"/>
      <c r="O106" s="194"/>
      <c r="P106" s="194"/>
      <c r="Q106" s="194"/>
      <c r="R106" s="194"/>
      <c r="S106" s="194"/>
      <c r="T106" s="194"/>
      <c r="U106" s="194"/>
      <c r="V106" s="194"/>
      <c r="W106" s="194"/>
      <c r="X106" s="194"/>
      <c r="Y106" s="194"/>
    </row>
    <row r="107" spans="1:25" ht="16.5">
      <c r="A107" s="194"/>
      <c r="B107" s="194"/>
      <c r="C107" s="194"/>
      <c r="D107" s="194"/>
      <c r="E107" s="194"/>
      <c r="F107" s="194"/>
      <c r="G107" s="194"/>
      <c r="H107" s="194"/>
      <c r="I107" s="194"/>
      <c r="J107" s="194"/>
      <c r="K107" s="194"/>
      <c r="L107" s="194"/>
      <c r="M107" s="194"/>
      <c r="N107" s="194"/>
      <c r="O107" s="194"/>
      <c r="P107" s="194"/>
      <c r="Q107" s="194"/>
      <c r="R107" s="194"/>
      <c r="S107" s="194"/>
      <c r="T107" s="194"/>
      <c r="U107" s="194"/>
      <c r="V107" s="194"/>
      <c r="W107" s="194"/>
      <c r="X107" s="194"/>
      <c r="Y107" s="194"/>
    </row>
    <row r="108" spans="1:25" ht="16.5">
      <c r="A108" s="194"/>
      <c r="B108" s="194"/>
      <c r="C108" s="194"/>
      <c r="D108" s="194"/>
      <c r="E108" s="194"/>
      <c r="F108" s="194"/>
      <c r="G108" s="194"/>
      <c r="H108" s="194"/>
      <c r="I108" s="194"/>
      <c r="J108" s="194"/>
      <c r="K108" s="194"/>
      <c r="L108" s="194"/>
      <c r="M108" s="194"/>
      <c r="N108" s="194"/>
      <c r="O108" s="194"/>
      <c r="P108" s="194"/>
      <c r="Q108" s="194"/>
      <c r="R108" s="194"/>
      <c r="S108" s="194"/>
      <c r="T108" s="194"/>
      <c r="U108" s="194"/>
      <c r="V108" s="194"/>
      <c r="W108" s="194"/>
      <c r="X108" s="194"/>
      <c r="Y108" s="194"/>
    </row>
    <row r="109" spans="1:25" ht="16.5">
      <c r="A109" s="194"/>
      <c r="B109" s="194"/>
      <c r="C109" s="194"/>
      <c r="D109" s="194"/>
      <c r="E109" s="194"/>
      <c r="F109" s="194"/>
      <c r="G109" s="194"/>
      <c r="H109" s="194"/>
      <c r="I109" s="194"/>
      <c r="J109" s="194"/>
      <c r="K109" s="194"/>
      <c r="L109" s="194"/>
      <c r="M109" s="194"/>
      <c r="N109" s="194"/>
      <c r="O109" s="194"/>
      <c r="P109" s="194"/>
      <c r="Q109" s="194"/>
      <c r="R109" s="194"/>
      <c r="S109" s="194"/>
      <c r="T109" s="194"/>
      <c r="U109" s="194"/>
      <c r="V109" s="194"/>
      <c r="W109" s="194"/>
      <c r="X109" s="194"/>
      <c r="Y109" s="194"/>
    </row>
    <row r="110" spans="1:25" ht="16.5">
      <c r="A110" s="194"/>
      <c r="B110" s="194"/>
      <c r="C110" s="194"/>
      <c r="D110" s="194"/>
      <c r="E110" s="194"/>
      <c r="F110" s="194"/>
      <c r="G110" s="194"/>
      <c r="H110" s="194"/>
      <c r="I110" s="194"/>
      <c r="J110" s="194"/>
      <c r="K110" s="194"/>
      <c r="L110" s="194"/>
      <c r="M110" s="194"/>
      <c r="N110" s="194"/>
      <c r="O110" s="194"/>
      <c r="P110" s="194"/>
      <c r="Q110" s="194"/>
      <c r="R110" s="194"/>
      <c r="S110" s="194"/>
      <c r="T110" s="194"/>
      <c r="U110" s="194"/>
      <c r="V110" s="194"/>
      <c r="W110" s="194"/>
      <c r="X110" s="194"/>
      <c r="Y110" s="194"/>
    </row>
    <row r="111" spans="1:25" ht="16.5">
      <c r="A111" s="194"/>
      <c r="B111" s="194"/>
      <c r="C111" s="194"/>
      <c r="D111" s="194"/>
      <c r="E111" s="194"/>
      <c r="F111" s="194"/>
      <c r="G111" s="194"/>
      <c r="H111" s="194"/>
      <c r="I111" s="194"/>
      <c r="J111" s="194"/>
      <c r="K111" s="194"/>
      <c r="L111" s="194"/>
      <c r="M111" s="194"/>
      <c r="N111" s="194"/>
      <c r="O111" s="194"/>
      <c r="P111" s="194"/>
      <c r="Q111" s="194"/>
      <c r="R111" s="194"/>
      <c r="S111" s="194"/>
      <c r="T111" s="194"/>
      <c r="U111" s="194"/>
      <c r="V111" s="194"/>
      <c r="W111" s="194"/>
      <c r="X111" s="194"/>
      <c r="Y111" s="194"/>
    </row>
    <row r="112" spans="1:25" ht="16.5">
      <c r="A112" s="194"/>
      <c r="B112" s="194"/>
      <c r="C112" s="194"/>
      <c r="D112" s="194"/>
      <c r="E112" s="194"/>
      <c r="F112" s="194"/>
      <c r="G112" s="194"/>
      <c r="H112" s="194"/>
      <c r="I112" s="194"/>
      <c r="J112" s="194"/>
      <c r="K112" s="194"/>
      <c r="L112" s="194"/>
      <c r="M112" s="194"/>
      <c r="N112" s="194"/>
      <c r="O112" s="194"/>
      <c r="P112" s="194"/>
      <c r="Q112" s="194"/>
      <c r="R112" s="194"/>
      <c r="S112" s="194"/>
      <c r="T112" s="194"/>
      <c r="U112" s="194"/>
      <c r="V112" s="194"/>
      <c r="W112" s="194"/>
      <c r="X112" s="194"/>
      <c r="Y112" s="194"/>
    </row>
    <row r="113" spans="1:25" ht="16.5">
      <c r="A113" s="194"/>
      <c r="B113" s="194"/>
      <c r="C113" s="194"/>
      <c r="D113" s="194"/>
      <c r="E113" s="194"/>
      <c r="F113" s="194"/>
      <c r="G113" s="194"/>
      <c r="H113" s="194"/>
      <c r="I113" s="194"/>
      <c r="J113" s="194"/>
      <c r="K113" s="194"/>
      <c r="L113" s="194"/>
      <c r="M113" s="194"/>
      <c r="N113" s="194"/>
      <c r="O113" s="194"/>
      <c r="P113" s="194"/>
      <c r="Q113" s="194"/>
      <c r="R113" s="194"/>
      <c r="S113" s="194"/>
      <c r="T113" s="194"/>
      <c r="U113" s="194"/>
      <c r="V113" s="194"/>
      <c r="W113" s="194"/>
      <c r="X113" s="194"/>
      <c r="Y113" s="194"/>
    </row>
    <row r="114" spans="1:25" ht="16.5">
      <c r="A114" s="194"/>
      <c r="B114" s="194"/>
      <c r="C114" s="194"/>
      <c r="D114" s="194"/>
      <c r="E114" s="194"/>
      <c r="F114" s="194"/>
      <c r="G114" s="194"/>
      <c r="H114" s="194"/>
      <c r="I114" s="194"/>
      <c r="J114" s="194"/>
      <c r="K114" s="194"/>
      <c r="L114" s="194"/>
      <c r="M114" s="194"/>
      <c r="N114" s="194"/>
      <c r="O114" s="194"/>
      <c r="P114" s="194"/>
      <c r="Q114" s="194"/>
      <c r="R114" s="194"/>
      <c r="S114" s="194"/>
      <c r="T114" s="194"/>
      <c r="U114" s="194"/>
      <c r="V114" s="194"/>
      <c r="W114" s="194"/>
      <c r="X114" s="194"/>
      <c r="Y114" s="194"/>
    </row>
    <row r="115" spans="1:25" ht="16.5">
      <c r="A115" s="194"/>
      <c r="B115" s="194"/>
      <c r="C115" s="194"/>
      <c r="D115" s="194"/>
      <c r="E115" s="194"/>
      <c r="F115" s="194"/>
      <c r="G115" s="194"/>
      <c r="H115" s="194"/>
      <c r="I115" s="194"/>
      <c r="J115" s="194"/>
      <c r="K115" s="194"/>
      <c r="L115" s="194"/>
      <c r="M115" s="194"/>
      <c r="N115" s="194"/>
      <c r="O115" s="194"/>
      <c r="P115" s="194"/>
      <c r="Q115" s="194"/>
      <c r="R115" s="194"/>
      <c r="S115" s="194"/>
      <c r="T115" s="194"/>
      <c r="U115" s="194"/>
      <c r="V115" s="194"/>
      <c r="W115" s="194"/>
      <c r="X115" s="194"/>
      <c r="Y115" s="194"/>
    </row>
    <row r="116" spans="1:25" ht="16.5">
      <c r="A116" s="194"/>
      <c r="B116" s="194"/>
      <c r="C116" s="194"/>
      <c r="D116" s="194"/>
      <c r="E116" s="194"/>
      <c r="F116" s="194"/>
      <c r="G116" s="194"/>
      <c r="H116" s="194"/>
      <c r="I116" s="194"/>
      <c r="J116" s="194"/>
      <c r="K116" s="194"/>
      <c r="L116" s="194"/>
      <c r="M116" s="194"/>
      <c r="N116" s="194"/>
      <c r="O116" s="194"/>
      <c r="P116" s="194"/>
      <c r="Q116" s="194"/>
      <c r="R116" s="194"/>
      <c r="S116" s="194"/>
      <c r="T116" s="194"/>
      <c r="U116" s="194"/>
      <c r="V116" s="194"/>
      <c r="W116" s="194"/>
      <c r="X116" s="194"/>
      <c r="Y116" s="194"/>
    </row>
    <row r="117" spans="1:25" ht="16.5">
      <c r="A117" s="194"/>
      <c r="B117" s="194"/>
      <c r="C117" s="194"/>
      <c r="D117" s="194"/>
      <c r="E117" s="194"/>
      <c r="F117" s="194"/>
      <c r="G117" s="194"/>
      <c r="H117" s="194"/>
      <c r="I117" s="194"/>
      <c r="J117" s="194"/>
      <c r="K117" s="194"/>
      <c r="L117" s="194"/>
      <c r="M117" s="194"/>
      <c r="N117" s="194"/>
      <c r="O117" s="194"/>
      <c r="P117" s="194"/>
      <c r="Q117" s="194"/>
      <c r="R117" s="194"/>
      <c r="S117" s="194"/>
      <c r="T117" s="194"/>
      <c r="U117" s="194"/>
      <c r="V117" s="194"/>
      <c r="W117" s="194"/>
      <c r="X117" s="194"/>
      <c r="Y117" s="194"/>
    </row>
    <row r="118" spans="1:25" ht="16.5">
      <c r="A118" s="194"/>
      <c r="B118" s="194"/>
      <c r="C118" s="194"/>
      <c r="D118" s="194"/>
      <c r="E118" s="194"/>
      <c r="F118" s="194"/>
      <c r="G118" s="194"/>
      <c r="H118" s="194"/>
      <c r="I118" s="194"/>
      <c r="J118" s="194"/>
      <c r="K118" s="194"/>
      <c r="L118" s="194"/>
      <c r="M118" s="194"/>
      <c r="N118" s="194"/>
      <c r="O118" s="194"/>
      <c r="P118" s="194"/>
      <c r="Q118" s="194"/>
      <c r="R118" s="194"/>
      <c r="S118" s="194"/>
      <c r="T118" s="194"/>
      <c r="U118" s="194"/>
      <c r="V118" s="194"/>
      <c r="W118" s="194"/>
      <c r="X118" s="194"/>
      <c r="Y118" s="194"/>
    </row>
    <row r="119" spans="1:25" ht="16.5">
      <c r="A119" s="194"/>
      <c r="B119" s="194"/>
      <c r="C119" s="194"/>
      <c r="D119" s="194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</row>
    <row r="120" spans="1:25" ht="16.5">
      <c r="A120" s="194"/>
      <c r="B120" s="194"/>
      <c r="C120" s="194"/>
      <c r="D120" s="194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</row>
    <row r="121" spans="1:25" ht="16.5">
      <c r="A121" s="194"/>
      <c r="B121" s="194"/>
      <c r="C121" s="194"/>
      <c r="D121" s="194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</row>
    <row r="122" spans="1:25" ht="12.75">
      <c r="A122" s="52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</row>
    <row r="123" spans="1:25" ht="12.75">
      <c r="A123" s="52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</row>
    <row r="124" spans="1:25" ht="12.75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</row>
    <row r="125" spans="1:25" ht="12.75">
      <c r="A125" s="52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</row>
    <row r="126" spans="1:25" ht="12.75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</row>
    <row r="127" spans="1:25" ht="12.75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</row>
    <row r="128" spans="1:25" ht="12.75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</row>
    <row r="129" spans="1:4" ht="15.75" customHeight="1">
      <c r="A129" s="52"/>
      <c r="B129" s="52"/>
      <c r="C129" s="52"/>
      <c r="D129" s="52"/>
    </row>
    <row r="130" spans="1:4" ht="15.75" customHeight="1">
      <c r="A130" s="52"/>
      <c r="B130" s="52"/>
      <c r="C130" s="52"/>
      <c r="D130" s="52"/>
    </row>
    <row r="131" spans="1:4" ht="15.75" customHeight="1">
      <c r="A131" s="52"/>
      <c r="B131" s="52"/>
      <c r="C131" s="52"/>
      <c r="D131" s="52"/>
    </row>
  </sheetData>
  <mergeCells count="18">
    <mergeCell ref="A7:A10"/>
    <mergeCell ref="B7:C9"/>
    <mergeCell ref="D7:E9"/>
    <mergeCell ref="F7:G9"/>
    <mergeCell ref="H7:I9"/>
    <mergeCell ref="J7:K9"/>
    <mergeCell ref="B1:Y1"/>
    <mergeCell ref="B2:Y2"/>
    <mergeCell ref="B3:Y3"/>
    <mergeCell ref="B4:Y4"/>
    <mergeCell ref="B5:Y5"/>
    <mergeCell ref="B6:Y6"/>
    <mergeCell ref="V7:W9"/>
    <mergeCell ref="L7:M9"/>
    <mergeCell ref="N7:O9"/>
    <mergeCell ref="P7:Q9"/>
    <mergeCell ref="R7:S9"/>
    <mergeCell ref="T7:U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33"/>
  <sheetViews>
    <sheetView workbookViewId="0">
      <pane ySplit="11" topLeftCell="A72" activePane="bottomLeft" state="frozen"/>
      <selection pane="bottomLeft" activeCell="J11" sqref="J11"/>
    </sheetView>
  </sheetViews>
  <sheetFormatPr defaultColWidth="14.42578125" defaultRowHeight="15.75" customHeight="1"/>
  <cols>
    <col min="1" max="1" width="27.7109375" style="189" customWidth="1"/>
    <col min="2" max="2" width="6.42578125" style="189" customWidth="1"/>
    <col min="3" max="3" width="11.28515625" style="189" customWidth="1"/>
    <col min="4" max="4" width="9.5703125" style="189" customWidth="1"/>
    <col min="5" max="5" width="10.42578125" style="189" customWidth="1"/>
    <col min="6" max="6" width="7.5703125" style="189" customWidth="1"/>
    <col min="7" max="7" width="8.42578125" style="189" customWidth="1"/>
    <col min="8" max="8" width="7.5703125" style="189" customWidth="1"/>
    <col min="9" max="9" width="8" style="189" customWidth="1"/>
    <col min="10" max="10" width="5.85546875" style="189" customWidth="1"/>
    <col min="11" max="11" width="8.140625" style="189" customWidth="1"/>
    <col min="12" max="12" width="5.28515625" style="189" customWidth="1"/>
    <col min="13" max="13" width="6.7109375" style="189" customWidth="1"/>
    <col min="14" max="14" width="5.42578125" style="189" customWidth="1"/>
    <col min="15" max="15" width="7.85546875" style="189" customWidth="1"/>
    <col min="16" max="16" width="7.140625" style="189" customWidth="1"/>
    <col min="17" max="17" width="8.85546875" style="189" customWidth="1"/>
    <col min="18" max="18" width="8" style="189" customWidth="1"/>
    <col min="19" max="19" width="8.140625" style="189" customWidth="1"/>
    <col min="20" max="20" width="9.140625" style="189" customWidth="1"/>
    <col min="21" max="21" width="7.85546875" style="189" bestFit="1" customWidth="1"/>
    <col min="22" max="22" width="6.140625" style="189" customWidth="1"/>
    <col min="23" max="23" width="10" style="189" customWidth="1"/>
    <col min="24" max="24" width="9.140625" style="189" customWidth="1"/>
    <col min="25" max="25" width="8.7109375" style="189" bestFit="1" customWidth="1"/>
    <col min="26" max="16384" width="14.42578125" style="189"/>
  </cols>
  <sheetData>
    <row r="1" spans="1:27" ht="12.75" customHeight="1">
      <c r="A1" s="1"/>
      <c r="B1" s="202" t="s">
        <v>147</v>
      </c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  <c r="U1" s="202"/>
      <c r="V1" s="202"/>
      <c r="W1" s="202"/>
      <c r="X1" s="202"/>
      <c r="Y1" s="202"/>
    </row>
    <row r="2" spans="1:27" ht="12.75" customHeight="1">
      <c r="A2" s="188"/>
      <c r="B2" s="202" t="s">
        <v>144</v>
      </c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</row>
    <row r="3" spans="1:27" ht="12.75" customHeight="1">
      <c r="A3" s="188"/>
      <c r="B3" s="202" t="s">
        <v>1</v>
      </c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2"/>
    </row>
    <row r="4" spans="1:27" ht="19.5">
      <c r="A4" s="1"/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</row>
    <row r="5" spans="1:27" ht="12.75" customHeight="1">
      <c r="A5" s="188"/>
      <c r="B5" s="202" t="s">
        <v>142</v>
      </c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</row>
    <row r="6" spans="1:27" ht="12.75" customHeight="1">
      <c r="A6" s="9"/>
      <c r="B6" s="203" t="s">
        <v>143</v>
      </c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</row>
    <row r="7" spans="1:27" ht="12.75" customHeight="1">
      <c r="A7" s="206"/>
      <c r="B7" s="196" t="s">
        <v>4</v>
      </c>
      <c r="C7" s="197"/>
      <c r="D7" s="204" t="s">
        <v>5</v>
      </c>
      <c r="E7" s="197"/>
      <c r="F7" s="196" t="s">
        <v>6</v>
      </c>
      <c r="G7" s="197"/>
      <c r="H7" s="204" t="s">
        <v>7</v>
      </c>
      <c r="I7" s="197"/>
      <c r="J7" s="196" t="s">
        <v>8</v>
      </c>
      <c r="K7" s="197"/>
      <c r="L7" s="204" t="s">
        <v>9</v>
      </c>
      <c r="M7" s="197"/>
      <c r="N7" s="196" t="s">
        <v>10</v>
      </c>
      <c r="O7" s="197"/>
      <c r="P7" s="204" t="s">
        <v>11</v>
      </c>
      <c r="Q7" s="197"/>
      <c r="R7" s="196" t="s">
        <v>12</v>
      </c>
      <c r="S7" s="197"/>
      <c r="T7" s="204" t="s">
        <v>13</v>
      </c>
      <c r="U7" s="197"/>
      <c r="V7" s="196" t="s">
        <v>141</v>
      </c>
      <c r="W7" s="197"/>
      <c r="X7" s="204" t="s">
        <v>14</v>
      </c>
      <c r="Y7" s="197"/>
    </row>
    <row r="8" spans="1:27" ht="12.75">
      <c r="A8" s="207"/>
      <c r="B8" s="198"/>
      <c r="C8" s="199"/>
      <c r="D8" s="198"/>
      <c r="E8" s="199"/>
      <c r="F8" s="198"/>
      <c r="G8" s="199"/>
      <c r="H8" s="198"/>
      <c r="I8" s="199"/>
      <c r="J8" s="198"/>
      <c r="K8" s="199"/>
      <c r="L8" s="198"/>
      <c r="M8" s="199"/>
      <c r="N8" s="198"/>
      <c r="O8" s="199"/>
      <c r="P8" s="198"/>
      <c r="Q8" s="199"/>
      <c r="R8" s="198"/>
      <c r="S8" s="199"/>
      <c r="T8" s="198"/>
      <c r="U8" s="199"/>
      <c r="V8" s="198"/>
      <c r="W8" s="199"/>
      <c r="X8" s="198"/>
      <c r="Y8" s="199"/>
    </row>
    <row r="9" spans="1:27" ht="12.75">
      <c r="A9" s="207"/>
      <c r="B9" s="200"/>
      <c r="C9" s="201"/>
      <c r="D9" s="200"/>
      <c r="E9" s="201"/>
      <c r="F9" s="200"/>
      <c r="G9" s="201"/>
      <c r="H9" s="200"/>
      <c r="I9" s="201"/>
      <c r="J9" s="200"/>
      <c r="K9" s="201"/>
      <c r="L9" s="200"/>
      <c r="M9" s="201"/>
      <c r="N9" s="200"/>
      <c r="O9" s="201"/>
      <c r="P9" s="200"/>
      <c r="Q9" s="201"/>
      <c r="R9" s="200"/>
      <c r="S9" s="201"/>
      <c r="T9" s="200"/>
      <c r="U9" s="201"/>
      <c r="V9" s="200"/>
      <c r="W9" s="201"/>
      <c r="X9" s="200"/>
      <c r="Y9" s="201"/>
    </row>
    <row r="10" spans="1:27" ht="12.75">
      <c r="A10" s="208"/>
      <c r="B10" s="13" t="s">
        <v>15</v>
      </c>
      <c r="C10" s="13" t="s">
        <v>16</v>
      </c>
      <c r="D10" s="14" t="s">
        <v>15</v>
      </c>
      <c r="E10" s="14" t="s">
        <v>16</v>
      </c>
      <c r="F10" s="13" t="s">
        <v>15</v>
      </c>
      <c r="G10" s="13" t="s">
        <v>16</v>
      </c>
      <c r="H10" s="14" t="s">
        <v>15</v>
      </c>
      <c r="I10" s="14" t="s">
        <v>16</v>
      </c>
      <c r="J10" s="13" t="s">
        <v>15</v>
      </c>
      <c r="K10" s="15" t="s">
        <v>16</v>
      </c>
      <c r="L10" s="14" t="s">
        <v>15</v>
      </c>
      <c r="M10" s="14" t="s">
        <v>16</v>
      </c>
      <c r="N10" s="13" t="s">
        <v>15</v>
      </c>
      <c r="O10" s="13" t="s">
        <v>16</v>
      </c>
      <c r="P10" s="14" t="s">
        <v>15</v>
      </c>
      <c r="Q10" s="14" t="s">
        <v>16</v>
      </c>
      <c r="R10" s="13" t="s">
        <v>15</v>
      </c>
      <c r="S10" s="13" t="s">
        <v>16</v>
      </c>
      <c r="T10" s="14" t="s">
        <v>15</v>
      </c>
      <c r="U10" s="14" t="s">
        <v>16</v>
      </c>
      <c r="V10" s="13" t="s">
        <v>15</v>
      </c>
      <c r="W10" s="13" t="s">
        <v>16</v>
      </c>
      <c r="X10" s="14" t="s">
        <v>15</v>
      </c>
      <c r="Y10" s="14" t="s">
        <v>16</v>
      </c>
    </row>
    <row r="11" spans="1:27" ht="19.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6"/>
      <c r="W11" s="16"/>
      <c r="X11" s="12"/>
      <c r="Y11" s="12"/>
    </row>
    <row r="12" spans="1:27" ht="19.5">
      <c r="A12" s="17" t="s">
        <v>17</v>
      </c>
      <c r="B12" s="16"/>
      <c r="C12" s="16"/>
      <c r="D12" s="12"/>
      <c r="E12" s="12"/>
      <c r="F12" s="16"/>
      <c r="G12" s="16"/>
      <c r="H12" s="12"/>
      <c r="I12" s="12"/>
      <c r="J12" s="16"/>
      <c r="K12" s="18"/>
      <c r="L12" s="12"/>
      <c r="M12" s="12"/>
      <c r="N12" s="18"/>
      <c r="O12" s="18"/>
      <c r="P12" s="12"/>
      <c r="Q12" s="12"/>
      <c r="R12" s="18"/>
      <c r="S12" s="18"/>
      <c r="T12" s="12"/>
      <c r="U12" s="12"/>
      <c r="V12" s="16"/>
      <c r="W12" s="16"/>
      <c r="X12" s="12"/>
      <c r="Y12" s="12"/>
    </row>
    <row r="13" spans="1:27" ht="16.5">
      <c r="A13" s="27" t="s">
        <v>18</v>
      </c>
      <c r="B13" s="20">
        <v>0</v>
      </c>
      <c r="C13" s="20">
        <v>0</v>
      </c>
      <c r="D13" s="21">
        <v>0</v>
      </c>
      <c r="E13" s="21">
        <v>0</v>
      </c>
      <c r="F13" s="20">
        <v>0</v>
      </c>
      <c r="G13" s="20">
        <v>0</v>
      </c>
      <c r="H13" s="21">
        <v>127</v>
      </c>
      <c r="I13" s="21">
        <v>562182</v>
      </c>
      <c r="J13" s="20">
        <v>287</v>
      </c>
      <c r="K13" s="20">
        <v>2073171</v>
      </c>
      <c r="L13" s="21">
        <v>1</v>
      </c>
      <c r="M13" s="21">
        <v>2634</v>
      </c>
      <c r="N13" s="20">
        <v>9</v>
      </c>
      <c r="O13" s="20">
        <v>37500</v>
      </c>
      <c r="P13" s="21">
        <v>0</v>
      </c>
      <c r="Q13" s="21">
        <v>0</v>
      </c>
      <c r="R13" s="20">
        <v>3</v>
      </c>
      <c r="S13" s="20">
        <v>9000</v>
      </c>
      <c r="T13" s="21">
        <v>320</v>
      </c>
      <c r="U13" s="21">
        <v>849736</v>
      </c>
      <c r="V13" s="22">
        <v>1577</v>
      </c>
      <c r="W13" s="22">
        <v>3036394</v>
      </c>
      <c r="X13" s="21">
        <f>V13+B13+D13+F13+H13+J13+L13+R13+T13+N13+P13</f>
        <v>2324</v>
      </c>
      <c r="Y13" s="21">
        <f>W13+C13+E13+G13+I13+K13+M13+S13+U13+O13+Q13</f>
        <v>6570617</v>
      </c>
    </row>
    <row r="14" spans="1:27" ht="16.5">
      <c r="A14" s="27" t="s">
        <v>19</v>
      </c>
      <c r="B14" s="20">
        <v>0</v>
      </c>
      <c r="C14" s="20">
        <v>0</v>
      </c>
      <c r="D14" s="21">
        <v>0</v>
      </c>
      <c r="E14" s="21">
        <v>0</v>
      </c>
      <c r="F14" s="20">
        <v>0</v>
      </c>
      <c r="G14" s="20">
        <v>0</v>
      </c>
      <c r="H14" s="21">
        <v>93</v>
      </c>
      <c r="I14" s="21">
        <v>457236</v>
      </c>
      <c r="J14" s="20">
        <v>170</v>
      </c>
      <c r="K14" s="20">
        <v>1195040</v>
      </c>
      <c r="L14" s="21">
        <v>1</v>
      </c>
      <c r="M14" s="21">
        <v>2634</v>
      </c>
      <c r="N14" s="20">
        <v>6</v>
      </c>
      <c r="O14" s="20">
        <v>24375</v>
      </c>
      <c r="P14" s="21">
        <v>0</v>
      </c>
      <c r="Q14" s="21">
        <v>0</v>
      </c>
      <c r="R14" s="20">
        <v>13</v>
      </c>
      <c r="S14" s="20">
        <v>31125</v>
      </c>
      <c r="T14" s="21">
        <v>270</v>
      </c>
      <c r="U14" s="21">
        <v>715700</v>
      </c>
      <c r="V14" s="22">
        <v>968</v>
      </c>
      <c r="W14" s="22">
        <v>1856217</v>
      </c>
      <c r="X14" s="21">
        <f>V14+B14+D14+F14+H14+J14+L14+R14+T14+N14+P14</f>
        <v>1521</v>
      </c>
      <c r="Y14" s="21">
        <f t="shared" ref="Y14:Y15" si="0">W14+C14+E14+G14+I14+K14+M14+S14+U14+O14+Q14</f>
        <v>4282327</v>
      </c>
    </row>
    <row r="15" spans="1:27" ht="16.5">
      <c r="A15" s="23" t="s">
        <v>20</v>
      </c>
      <c r="B15" s="24">
        <v>0</v>
      </c>
      <c r="C15" s="24">
        <v>0</v>
      </c>
      <c r="D15" s="25">
        <v>0</v>
      </c>
      <c r="E15" s="25">
        <v>0</v>
      </c>
      <c r="F15" s="24">
        <v>0</v>
      </c>
      <c r="G15" s="24">
        <v>0</v>
      </c>
      <c r="H15" s="25">
        <v>86</v>
      </c>
      <c r="I15" s="25">
        <v>422954</v>
      </c>
      <c r="J15" s="24">
        <v>84</v>
      </c>
      <c r="K15" s="24">
        <v>570029</v>
      </c>
      <c r="L15" s="25">
        <v>0</v>
      </c>
      <c r="M15" s="25">
        <v>0</v>
      </c>
      <c r="N15" s="24">
        <v>3</v>
      </c>
      <c r="O15" s="24">
        <v>15000</v>
      </c>
      <c r="P15" s="25">
        <v>0</v>
      </c>
      <c r="Q15" s="25">
        <v>0</v>
      </c>
      <c r="R15" s="24">
        <v>13</v>
      </c>
      <c r="S15" s="24">
        <v>41250</v>
      </c>
      <c r="T15" s="25">
        <v>124</v>
      </c>
      <c r="U15" s="25">
        <v>331821</v>
      </c>
      <c r="V15" s="24">
        <v>848</v>
      </c>
      <c r="W15" s="24">
        <v>1727011</v>
      </c>
      <c r="X15" s="25">
        <f>V15+B15+D15+F15+H15+J15+L15+R15+T15+N15+P15</f>
        <v>1158</v>
      </c>
      <c r="Y15" s="25">
        <f t="shared" si="0"/>
        <v>3108065</v>
      </c>
      <c r="Z15" s="26"/>
      <c r="AA15" s="26"/>
    </row>
    <row r="16" spans="1:27" ht="16.5">
      <c r="A16" s="27"/>
      <c r="B16" s="28"/>
      <c r="C16" s="28"/>
      <c r="D16" s="29"/>
      <c r="E16" s="29"/>
      <c r="F16" s="28"/>
      <c r="G16" s="28"/>
      <c r="H16" s="29"/>
      <c r="I16" s="29"/>
      <c r="J16" s="28"/>
      <c r="K16" s="28"/>
      <c r="L16" s="27"/>
      <c r="M16" s="27"/>
      <c r="N16" s="20"/>
      <c r="O16" s="20"/>
      <c r="P16" s="27"/>
      <c r="Q16" s="27"/>
      <c r="R16" s="20"/>
      <c r="S16" s="20"/>
      <c r="T16" s="27"/>
      <c r="U16" s="27"/>
      <c r="V16" s="20"/>
      <c r="W16" s="20"/>
      <c r="X16" s="27"/>
      <c r="Y16" s="27"/>
    </row>
    <row r="17" spans="1:25" ht="18.75">
      <c r="A17" s="30" t="s">
        <v>21</v>
      </c>
      <c r="B17" s="31">
        <v>0</v>
      </c>
      <c r="C17" s="31">
        <v>0</v>
      </c>
      <c r="D17" s="32">
        <v>0</v>
      </c>
      <c r="E17" s="32">
        <v>0</v>
      </c>
      <c r="F17" s="31">
        <v>0</v>
      </c>
      <c r="G17" s="31">
        <v>0</v>
      </c>
      <c r="H17" s="32">
        <f t="shared" ref="H17:I17" si="1">SUM(H13:H16)</f>
        <v>306</v>
      </c>
      <c r="I17" s="32">
        <f t="shared" si="1"/>
        <v>1442372</v>
      </c>
      <c r="J17" s="31">
        <f t="shared" ref="J17:U17" si="2">SUM(J13:J15)</f>
        <v>541</v>
      </c>
      <c r="K17" s="31">
        <f t="shared" si="2"/>
        <v>3838240</v>
      </c>
      <c r="L17" s="32">
        <f t="shared" si="2"/>
        <v>2</v>
      </c>
      <c r="M17" s="32">
        <f t="shared" si="2"/>
        <v>5268</v>
      </c>
      <c r="N17" s="31">
        <f t="shared" si="2"/>
        <v>18</v>
      </c>
      <c r="O17" s="31">
        <f t="shared" si="2"/>
        <v>76875</v>
      </c>
      <c r="P17" s="32">
        <f t="shared" si="2"/>
        <v>0</v>
      </c>
      <c r="Q17" s="32">
        <f t="shared" si="2"/>
        <v>0</v>
      </c>
      <c r="R17" s="31">
        <f t="shared" si="2"/>
        <v>29</v>
      </c>
      <c r="S17" s="31">
        <f t="shared" si="2"/>
        <v>81375</v>
      </c>
      <c r="T17" s="32">
        <f t="shared" si="2"/>
        <v>714</v>
      </c>
      <c r="U17" s="32">
        <f t="shared" si="2"/>
        <v>1897257</v>
      </c>
      <c r="V17" s="22">
        <f t="shared" ref="V17:W17" si="3">SUM(V13:V15)</f>
        <v>3393</v>
      </c>
      <c r="W17" s="22">
        <f t="shared" si="3"/>
        <v>6619622</v>
      </c>
      <c r="X17" s="32">
        <f>V17+B17+D17+F17+H17+J17+L17+R17+T17+N17+P17</f>
        <v>5003</v>
      </c>
      <c r="Y17" s="32">
        <f>W17+C17+E17+G17+I17+K17+M17+S17+U17+O17+Q17</f>
        <v>13961009</v>
      </c>
    </row>
    <row r="18" spans="1:25" ht="16.5">
      <c r="A18" s="27"/>
      <c r="B18" s="33"/>
      <c r="C18" s="33"/>
      <c r="D18" s="27"/>
      <c r="E18" s="27"/>
      <c r="F18" s="34"/>
      <c r="G18" s="34"/>
      <c r="H18" s="35"/>
      <c r="I18" s="35"/>
      <c r="J18" s="33"/>
      <c r="K18" s="20"/>
      <c r="L18" s="27"/>
      <c r="M18" s="27"/>
      <c r="N18" s="20"/>
      <c r="O18" s="20"/>
      <c r="P18" s="27"/>
      <c r="Q18" s="27"/>
      <c r="R18" s="20"/>
      <c r="S18" s="20"/>
      <c r="T18" s="27"/>
      <c r="U18" s="27"/>
      <c r="V18" s="20"/>
      <c r="W18" s="20"/>
      <c r="X18" s="27"/>
      <c r="Y18" s="27"/>
    </row>
    <row r="19" spans="1:25" ht="39">
      <c r="A19" s="17" t="s">
        <v>22</v>
      </c>
      <c r="B19" s="33"/>
      <c r="C19" s="33"/>
      <c r="D19" s="27"/>
      <c r="E19" s="27"/>
      <c r="F19" s="34"/>
      <c r="G19" s="34"/>
      <c r="H19" s="35"/>
      <c r="I19" s="35"/>
      <c r="J19" s="33"/>
      <c r="K19" s="20"/>
      <c r="L19" s="27"/>
      <c r="M19" s="27"/>
      <c r="N19" s="20"/>
      <c r="O19" s="20"/>
      <c r="P19" s="27"/>
      <c r="Q19" s="27"/>
      <c r="R19" s="20"/>
      <c r="S19" s="20"/>
      <c r="T19" s="27"/>
      <c r="U19" s="27"/>
      <c r="V19" s="20"/>
      <c r="W19" s="20"/>
      <c r="X19" s="27"/>
      <c r="Y19" s="27"/>
    </row>
    <row r="20" spans="1:25" ht="16.5">
      <c r="A20" s="27" t="s">
        <v>23</v>
      </c>
      <c r="B20" s="20">
        <v>123</v>
      </c>
      <c r="C20" s="20">
        <v>774692</v>
      </c>
      <c r="D20" s="21">
        <v>0</v>
      </c>
      <c r="E20" s="21">
        <v>0</v>
      </c>
      <c r="F20" s="20">
        <v>0</v>
      </c>
      <c r="G20" s="20">
        <v>0</v>
      </c>
      <c r="H20" s="21">
        <v>2</v>
      </c>
      <c r="I20" s="21">
        <v>5199</v>
      </c>
      <c r="J20" s="20">
        <v>4</v>
      </c>
      <c r="K20" s="20">
        <v>29694</v>
      </c>
      <c r="L20" s="21">
        <v>0</v>
      </c>
      <c r="M20" s="21">
        <v>0</v>
      </c>
      <c r="N20" s="20">
        <v>0</v>
      </c>
      <c r="O20" s="20">
        <v>0</v>
      </c>
      <c r="P20" s="21">
        <v>18</v>
      </c>
      <c r="Q20" s="21">
        <v>19017</v>
      </c>
      <c r="R20" s="20">
        <v>1</v>
      </c>
      <c r="S20" s="20">
        <v>3000</v>
      </c>
      <c r="T20" s="21">
        <v>2</v>
      </c>
      <c r="U20" s="21">
        <v>3100</v>
      </c>
      <c r="V20" s="20">
        <v>0</v>
      </c>
      <c r="W20" s="20">
        <v>0</v>
      </c>
      <c r="X20" s="21">
        <f>V20+B20+D20+F20+H20+J20+L20+R20+T20+N20+P20</f>
        <v>150</v>
      </c>
      <c r="Y20" s="21">
        <f>W20+C20+E20+G20+I20+K20+M20+S20+U20+O20+Q20</f>
        <v>834702</v>
      </c>
    </row>
    <row r="21" spans="1:25" ht="16.5">
      <c r="A21" s="27" t="s">
        <v>24</v>
      </c>
      <c r="B21" s="20">
        <v>152</v>
      </c>
      <c r="C21" s="20">
        <v>875318</v>
      </c>
      <c r="D21" s="21">
        <v>0</v>
      </c>
      <c r="E21" s="21">
        <v>0</v>
      </c>
      <c r="F21" s="20">
        <v>0</v>
      </c>
      <c r="G21" s="20">
        <v>0</v>
      </c>
      <c r="H21" s="21">
        <v>7</v>
      </c>
      <c r="I21" s="21">
        <v>36386</v>
      </c>
      <c r="J21" s="20">
        <v>4</v>
      </c>
      <c r="K21" s="20">
        <v>26761</v>
      </c>
      <c r="L21" s="21">
        <v>0</v>
      </c>
      <c r="M21" s="21">
        <v>0</v>
      </c>
      <c r="N21" s="20">
        <v>1</v>
      </c>
      <c r="O21" s="20">
        <v>5000</v>
      </c>
      <c r="P21" s="21">
        <v>0</v>
      </c>
      <c r="Q21" s="21">
        <v>0</v>
      </c>
      <c r="R21" s="20">
        <v>5</v>
      </c>
      <c r="S21" s="20">
        <v>8250</v>
      </c>
      <c r="T21" s="21">
        <v>13</v>
      </c>
      <c r="U21" s="21">
        <v>33050</v>
      </c>
      <c r="V21" s="20">
        <v>0</v>
      </c>
      <c r="W21" s="20">
        <v>0</v>
      </c>
      <c r="X21" s="21">
        <f t="shared" ref="X21:X49" si="4">V21+B21+D21+F21+H21+J21+L21+R21+T21+N21+P21</f>
        <v>182</v>
      </c>
      <c r="Y21" s="21">
        <f t="shared" ref="Y21:Y49" si="5">W21+C21+E21+G21+I21+K21+M21+S21+U21+O21+Q21</f>
        <v>984765</v>
      </c>
    </row>
    <row r="22" spans="1:25" ht="16.5">
      <c r="A22" s="27" t="s">
        <v>25</v>
      </c>
      <c r="B22" s="20">
        <v>776</v>
      </c>
      <c r="C22" s="20">
        <v>3336442</v>
      </c>
      <c r="D22" s="21">
        <v>0</v>
      </c>
      <c r="E22" s="21">
        <v>0</v>
      </c>
      <c r="F22" s="20">
        <v>0</v>
      </c>
      <c r="G22" s="20">
        <v>0</v>
      </c>
      <c r="H22" s="21">
        <v>8</v>
      </c>
      <c r="I22" s="21">
        <v>37036</v>
      </c>
      <c r="J22" s="20">
        <v>12</v>
      </c>
      <c r="K22" s="20">
        <v>73303</v>
      </c>
      <c r="L22" s="21">
        <v>0</v>
      </c>
      <c r="M22" s="21">
        <v>0</v>
      </c>
      <c r="N22" s="20">
        <v>2</v>
      </c>
      <c r="O22" s="20">
        <v>7500</v>
      </c>
      <c r="P22" s="21">
        <v>0</v>
      </c>
      <c r="Q22" s="21">
        <v>0</v>
      </c>
      <c r="R22" s="20">
        <v>11</v>
      </c>
      <c r="S22" s="20">
        <v>31875</v>
      </c>
      <c r="T22" s="21">
        <v>37</v>
      </c>
      <c r="U22" s="21">
        <v>97050</v>
      </c>
      <c r="V22" s="20">
        <v>0</v>
      </c>
      <c r="W22" s="20">
        <v>0</v>
      </c>
      <c r="X22" s="21">
        <f t="shared" si="4"/>
        <v>846</v>
      </c>
      <c r="Y22" s="21">
        <f t="shared" si="5"/>
        <v>3583206</v>
      </c>
    </row>
    <row r="23" spans="1:25" ht="16.5">
      <c r="A23" s="27" t="s">
        <v>26</v>
      </c>
      <c r="B23" s="20">
        <v>358</v>
      </c>
      <c r="C23" s="20">
        <v>2509503</v>
      </c>
      <c r="D23" s="21">
        <v>0</v>
      </c>
      <c r="E23" s="21">
        <v>0</v>
      </c>
      <c r="F23" s="20">
        <v>0</v>
      </c>
      <c r="G23" s="20">
        <v>0</v>
      </c>
      <c r="H23" s="21">
        <v>5</v>
      </c>
      <c r="I23" s="21">
        <v>25990</v>
      </c>
      <c r="J23" s="20">
        <v>0</v>
      </c>
      <c r="K23" s="20">
        <v>0</v>
      </c>
      <c r="L23" s="21">
        <v>0</v>
      </c>
      <c r="M23" s="21">
        <v>0</v>
      </c>
      <c r="N23" s="20">
        <v>1</v>
      </c>
      <c r="O23" s="20">
        <v>5000</v>
      </c>
      <c r="P23" s="21">
        <v>0</v>
      </c>
      <c r="Q23" s="21">
        <v>0</v>
      </c>
      <c r="R23" s="20">
        <v>0</v>
      </c>
      <c r="S23" s="20">
        <v>0</v>
      </c>
      <c r="T23" s="21">
        <v>12</v>
      </c>
      <c r="U23" s="21">
        <v>32860</v>
      </c>
      <c r="V23" s="20">
        <v>0</v>
      </c>
      <c r="W23" s="20">
        <v>0</v>
      </c>
      <c r="X23" s="21">
        <f t="shared" si="4"/>
        <v>376</v>
      </c>
      <c r="Y23" s="21">
        <f t="shared" si="5"/>
        <v>2573353</v>
      </c>
    </row>
    <row r="24" spans="1:25" ht="16.5">
      <c r="A24" s="27" t="s">
        <v>27</v>
      </c>
      <c r="B24" s="20">
        <v>173</v>
      </c>
      <c r="C24" s="20">
        <v>1140123</v>
      </c>
      <c r="D24" s="21">
        <v>0</v>
      </c>
      <c r="E24" s="21">
        <v>0</v>
      </c>
      <c r="F24" s="20">
        <v>0</v>
      </c>
      <c r="G24" s="20">
        <v>0</v>
      </c>
      <c r="H24" s="21">
        <v>1</v>
      </c>
      <c r="I24" s="21">
        <v>5198</v>
      </c>
      <c r="J24" s="20">
        <v>0</v>
      </c>
      <c r="K24" s="20">
        <v>0</v>
      </c>
      <c r="L24" s="21">
        <v>0</v>
      </c>
      <c r="M24" s="21">
        <v>0</v>
      </c>
      <c r="N24" s="20">
        <v>0</v>
      </c>
      <c r="O24" s="20">
        <v>0</v>
      </c>
      <c r="P24" s="21">
        <v>0</v>
      </c>
      <c r="Q24" s="21">
        <v>0</v>
      </c>
      <c r="R24" s="20">
        <v>0</v>
      </c>
      <c r="S24" s="20">
        <v>0</v>
      </c>
      <c r="T24" s="21">
        <v>2</v>
      </c>
      <c r="U24" s="21">
        <v>4200</v>
      </c>
      <c r="V24" s="20">
        <v>0</v>
      </c>
      <c r="W24" s="20">
        <v>0</v>
      </c>
      <c r="X24" s="21">
        <f t="shared" si="4"/>
        <v>176</v>
      </c>
      <c r="Y24" s="21">
        <f t="shared" si="5"/>
        <v>1149521</v>
      </c>
    </row>
    <row r="25" spans="1:25" ht="16.5">
      <c r="A25" s="27" t="s">
        <v>28</v>
      </c>
      <c r="B25" s="20">
        <v>281</v>
      </c>
      <c r="C25" s="20">
        <v>1934589</v>
      </c>
      <c r="D25" s="21">
        <v>0</v>
      </c>
      <c r="E25" s="21">
        <v>0</v>
      </c>
      <c r="F25" s="20">
        <v>0</v>
      </c>
      <c r="G25" s="20">
        <v>0</v>
      </c>
      <c r="H25" s="21">
        <v>5</v>
      </c>
      <c r="I25" s="21">
        <v>25990</v>
      </c>
      <c r="J25" s="20">
        <v>3</v>
      </c>
      <c r="K25" s="20">
        <v>21995</v>
      </c>
      <c r="L25" s="21">
        <v>0</v>
      </c>
      <c r="M25" s="21">
        <v>0</v>
      </c>
      <c r="N25" s="20">
        <v>1</v>
      </c>
      <c r="O25" s="20">
        <v>5000</v>
      </c>
      <c r="P25" s="21">
        <v>0</v>
      </c>
      <c r="Q25" s="21">
        <v>0</v>
      </c>
      <c r="R25" s="20">
        <v>0</v>
      </c>
      <c r="S25" s="20">
        <v>0</v>
      </c>
      <c r="T25" s="21">
        <v>23</v>
      </c>
      <c r="U25" s="21">
        <v>60200</v>
      </c>
      <c r="V25" s="20">
        <v>0</v>
      </c>
      <c r="W25" s="20">
        <v>0</v>
      </c>
      <c r="X25" s="21">
        <f t="shared" si="4"/>
        <v>313</v>
      </c>
      <c r="Y25" s="21">
        <f t="shared" si="5"/>
        <v>2047774</v>
      </c>
    </row>
    <row r="26" spans="1:25" ht="16.5">
      <c r="A26" s="27" t="s">
        <v>29</v>
      </c>
      <c r="B26" s="20">
        <v>176</v>
      </c>
      <c r="C26" s="20">
        <v>1245624</v>
      </c>
      <c r="D26" s="21">
        <v>0</v>
      </c>
      <c r="E26" s="21">
        <v>0</v>
      </c>
      <c r="F26" s="20">
        <v>0</v>
      </c>
      <c r="G26" s="20">
        <v>0</v>
      </c>
      <c r="H26" s="21">
        <v>4</v>
      </c>
      <c r="I26" s="21">
        <v>20792</v>
      </c>
      <c r="J26" s="20">
        <v>1</v>
      </c>
      <c r="K26" s="20">
        <v>8798</v>
      </c>
      <c r="L26" s="21">
        <v>0</v>
      </c>
      <c r="M26" s="21">
        <v>0</v>
      </c>
      <c r="N26" s="20">
        <v>1</v>
      </c>
      <c r="O26" s="20">
        <v>5000</v>
      </c>
      <c r="P26" s="21">
        <v>0</v>
      </c>
      <c r="Q26" s="21">
        <v>0</v>
      </c>
      <c r="R26" s="20">
        <v>0</v>
      </c>
      <c r="S26" s="20">
        <v>0</v>
      </c>
      <c r="T26" s="21">
        <v>9</v>
      </c>
      <c r="U26" s="21">
        <v>23800</v>
      </c>
      <c r="V26" s="20">
        <v>0</v>
      </c>
      <c r="W26" s="20">
        <v>0</v>
      </c>
      <c r="X26" s="21">
        <f t="shared" si="4"/>
        <v>191</v>
      </c>
      <c r="Y26" s="21">
        <f t="shared" si="5"/>
        <v>1304014</v>
      </c>
    </row>
    <row r="27" spans="1:25" ht="16.5">
      <c r="A27" s="27" t="s">
        <v>30</v>
      </c>
      <c r="B27" s="20">
        <v>0</v>
      </c>
      <c r="C27" s="20">
        <v>0</v>
      </c>
      <c r="D27" s="21">
        <v>0</v>
      </c>
      <c r="E27" s="21">
        <v>0</v>
      </c>
      <c r="F27" s="20">
        <v>0</v>
      </c>
      <c r="G27" s="20">
        <v>0</v>
      </c>
      <c r="H27" s="21">
        <v>0</v>
      </c>
      <c r="I27" s="21">
        <v>0</v>
      </c>
      <c r="J27" s="20">
        <v>0</v>
      </c>
      <c r="K27" s="20">
        <v>0</v>
      </c>
      <c r="L27" s="21">
        <v>0</v>
      </c>
      <c r="M27" s="21">
        <v>0</v>
      </c>
      <c r="N27" s="20">
        <v>0</v>
      </c>
      <c r="O27" s="20">
        <v>0</v>
      </c>
      <c r="P27" s="21">
        <v>0</v>
      </c>
      <c r="Q27" s="21">
        <v>0</v>
      </c>
      <c r="R27" s="20">
        <v>0</v>
      </c>
      <c r="S27" s="20">
        <v>0</v>
      </c>
      <c r="T27" s="21">
        <v>0</v>
      </c>
      <c r="U27" s="21">
        <v>0</v>
      </c>
      <c r="V27" s="20">
        <v>0</v>
      </c>
      <c r="W27" s="20">
        <v>0</v>
      </c>
      <c r="X27" s="21">
        <f t="shared" si="4"/>
        <v>0</v>
      </c>
      <c r="Y27" s="21">
        <f t="shared" si="5"/>
        <v>0</v>
      </c>
    </row>
    <row r="28" spans="1:25" ht="16.5">
      <c r="A28" s="27" t="s">
        <v>31</v>
      </c>
      <c r="B28" s="20">
        <v>257</v>
      </c>
      <c r="C28" s="20">
        <v>1844062</v>
      </c>
      <c r="D28" s="21">
        <v>0</v>
      </c>
      <c r="E28" s="21">
        <v>0</v>
      </c>
      <c r="F28" s="20">
        <v>0</v>
      </c>
      <c r="G28" s="20">
        <v>0</v>
      </c>
      <c r="H28" s="21">
        <v>0</v>
      </c>
      <c r="I28" s="21">
        <v>0</v>
      </c>
      <c r="J28" s="20">
        <v>5</v>
      </c>
      <c r="K28" s="20">
        <v>35192</v>
      </c>
      <c r="L28" s="21">
        <v>0</v>
      </c>
      <c r="M28" s="21">
        <v>0</v>
      </c>
      <c r="N28" s="20">
        <v>0</v>
      </c>
      <c r="O28" s="20">
        <v>0</v>
      </c>
      <c r="P28" s="21">
        <v>0</v>
      </c>
      <c r="Q28" s="21">
        <v>0</v>
      </c>
      <c r="R28" s="20">
        <v>0</v>
      </c>
      <c r="S28" s="20">
        <v>0</v>
      </c>
      <c r="T28" s="21">
        <v>2</v>
      </c>
      <c r="U28" s="21">
        <v>5600</v>
      </c>
      <c r="V28" s="20">
        <v>0</v>
      </c>
      <c r="W28" s="20">
        <v>0</v>
      </c>
      <c r="X28" s="21">
        <f t="shared" si="4"/>
        <v>264</v>
      </c>
      <c r="Y28" s="21">
        <f t="shared" si="5"/>
        <v>1884854</v>
      </c>
    </row>
    <row r="29" spans="1:25" ht="16.5">
      <c r="A29" s="27" t="s">
        <v>32</v>
      </c>
      <c r="B29" s="20">
        <v>519</v>
      </c>
      <c r="C29" s="20">
        <v>3597820</v>
      </c>
      <c r="D29" s="21">
        <v>0</v>
      </c>
      <c r="E29" s="21">
        <v>0</v>
      </c>
      <c r="F29" s="20">
        <v>0</v>
      </c>
      <c r="G29" s="20">
        <v>0</v>
      </c>
      <c r="H29" s="21">
        <v>14</v>
      </c>
      <c r="I29" s="21">
        <v>72772</v>
      </c>
      <c r="J29" s="20">
        <v>4</v>
      </c>
      <c r="K29" s="20">
        <v>26394</v>
      </c>
      <c r="L29" s="21">
        <v>0</v>
      </c>
      <c r="M29" s="21">
        <v>0</v>
      </c>
      <c r="N29" s="20">
        <v>1</v>
      </c>
      <c r="O29" s="20">
        <v>5000</v>
      </c>
      <c r="P29" s="21">
        <v>0</v>
      </c>
      <c r="Q29" s="21">
        <v>0</v>
      </c>
      <c r="R29" s="20">
        <v>2</v>
      </c>
      <c r="S29" s="20">
        <v>5250</v>
      </c>
      <c r="T29" s="21">
        <v>31</v>
      </c>
      <c r="U29" s="21">
        <v>85700</v>
      </c>
      <c r="V29" s="20">
        <v>0</v>
      </c>
      <c r="W29" s="20">
        <v>0</v>
      </c>
      <c r="X29" s="21">
        <f t="shared" si="4"/>
        <v>571</v>
      </c>
      <c r="Y29" s="21">
        <f t="shared" si="5"/>
        <v>3792936</v>
      </c>
    </row>
    <row r="30" spans="1:25" ht="16.5">
      <c r="A30" s="27" t="s">
        <v>33</v>
      </c>
      <c r="B30" s="20">
        <v>42</v>
      </c>
      <c r="C30" s="20">
        <v>287812</v>
      </c>
      <c r="D30" s="21">
        <v>0</v>
      </c>
      <c r="E30" s="21">
        <v>0</v>
      </c>
      <c r="F30" s="20">
        <v>0</v>
      </c>
      <c r="G30" s="20">
        <v>0</v>
      </c>
      <c r="H30" s="21">
        <v>3</v>
      </c>
      <c r="I30" s="21">
        <v>12995</v>
      </c>
      <c r="J30" s="20">
        <v>0</v>
      </c>
      <c r="K30" s="20">
        <v>0</v>
      </c>
      <c r="L30" s="21">
        <v>0</v>
      </c>
      <c r="M30" s="21">
        <v>0</v>
      </c>
      <c r="N30" s="20">
        <v>1</v>
      </c>
      <c r="O30" s="20">
        <v>2500</v>
      </c>
      <c r="P30" s="21">
        <v>0</v>
      </c>
      <c r="Q30" s="21">
        <v>0</v>
      </c>
      <c r="R30" s="20">
        <v>0</v>
      </c>
      <c r="S30" s="20">
        <v>0</v>
      </c>
      <c r="T30" s="21">
        <v>0</v>
      </c>
      <c r="U30" s="21">
        <v>0</v>
      </c>
      <c r="V30" s="20">
        <v>0</v>
      </c>
      <c r="W30" s="20">
        <v>0</v>
      </c>
      <c r="X30" s="21">
        <f t="shared" si="4"/>
        <v>46</v>
      </c>
      <c r="Y30" s="21">
        <f t="shared" si="5"/>
        <v>303307</v>
      </c>
    </row>
    <row r="31" spans="1:25" ht="16.5">
      <c r="A31" s="27" t="s">
        <v>34</v>
      </c>
      <c r="B31" s="20">
        <v>93</v>
      </c>
      <c r="C31" s="20">
        <v>624229</v>
      </c>
      <c r="D31" s="21">
        <v>0</v>
      </c>
      <c r="E31" s="21">
        <v>0</v>
      </c>
      <c r="F31" s="20">
        <v>0</v>
      </c>
      <c r="G31" s="20">
        <v>0</v>
      </c>
      <c r="H31" s="21">
        <v>2</v>
      </c>
      <c r="I31" s="21">
        <v>10396</v>
      </c>
      <c r="J31" s="20">
        <v>1</v>
      </c>
      <c r="K31" s="20">
        <v>8798</v>
      </c>
      <c r="L31" s="21">
        <v>0</v>
      </c>
      <c r="M31" s="21">
        <v>0</v>
      </c>
      <c r="N31" s="20">
        <v>0</v>
      </c>
      <c r="O31" s="20">
        <v>0</v>
      </c>
      <c r="P31" s="21">
        <v>0</v>
      </c>
      <c r="Q31" s="21">
        <v>0</v>
      </c>
      <c r="R31" s="20">
        <v>0</v>
      </c>
      <c r="S31" s="20">
        <v>0</v>
      </c>
      <c r="T31" s="21">
        <v>0</v>
      </c>
      <c r="U31" s="21">
        <v>0</v>
      </c>
      <c r="V31" s="20">
        <v>0</v>
      </c>
      <c r="W31" s="20">
        <v>0</v>
      </c>
      <c r="X31" s="21">
        <f t="shared" si="4"/>
        <v>96</v>
      </c>
      <c r="Y31" s="21">
        <f t="shared" si="5"/>
        <v>643423</v>
      </c>
    </row>
    <row r="32" spans="1:25" ht="16.5">
      <c r="A32" s="27" t="s">
        <v>35</v>
      </c>
      <c r="B32" s="20">
        <v>107</v>
      </c>
      <c r="C32" s="20">
        <v>710338</v>
      </c>
      <c r="D32" s="21">
        <v>0</v>
      </c>
      <c r="E32" s="21">
        <v>0</v>
      </c>
      <c r="F32" s="20">
        <v>0</v>
      </c>
      <c r="G32" s="20">
        <v>0</v>
      </c>
      <c r="H32" s="21">
        <v>11</v>
      </c>
      <c r="I32" s="21">
        <v>47458</v>
      </c>
      <c r="J32" s="20">
        <v>0</v>
      </c>
      <c r="K32" s="20">
        <v>0</v>
      </c>
      <c r="L32" s="21">
        <v>0</v>
      </c>
      <c r="M32" s="21">
        <v>0</v>
      </c>
      <c r="N32" s="20">
        <v>0</v>
      </c>
      <c r="O32" s="20">
        <v>0</v>
      </c>
      <c r="P32" s="21">
        <v>0</v>
      </c>
      <c r="Q32" s="21">
        <v>0</v>
      </c>
      <c r="R32" s="20">
        <v>0</v>
      </c>
      <c r="S32" s="20">
        <v>0</v>
      </c>
      <c r="T32" s="21">
        <v>4</v>
      </c>
      <c r="U32" s="21">
        <v>9800</v>
      </c>
      <c r="V32" s="20">
        <v>0</v>
      </c>
      <c r="W32" s="20">
        <v>0</v>
      </c>
      <c r="X32" s="21">
        <f t="shared" si="4"/>
        <v>122</v>
      </c>
      <c r="Y32" s="21">
        <f t="shared" si="5"/>
        <v>767596</v>
      </c>
    </row>
    <row r="33" spans="1:25" ht="16.5">
      <c r="A33" s="27" t="s">
        <v>36</v>
      </c>
      <c r="B33" s="20">
        <v>739</v>
      </c>
      <c r="C33" s="20">
        <v>4404121</v>
      </c>
      <c r="D33" s="21">
        <v>0</v>
      </c>
      <c r="E33" s="21">
        <v>0</v>
      </c>
      <c r="F33" s="20">
        <v>0</v>
      </c>
      <c r="G33" s="20">
        <v>0</v>
      </c>
      <c r="H33" s="21">
        <v>20</v>
      </c>
      <c r="I33" s="21">
        <v>94507</v>
      </c>
      <c r="J33" s="20">
        <v>11</v>
      </c>
      <c r="K33" s="20">
        <v>76250</v>
      </c>
      <c r="L33" s="21">
        <v>0</v>
      </c>
      <c r="M33" s="21">
        <v>0</v>
      </c>
      <c r="N33" s="20">
        <v>5</v>
      </c>
      <c r="O33" s="20">
        <v>10558</v>
      </c>
      <c r="P33" s="21">
        <v>0</v>
      </c>
      <c r="Q33" s="21">
        <v>0</v>
      </c>
      <c r="R33" s="20">
        <v>9</v>
      </c>
      <c r="S33" s="20">
        <v>21000</v>
      </c>
      <c r="T33" s="21">
        <v>40</v>
      </c>
      <c r="U33" s="21">
        <v>109395</v>
      </c>
      <c r="V33" s="20">
        <v>0</v>
      </c>
      <c r="W33" s="20">
        <v>0</v>
      </c>
      <c r="X33" s="21">
        <f t="shared" si="4"/>
        <v>824</v>
      </c>
      <c r="Y33" s="21">
        <f t="shared" si="5"/>
        <v>4715831</v>
      </c>
    </row>
    <row r="34" spans="1:25" ht="16.5">
      <c r="A34" s="27" t="s">
        <v>37</v>
      </c>
      <c r="B34" s="20">
        <v>42</v>
      </c>
      <c r="C34" s="20">
        <v>303477</v>
      </c>
      <c r="D34" s="21">
        <v>0</v>
      </c>
      <c r="E34" s="21">
        <v>0</v>
      </c>
      <c r="F34" s="20">
        <v>0</v>
      </c>
      <c r="G34" s="20">
        <v>0</v>
      </c>
      <c r="H34" s="21">
        <v>1</v>
      </c>
      <c r="I34" s="21">
        <v>2599</v>
      </c>
      <c r="J34" s="20">
        <v>1</v>
      </c>
      <c r="K34" s="20">
        <v>4399</v>
      </c>
      <c r="L34" s="21">
        <v>0</v>
      </c>
      <c r="M34" s="21">
        <v>0</v>
      </c>
      <c r="N34" s="20">
        <v>0</v>
      </c>
      <c r="O34" s="20">
        <v>0</v>
      </c>
      <c r="P34" s="21">
        <v>0</v>
      </c>
      <c r="Q34" s="21">
        <v>0</v>
      </c>
      <c r="R34" s="20">
        <v>0</v>
      </c>
      <c r="S34" s="20">
        <v>0</v>
      </c>
      <c r="T34" s="21">
        <v>6</v>
      </c>
      <c r="U34" s="21">
        <v>16800</v>
      </c>
      <c r="V34" s="20">
        <v>0</v>
      </c>
      <c r="W34" s="20">
        <v>0</v>
      </c>
      <c r="X34" s="21">
        <f t="shared" si="4"/>
        <v>50</v>
      </c>
      <c r="Y34" s="21">
        <f t="shared" si="5"/>
        <v>327275</v>
      </c>
    </row>
    <row r="35" spans="1:25" ht="16.5">
      <c r="A35" s="27" t="s">
        <v>39</v>
      </c>
      <c r="B35" s="20">
        <v>183</v>
      </c>
      <c r="C35" s="20">
        <v>1293749</v>
      </c>
      <c r="D35" s="21">
        <v>0</v>
      </c>
      <c r="E35" s="21">
        <v>0</v>
      </c>
      <c r="F35" s="20">
        <v>0</v>
      </c>
      <c r="G35" s="20">
        <v>0</v>
      </c>
      <c r="H35" s="21">
        <v>2</v>
      </c>
      <c r="I35" s="21">
        <v>10396</v>
      </c>
      <c r="J35" s="20">
        <v>1</v>
      </c>
      <c r="K35" s="20">
        <v>8798</v>
      </c>
      <c r="L35" s="21">
        <v>0</v>
      </c>
      <c r="M35" s="21">
        <v>0</v>
      </c>
      <c r="N35" s="20">
        <v>0</v>
      </c>
      <c r="O35" s="20">
        <v>0</v>
      </c>
      <c r="P35" s="21">
        <v>0</v>
      </c>
      <c r="Q35" s="21">
        <v>0</v>
      </c>
      <c r="R35" s="20">
        <v>0</v>
      </c>
      <c r="S35" s="20">
        <v>0</v>
      </c>
      <c r="T35" s="21">
        <v>8</v>
      </c>
      <c r="U35" s="21">
        <v>18200</v>
      </c>
      <c r="V35" s="20">
        <v>0</v>
      </c>
      <c r="W35" s="20">
        <v>0</v>
      </c>
      <c r="X35" s="21">
        <f t="shared" si="4"/>
        <v>194</v>
      </c>
      <c r="Y35" s="21">
        <f t="shared" si="5"/>
        <v>1331143</v>
      </c>
    </row>
    <row r="36" spans="1:25" ht="16.5">
      <c r="A36" s="27" t="s">
        <v>40</v>
      </c>
      <c r="B36" s="20">
        <v>170</v>
      </c>
      <c r="C36" s="20">
        <v>1186461</v>
      </c>
      <c r="D36" s="21">
        <v>0</v>
      </c>
      <c r="E36" s="21">
        <v>0</v>
      </c>
      <c r="F36" s="20">
        <v>0</v>
      </c>
      <c r="G36" s="20">
        <v>0</v>
      </c>
      <c r="H36" s="21">
        <v>0</v>
      </c>
      <c r="I36" s="21">
        <v>0</v>
      </c>
      <c r="J36" s="20">
        <v>0</v>
      </c>
      <c r="K36" s="20">
        <v>0</v>
      </c>
      <c r="L36" s="21">
        <v>0</v>
      </c>
      <c r="M36" s="21">
        <v>0</v>
      </c>
      <c r="N36" s="20">
        <v>0</v>
      </c>
      <c r="O36" s="20">
        <v>0</v>
      </c>
      <c r="P36" s="21">
        <v>0</v>
      </c>
      <c r="Q36" s="21">
        <v>0</v>
      </c>
      <c r="R36" s="20">
        <v>0</v>
      </c>
      <c r="S36" s="20">
        <v>0</v>
      </c>
      <c r="T36" s="21">
        <v>7</v>
      </c>
      <c r="U36" s="21">
        <v>18200</v>
      </c>
      <c r="V36" s="20">
        <v>0</v>
      </c>
      <c r="W36" s="20">
        <v>0</v>
      </c>
      <c r="X36" s="21">
        <f t="shared" si="4"/>
        <v>177</v>
      </c>
      <c r="Y36" s="21">
        <f t="shared" si="5"/>
        <v>1204661</v>
      </c>
    </row>
    <row r="37" spans="1:25" ht="16.5">
      <c r="A37" s="27" t="s">
        <v>41</v>
      </c>
      <c r="B37" s="20">
        <v>0</v>
      </c>
      <c r="C37" s="20">
        <v>0</v>
      </c>
      <c r="D37" s="21">
        <v>0</v>
      </c>
      <c r="E37" s="21">
        <v>0</v>
      </c>
      <c r="F37" s="20">
        <v>0</v>
      </c>
      <c r="G37" s="20">
        <v>0</v>
      </c>
      <c r="H37" s="21">
        <v>0</v>
      </c>
      <c r="I37" s="21">
        <v>0</v>
      </c>
      <c r="J37" s="20">
        <v>0</v>
      </c>
      <c r="K37" s="20">
        <v>0</v>
      </c>
      <c r="L37" s="21">
        <v>0</v>
      </c>
      <c r="M37" s="21">
        <v>0</v>
      </c>
      <c r="N37" s="20">
        <v>0</v>
      </c>
      <c r="O37" s="20">
        <v>0</v>
      </c>
      <c r="P37" s="21">
        <v>0</v>
      </c>
      <c r="Q37" s="21">
        <v>0</v>
      </c>
      <c r="R37" s="20">
        <v>0</v>
      </c>
      <c r="S37" s="20">
        <v>0</v>
      </c>
      <c r="T37" s="21">
        <v>0</v>
      </c>
      <c r="U37" s="21">
        <v>0</v>
      </c>
      <c r="V37" s="20">
        <v>0</v>
      </c>
      <c r="W37" s="20">
        <v>0</v>
      </c>
      <c r="X37" s="21">
        <f t="shared" si="4"/>
        <v>0</v>
      </c>
      <c r="Y37" s="21">
        <f t="shared" si="5"/>
        <v>0</v>
      </c>
    </row>
    <row r="38" spans="1:25" ht="16.5">
      <c r="A38" s="27" t="s">
        <v>42</v>
      </c>
      <c r="B38" s="20">
        <v>411</v>
      </c>
      <c r="C38" s="20">
        <v>2110362</v>
      </c>
      <c r="D38" s="21">
        <v>0</v>
      </c>
      <c r="E38" s="21">
        <v>0</v>
      </c>
      <c r="F38" s="20">
        <v>0</v>
      </c>
      <c r="G38" s="20">
        <v>0</v>
      </c>
      <c r="H38" s="21">
        <v>3</v>
      </c>
      <c r="I38" s="21">
        <v>5848</v>
      </c>
      <c r="J38" s="20">
        <v>6</v>
      </c>
      <c r="K38" s="20">
        <v>26394</v>
      </c>
      <c r="L38" s="21">
        <v>0</v>
      </c>
      <c r="M38" s="21">
        <v>0</v>
      </c>
      <c r="N38" s="20">
        <v>1</v>
      </c>
      <c r="O38" s="20">
        <v>1250</v>
      </c>
      <c r="P38" s="21">
        <v>163</v>
      </c>
      <c r="Q38" s="21">
        <v>154494</v>
      </c>
      <c r="R38" s="20">
        <v>0</v>
      </c>
      <c r="S38" s="20">
        <v>0</v>
      </c>
      <c r="T38" s="21">
        <v>16</v>
      </c>
      <c r="U38" s="21">
        <v>34228</v>
      </c>
      <c r="V38" s="20">
        <v>0</v>
      </c>
      <c r="W38" s="20">
        <v>0</v>
      </c>
      <c r="X38" s="21">
        <f t="shared" si="4"/>
        <v>600</v>
      </c>
      <c r="Y38" s="21">
        <f t="shared" si="5"/>
        <v>2332576</v>
      </c>
    </row>
    <row r="39" spans="1:25" ht="16.5">
      <c r="A39" s="27" t="s">
        <v>129</v>
      </c>
      <c r="B39" s="20">
        <v>329</v>
      </c>
      <c r="C39" s="20">
        <v>2273700</v>
      </c>
      <c r="D39" s="21">
        <v>0</v>
      </c>
      <c r="E39" s="21">
        <v>0</v>
      </c>
      <c r="F39" s="20">
        <v>0</v>
      </c>
      <c r="G39" s="20">
        <v>0</v>
      </c>
      <c r="H39" s="21">
        <v>12</v>
      </c>
      <c r="I39" s="21">
        <v>61076</v>
      </c>
      <c r="J39" s="20">
        <v>9</v>
      </c>
      <c r="K39" s="20">
        <v>65985</v>
      </c>
      <c r="L39" s="21">
        <v>0</v>
      </c>
      <c r="M39" s="21">
        <v>0</v>
      </c>
      <c r="N39" s="20">
        <v>1</v>
      </c>
      <c r="O39" s="20">
        <v>3750</v>
      </c>
      <c r="P39" s="21">
        <v>0</v>
      </c>
      <c r="Q39" s="21">
        <v>0</v>
      </c>
      <c r="R39" s="20">
        <v>7</v>
      </c>
      <c r="S39" s="20">
        <v>18375</v>
      </c>
      <c r="T39" s="21">
        <v>30</v>
      </c>
      <c r="U39" s="21">
        <v>74650</v>
      </c>
      <c r="V39" s="20">
        <v>0</v>
      </c>
      <c r="W39" s="20">
        <v>0</v>
      </c>
      <c r="X39" s="21">
        <f t="shared" si="4"/>
        <v>388</v>
      </c>
      <c r="Y39" s="21">
        <f t="shared" si="5"/>
        <v>2497536</v>
      </c>
    </row>
    <row r="40" spans="1:25" ht="16.5">
      <c r="A40" s="27" t="s">
        <v>44</v>
      </c>
      <c r="B40" s="20">
        <v>428</v>
      </c>
      <c r="C40" s="20">
        <v>2575004</v>
      </c>
      <c r="D40" s="21">
        <v>0</v>
      </c>
      <c r="E40" s="21">
        <v>0</v>
      </c>
      <c r="F40" s="20">
        <v>0</v>
      </c>
      <c r="G40" s="20">
        <v>0</v>
      </c>
      <c r="H40" s="21">
        <v>2</v>
      </c>
      <c r="I40" s="21">
        <v>7797</v>
      </c>
      <c r="J40" s="20">
        <v>7</v>
      </c>
      <c r="K40" s="20">
        <v>53888</v>
      </c>
      <c r="L40" s="21">
        <v>0</v>
      </c>
      <c r="M40" s="21">
        <v>0</v>
      </c>
      <c r="N40" s="20">
        <v>1</v>
      </c>
      <c r="O40" s="20">
        <v>5000</v>
      </c>
      <c r="P40" s="21">
        <v>0</v>
      </c>
      <c r="Q40" s="21">
        <v>0</v>
      </c>
      <c r="R40" s="20">
        <v>0</v>
      </c>
      <c r="S40" s="20">
        <v>0</v>
      </c>
      <c r="T40" s="21">
        <v>22</v>
      </c>
      <c r="U40" s="21">
        <v>57400</v>
      </c>
      <c r="V40" s="20">
        <v>0</v>
      </c>
      <c r="W40" s="20">
        <v>0</v>
      </c>
      <c r="X40" s="21">
        <f t="shared" si="4"/>
        <v>460</v>
      </c>
      <c r="Y40" s="21">
        <f t="shared" si="5"/>
        <v>2699089</v>
      </c>
    </row>
    <row r="41" spans="1:25" ht="16.5">
      <c r="A41" s="27" t="s">
        <v>45</v>
      </c>
      <c r="B41" s="20">
        <v>249</v>
      </c>
      <c r="C41" s="20">
        <v>1746340</v>
      </c>
      <c r="D41" s="21">
        <v>0</v>
      </c>
      <c r="E41" s="21">
        <v>0</v>
      </c>
      <c r="F41" s="20">
        <v>0</v>
      </c>
      <c r="G41" s="20">
        <v>0</v>
      </c>
      <c r="H41" s="21">
        <v>0</v>
      </c>
      <c r="I41" s="21">
        <v>0</v>
      </c>
      <c r="J41" s="20">
        <v>8</v>
      </c>
      <c r="K41" s="20">
        <v>55354</v>
      </c>
      <c r="L41" s="21">
        <v>0</v>
      </c>
      <c r="M41" s="21">
        <v>0</v>
      </c>
      <c r="N41" s="20">
        <v>0</v>
      </c>
      <c r="O41" s="20">
        <v>0</v>
      </c>
      <c r="P41" s="21">
        <v>0</v>
      </c>
      <c r="Q41" s="21">
        <v>0</v>
      </c>
      <c r="R41" s="20">
        <v>0</v>
      </c>
      <c r="S41" s="20">
        <v>0</v>
      </c>
      <c r="T41" s="21">
        <v>6</v>
      </c>
      <c r="U41" s="21">
        <v>15000</v>
      </c>
      <c r="V41" s="20">
        <v>0</v>
      </c>
      <c r="W41" s="20">
        <v>0</v>
      </c>
      <c r="X41" s="21">
        <f t="shared" si="4"/>
        <v>263</v>
      </c>
      <c r="Y41" s="21">
        <f t="shared" si="5"/>
        <v>1816694</v>
      </c>
    </row>
    <row r="42" spans="1:25" ht="16.5">
      <c r="A42" s="27" t="s">
        <v>46</v>
      </c>
      <c r="B42" s="20">
        <v>470</v>
      </c>
      <c r="C42" s="20">
        <v>3142990</v>
      </c>
      <c r="D42" s="21">
        <v>0</v>
      </c>
      <c r="E42" s="21">
        <v>0</v>
      </c>
      <c r="F42" s="20">
        <v>0</v>
      </c>
      <c r="G42" s="20">
        <v>0</v>
      </c>
      <c r="H42" s="21">
        <v>13</v>
      </c>
      <c r="I42" s="21">
        <v>67574</v>
      </c>
      <c r="J42" s="20">
        <v>9</v>
      </c>
      <c r="K42" s="20">
        <v>61586</v>
      </c>
      <c r="L42" s="21">
        <v>0</v>
      </c>
      <c r="M42" s="21">
        <v>0</v>
      </c>
      <c r="N42" s="20">
        <v>1</v>
      </c>
      <c r="O42" s="20">
        <v>5000</v>
      </c>
      <c r="P42" s="21">
        <v>0</v>
      </c>
      <c r="Q42" s="21">
        <v>0</v>
      </c>
      <c r="R42" s="20">
        <v>0</v>
      </c>
      <c r="S42" s="20">
        <v>0</v>
      </c>
      <c r="T42" s="21">
        <v>17</v>
      </c>
      <c r="U42" s="21">
        <v>46200</v>
      </c>
      <c r="V42" s="20">
        <v>0</v>
      </c>
      <c r="W42" s="20">
        <v>0</v>
      </c>
      <c r="X42" s="21">
        <f t="shared" si="4"/>
        <v>510</v>
      </c>
      <c r="Y42" s="21">
        <f t="shared" si="5"/>
        <v>3323350</v>
      </c>
    </row>
    <row r="43" spans="1:25" ht="16.5">
      <c r="A43" s="27" t="s">
        <v>47</v>
      </c>
      <c r="B43" s="20">
        <v>429</v>
      </c>
      <c r="C43" s="20">
        <v>2752201</v>
      </c>
      <c r="D43" s="21">
        <v>0</v>
      </c>
      <c r="E43" s="21">
        <v>0</v>
      </c>
      <c r="F43" s="20">
        <v>0</v>
      </c>
      <c r="G43" s="20">
        <v>0</v>
      </c>
      <c r="H43" s="21">
        <v>2</v>
      </c>
      <c r="I43" s="21">
        <v>3509</v>
      </c>
      <c r="J43" s="20">
        <v>6</v>
      </c>
      <c r="K43" s="20">
        <v>46864</v>
      </c>
      <c r="L43" s="21">
        <v>0</v>
      </c>
      <c r="M43" s="21">
        <v>0</v>
      </c>
      <c r="N43" s="20">
        <v>1</v>
      </c>
      <c r="O43" s="20">
        <v>2500</v>
      </c>
      <c r="P43" s="21">
        <v>0</v>
      </c>
      <c r="Q43" s="21">
        <v>0</v>
      </c>
      <c r="R43" s="20">
        <v>0</v>
      </c>
      <c r="S43" s="20">
        <v>0</v>
      </c>
      <c r="T43" s="21">
        <v>34</v>
      </c>
      <c r="U43" s="21">
        <v>83650</v>
      </c>
      <c r="V43" s="20">
        <v>0</v>
      </c>
      <c r="W43" s="20">
        <v>0</v>
      </c>
      <c r="X43" s="21">
        <f t="shared" si="4"/>
        <v>472</v>
      </c>
      <c r="Y43" s="21">
        <f t="shared" si="5"/>
        <v>2888724</v>
      </c>
    </row>
    <row r="44" spans="1:25" ht="16.5">
      <c r="A44" s="27" t="s">
        <v>48</v>
      </c>
      <c r="B44" s="20">
        <v>89</v>
      </c>
      <c r="C44" s="20">
        <v>412521</v>
      </c>
      <c r="D44" s="21">
        <v>0</v>
      </c>
      <c r="E44" s="21">
        <v>0</v>
      </c>
      <c r="F44" s="20">
        <v>0</v>
      </c>
      <c r="G44" s="20">
        <v>0</v>
      </c>
      <c r="H44" s="21">
        <v>1</v>
      </c>
      <c r="I44" s="21">
        <v>4549</v>
      </c>
      <c r="J44" s="20">
        <v>2</v>
      </c>
      <c r="K44" s="20">
        <v>16130</v>
      </c>
      <c r="L44" s="21">
        <v>0</v>
      </c>
      <c r="M44" s="21">
        <v>0</v>
      </c>
      <c r="N44" s="20">
        <v>0</v>
      </c>
      <c r="O44" s="20">
        <v>0</v>
      </c>
      <c r="P44" s="21">
        <v>52</v>
      </c>
      <c r="Q44" s="21">
        <v>40804</v>
      </c>
      <c r="R44" s="20">
        <v>2</v>
      </c>
      <c r="S44" s="20">
        <v>2000</v>
      </c>
      <c r="T44" s="21">
        <v>3</v>
      </c>
      <c r="U44" s="21">
        <v>5950</v>
      </c>
      <c r="V44" s="20">
        <v>0</v>
      </c>
      <c r="W44" s="20">
        <v>0</v>
      </c>
      <c r="X44" s="21">
        <f t="shared" si="4"/>
        <v>149</v>
      </c>
      <c r="Y44" s="21">
        <f t="shared" si="5"/>
        <v>481954</v>
      </c>
    </row>
    <row r="45" spans="1:25" ht="16.5">
      <c r="A45" s="27" t="s">
        <v>49</v>
      </c>
      <c r="B45" s="20">
        <v>278</v>
      </c>
      <c r="C45" s="20">
        <v>1547652</v>
      </c>
      <c r="D45" s="21">
        <v>0</v>
      </c>
      <c r="E45" s="21">
        <v>0</v>
      </c>
      <c r="F45" s="20">
        <v>0</v>
      </c>
      <c r="G45" s="20">
        <v>0</v>
      </c>
      <c r="H45" s="21">
        <v>1</v>
      </c>
      <c r="I45" s="21">
        <v>5198</v>
      </c>
      <c r="J45" s="20">
        <v>13</v>
      </c>
      <c r="K45" s="20">
        <v>96778</v>
      </c>
      <c r="L45" s="21">
        <v>0</v>
      </c>
      <c r="M45" s="21">
        <v>0</v>
      </c>
      <c r="N45" s="20">
        <v>0</v>
      </c>
      <c r="O45" s="20">
        <v>0</v>
      </c>
      <c r="P45" s="21">
        <v>0</v>
      </c>
      <c r="Q45" s="21">
        <v>0</v>
      </c>
      <c r="R45" s="20">
        <v>0</v>
      </c>
      <c r="S45" s="20">
        <v>0</v>
      </c>
      <c r="T45" s="21">
        <v>3</v>
      </c>
      <c r="U45" s="21">
        <v>8400</v>
      </c>
      <c r="V45" s="20">
        <v>0</v>
      </c>
      <c r="W45" s="20">
        <v>0</v>
      </c>
      <c r="X45" s="21">
        <f t="shared" si="4"/>
        <v>295</v>
      </c>
      <c r="Y45" s="21">
        <f t="shared" si="5"/>
        <v>1658028</v>
      </c>
    </row>
    <row r="46" spans="1:25" ht="16.5">
      <c r="A46" s="27" t="s">
        <v>50</v>
      </c>
      <c r="B46" s="20">
        <v>512</v>
      </c>
      <c r="C46" s="20">
        <v>2148015</v>
      </c>
      <c r="D46" s="21">
        <v>0</v>
      </c>
      <c r="E46" s="21">
        <v>0</v>
      </c>
      <c r="F46" s="20">
        <v>0</v>
      </c>
      <c r="G46" s="20">
        <v>0</v>
      </c>
      <c r="H46" s="21">
        <v>0</v>
      </c>
      <c r="I46" s="21">
        <v>0</v>
      </c>
      <c r="J46" s="20">
        <v>13</v>
      </c>
      <c r="K46" s="20">
        <v>80697</v>
      </c>
      <c r="L46" s="21">
        <v>0</v>
      </c>
      <c r="M46" s="21">
        <v>0</v>
      </c>
      <c r="N46" s="20">
        <v>0</v>
      </c>
      <c r="O46" s="20">
        <v>0</v>
      </c>
      <c r="P46" s="21">
        <v>0</v>
      </c>
      <c r="Q46" s="21">
        <v>0</v>
      </c>
      <c r="R46" s="20">
        <v>29</v>
      </c>
      <c r="S46" s="20">
        <v>86250</v>
      </c>
      <c r="T46" s="21">
        <v>3</v>
      </c>
      <c r="U46" s="21">
        <v>7000</v>
      </c>
      <c r="V46" s="20">
        <v>0</v>
      </c>
      <c r="W46" s="20">
        <v>0</v>
      </c>
      <c r="X46" s="21">
        <f t="shared" si="4"/>
        <v>557</v>
      </c>
      <c r="Y46" s="21">
        <f t="shared" si="5"/>
        <v>2321962</v>
      </c>
    </row>
    <row r="47" spans="1:25" ht="16.5">
      <c r="A47" s="27" t="s">
        <v>55</v>
      </c>
      <c r="B47" s="20">
        <v>105</v>
      </c>
      <c r="C47" s="20">
        <v>715410</v>
      </c>
      <c r="D47" s="21">
        <v>0</v>
      </c>
      <c r="E47" s="21">
        <v>0</v>
      </c>
      <c r="F47" s="20">
        <v>0</v>
      </c>
      <c r="G47" s="20">
        <v>0</v>
      </c>
      <c r="H47" s="21">
        <v>2</v>
      </c>
      <c r="I47" s="21">
        <v>10396</v>
      </c>
      <c r="J47" s="20">
        <v>6</v>
      </c>
      <c r="K47" s="20">
        <v>22604</v>
      </c>
      <c r="L47" s="21">
        <v>0</v>
      </c>
      <c r="M47" s="21">
        <v>0</v>
      </c>
      <c r="N47" s="20">
        <v>1</v>
      </c>
      <c r="O47" s="20">
        <v>5000</v>
      </c>
      <c r="P47" s="21">
        <v>0</v>
      </c>
      <c r="Q47" s="21">
        <v>0</v>
      </c>
      <c r="R47" s="20">
        <v>1</v>
      </c>
      <c r="S47" s="20">
        <v>3000</v>
      </c>
      <c r="T47" s="21">
        <v>0</v>
      </c>
      <c r="U47" s="21">
        <v>0</v>
      </c>
      <c r="V47" s="20">
        <v>0</v>
      </c>
      <c r="W47" s="20">
        <v>0</v>
      </c>
      <c r="X47" s="21">
        <f t="shared" si="4"/>
        <v>115</v>
      </c>
      <c r="Y47" s="21">
        <f t="shared" si="5"/>
        <v>756410</v>
      </c>
    </row>
    <row r="48" spans="1:25" ht="16.5">
      <c r="A48" s="27" t="s">
        <v>51</v>
      </c>
      <c r="B48" s="20">
        <v>410</v>
      </c>
      <c r="C48" s="20">
        <v>2937807</v>
      </c>
      <c r="D48" s="21">
        <v>0</v>
      </c>
      <c r="E48" s="21">
        <v>0</v>
      </c>
      <c r="F48" s="20">
        <v>0</v>
      </c>
      <c r="G48" s="20">
        <v>0</v>
      </c>
      <c r="H48" s="21">
        <v>6</v>
      </c>
      <c r="I48" s="21">
        <v>29280</v>
      </c>
      <c r="J48" s="20">
        <v>6</v>
      </c>
      <c r="K48" s="20">
        <v>41603</v>
      </c>
      <c r="L48" s="21">
        <v>0</v>
      </c>
      <c r="M48" s="21">
        <v>0</v>
      </c>
      <c r="N48" s="20">
        <v>1</v>
      </c>
      <c r="O48" s="20">
        <v>200</v>
      </c>
      <c r="P48" s="21">
        <v>0</v>
      </c>
      <c r="Q48" s="21">
        <v>0</v>
      </c>
      <c r="R48" s="20">
        <v>0</v>
      </c>
      <c r="S48" s="20">
        <v>0</v>
      </c>
      <c r="T48" s="21">
        <v>11</v>
      </c>
      <c r="U48" s="21">
        <v>30250</v>
      </c>
      <c r="V48" s="20">
        <v>0</v>
      </c>
      <c r="W48" s="20">
        <v>0</v>
      </c>
      <c r="X48" s="21">
        <f t="shared" si="4"/>
        <v>434</v>
      </c>
      <c r="Y48" s="21">
        <f t="shared" si="5"/>
        <v>3039140</v>
      </c>
    </row>
    <row r="49" spans="1:27" ht="16.5">
      <c r="A49" s="23" t="s">
        <v>52</v>
      </c>
      <c r="B49" s="24">
        <v>456</v>
      </c>
      <c r="C49" s="24">
        <v>2944393</v>
      </c>
      <c r="D49" s="25">
        <v>0</v>
      </c>
      <c r="E49" s="25">
        <v>0</v>
      </c>
      <c r="F49" s="24">
        <v>0</v>
      </c>
      <c r="G49" s="24">
        <v>0</v>
      </c>
      <c r="H49" s="25">
        <v>7</v>
      </c>
      <c r="I49" s="25">
        <v>31230</v>
      </c>
      <c r="J49" s="24">
        <v>5</v>
      </c>
      <c r="K49" s="24">
        <v>22090</v>
      </c>
      <c r="L49" s="25">
        <v>0</v>
      </c>
      <c r="M49" s="25">
        <v>0</v>
      </c>
      <c r="N49" s="24">
        <v>0</v>
      </c>
      <c r="O49" s="24">
        <v>0</v>
      </c>
      <c r="P49" s="25">
        <v>0</v>
      </c>
      <c r="Q49" s="25">
        <v>0</v>
      </c>
      <c r="R49" s="24">
        <v>0</v>
      </c>
      <c r="S49" s="24">
        <v>0</v>
      </c>
      <c r="T49" s="25">
        <v>7</v>
      </c>
      <c r="U49" s="25">
        <v>18550</v>
      </c>
      <c r="V49" s="24">
        <v>0</v>
      </c>
      <c r="W49" s="24">
        <v>0</v>
      </c>
      <c r="X49" s="25">
        <f t="shared" si="4"/>
        <v>475</v>
      </c>
      <c r="Y49" s="25">
        <f t="shared" si="5"/>
        <v>3016263</v>
      </c>
      <c r="Z49" s="26"/>
      <c r="AA49" s="26"/>
    </row>
    <row r="50" spans="1:27" ht="16.5">
      <c r="A50" s="27" t="s">
        <v>53</v>
      </c>
      <c r="B50" s="20">
        <f t="shared" ref="B50:W50" si="6">SUM(B20:B49)</f>
        <v>8357</v>
      </c>
      <c r="C50" s="20">
        <f t="shared" si="6"/>
        <v>51374755</v>
      </c>
      <c r="D50" s="21">
        <f t="shared" si="6"/>
        <v>0</v>
      </c>
      <c r="E50" s="21">
        <f t="shared" si="6"/>
        <v>0</v>
      </c>
      <c r="F50" s="20">
        <f t="shared" si="6"/>
        <v>0</v>
      </c>
      <c r="G50" s="20">
        <f t="shared" si="6"/>
        <v>0</v>
      </c>
      <c r="H50" s="21">
        <f t="shared" si="6"/>
        <v>134</v>
      </c>
      <c r="I50" s="21">
        <f t="shared" si="6"/>
        <v>634171</v>
      </c>
      <c r="J50" s="20">
        <f t="shared" si="6"/>
        <v>137</v>
      </c>
      <c r="K50" s="20">
        <f t="shared" si="6"/>
        <v>910355</v>
      </c>
      <c r="L50" s="21">
        <f t="shared" si="6"/>
        <v>0</v>
      </c>
      <c r="M50" s="21">
        <f t="shared" si="6"/>
        <v>0</v>
      </c>
      <c r="N50" s="20">
        <f t="shared" si="6"/>
        <v>20</v>
      </c>
      <c r="O50" s="20">
        <f t="shared" si="6"/>
        <v>68258</v>
      </c>
      <c r="P50" s="21">
        <f t="shared" si="6"/>
        <v>233</v>
      </c>
      <c r="Q50" s="21">
        <f t="shared" si="6"/>
        <v>214315</v>
      </c>
      <c r="R50" s="20">
        <f t="shared" si="6"/>
        <v>67</v>
      </c>
      <c r="S50" s="20">
        <f t="shared" si="6"/>
        <v>179000</v>
      </c>
      <c r="T50" s="21">
        <f t="shared" si="6"/>
        <v>348</v>
      </c>
      <c r="U50" s="21">
        <f t="shared" si="6"/>
        <v>899233</v>
      </c>
      <c r="V50" s="22">
        <f t="shared" si="6"/>
        <v>0</v>
      </c>
      <c r="W50" s="22">
        <f t="shared" si="6"/>
        <v>0</v>
      </c>
      <c r="X50" s="21">
        <f t="shared" ref="X50:Y50" si="7">B50+D50+F50+H50+J50+L50+R50+T50+N50+P50</f>
        <v>9296</v>
      </c>
      <c r="Y50" s="21">
        <f t="shared" si="7"/>
        <v>54280087</v>
      </c>
    </row>
    <row r="51" spans="1:27" ht="16.5">
      <c r="A51" s="27"/>
      <c r="B51" s="20"/>
      <c r="C51" s="20"/>
      <c r="D51" s="36"/>
      <c r="E51" s="36"/>
      <c r="F51" s="20"/>
      <c r="G51" s="20"/>
      <c r="H51" s="36"/>
      <c r="I51" s="36"/>
      <c r="J51" s="20"/>
      <c r="K51" s="20"/>
      <c r="L51" s="36"/>
      <c r="M51" s="36"/>
      <c r="N51" s="33"/>
      <c r="O51" s="33"/>
      <c r="P51" s="27"/>
      <c r="Q51" s="27"/>
      <c r="R51" s="33"/>
      <c r="S51" s="33"/>
      <c r="T51" s="27"/>
      <c r="U51" s="27"/>
      <c r="V51" s="20"/>
      <c r="W51" s="20"/>
      <c r="X51" s="27"/>
      <c r="Y51" s="27"/>
    </row>
    <row r="52" spans="1:27" ht="39">
      <c r="A52" s="17" t="s">
        <v>149</v>
      </c>
      <c r="B52" s="28"/>
      <c r="C52" s="28"/>
      <c r="D52" s="29"/>
      <c r="E52" s="29"/>
      <c r="F52" s="28"/>
      <c r="G52" s="28"/>
      <c r="H52" s="29"/>
      <c r="I52" s="29"/>
      <c r="J52" s="28"/>
      <c r="K52" s="28"/>
      <c r="L52" s="29"/>
      <c r="M52" s="29"/>
      <c r="N52" s="33"/>
      <c r="O52" s="33"/>
      <c r="P52" s="27"/>
      <c r="Q52" s="27"/>
      <c r="R52" s="33"/>
      <c r="S52" s="33"/>
      <c r="T52" s="27"/>
      <c r="U52" s="27"/>
      <c r="V52" s="20"/>
      <c r="W52" s="20"/>
      <c r="X52" s="27"/>
      <c r="Y52" s="27"/>
    </row>
    <row r="53" spans="1:27" ht="16.5">
      <c r="A53" s="23" t="s">
        <v>146</v>
      </c>
      <c r="B53" s="28">
        <v>0</v>
      </c>
      <c r="C53" s="28">
        <v>0</v>
      </c>
      <c r="D53" s="29">
        <v>0</v>
      </c>
      <c r="E53" s="29">
        <v>0</v>
      </c>
      <c r="F53" s="20">
        <v>0</v>
      </c>
      <c r="G53" s="20">
        <v>0</v>
      </c>
      <c r="H53" s="29">
        <v>0</v>
      </c>
      <c r="I53" s="29">
        <v>0</v>
      </c>
      <c r="J53" s="28">
        <v>0</v>
      </c>
      <c r="K53" s="28">
        <v>0</v>
      </c>
      <c r="L53" s="29">
        <v>0</v>
      </c>
      <c r="M53" s="29">
        <v>0</v>
      </c>
      <c r="N53" s="28">
        <v>1</v>
      </c>
      <c r="O53" s="28">
        <v>2500</v>
      </c>
      <c r="P53" s="29">
        <v>0</v>
      </c>
      <c r="Q53" s="29">
        <v>0</v>
      </c>
      <c r="R53" s="28">
        <v>3</v>
      </c>
      <c r="S53" s="28">
        <v>7500</v>
      </c>
      <c r="T53" s="29">
        <v>7</v>
      </c>
      <c r="U53" s="29">
        <v>16000</v>
      </c>
      <c r="V53" s="28">
        <v>0</v>
      </c>
      <c r="W53" s="28">
        <v>0</v>
      </c>
      <c r="X53" s="29">
        <f>V53+B53+D53+F53+H53+J53+L53+R53+T53+N53+P53</f>
        <v>11</v>
      </c>
      <c r="Y53" s="29">
        <f>W53+C53+E53+G53+I53+K53+M53+S53+U53+O53+Q53</f>
        <v>26000</v>
      </c>
    </row>
    <row r="54" spans="1:27" ht="16.5">
      <c r="A54" s="27" t="s">
        <v>56</v>
      </c>
      <c r="B54" s="20">
        <f t="shared" ref="B54:U54" si="8">SUM(B53)</f>
        <v>0</v>
      </c>
      <c r="C54" s="20">
        <f t="shared" si="8"/>
        <v>0</v>
      </c>
      <c r="D54" s="21">
        <f t="shared" si="8"/>
        <v>0</v>
      </c>
      <c r="E54" s="21">
        <f t="shared" si="8"/>
        <v>0</v>
      </c>
      <c r="F54" s="20">
        <f t="shared" si="8"/>
        <v>0</v>
      </c>
      <c r="G54" s="20">
        <f t="shared" si="8"/>
        <v>0</v>
      </c>
      <c r="H54" s="21">
        <f t="shared" si="8"/>
        <v>0</v>
      </c>
      <c r="I54" s="21">
        <f t="shared" si="8"/>
        <v>0</v>
      </c>
      <c r="J54" s="20">
        <f t="shared" si="8"/>
        <v>0</v>
      </c>
      <c r="K54" s="20">
        <f t="shared" si="8"/>
        <v>0</v>
      </c>
      <c r="L54" s="21">
        <f t="shared" si="8"/>
        <v>0</v>
      </c>
      <c r="M54" s="21">
        <f t="shared" si="8"/>
        <v>0</v>
      </c>
      <c r="N54" s="20">
        <f t="shared" si="8"/>
        <v>1</v>
      </c>
      <c r="O54" s="20">
        <f t="shared" si="8"/>
        <v>2500</v>
      </c>
      <c r="P54" s="21">
        <f t="shared" si="8"/>
        <v>0</v>
      </c>
      <c r="Q54" s="21">
        <f t="shared" si="8"/>
        <v>0</v>
      </c>
      <c r="R54" s="20">
        <f t="shared" si="8"/>
        <v>3</v>
      </c>
      <c r="S54" s="20">
        <f t="shared" si="8"/>
        <v>7500</v>
      </c>
      <c r="T54" s="21">
        <f t="shared" si="8"/>
        <v>7</v>
      </c>
      <c r="U54" s="21">
        <f t="shared" si="8"/>
        <v>16000</v>
      </c>
      <c r="V54" s="22">
        <f t="shared" ref="V54:W54" si="9">SUM(V53)</f>
        <v>0</v>
      </c>
      <c r="W54" s="22">
        <f t="shared" si="9"/>
        <v>0</v>
      </c>
      <c r="X54" s="21">
        <f>V54+B54+D54+F54+H54+J54+L54+R54+T54+N54+P54</f>
        <v>11</v>
      </c>
      <c r="Y54" s="21">
        <f>W54+C54+E54+G54+I54+K54+M54+S54+U54+O54+Q54</f>
        <v>26000</v>
      </c>
    </row>
    <row r="55" spans="1:27" ht="16.5">
      <c r="A55" s="27"/>
      <c r="B55" s="20"/>
      <c r="C55" s="20"/>
      <c r="D55" s="36"/>
      <c r="E55" s="36"/>
      <c r="F55" s="20"/>
      <c r="G55" s="20"/>
      <c r="H55" s="36"/>
      <c r="I55" s="36"/>
      <c r="J55" s="20"/>
      <c r="K55" s="20"/>
      <c r="L55" s="36"/>
      <c r="M55" s="36"/>
      <c r="N55" s="33"/>
      <c r="O55" s="33"/>
      <c r="P55" s="27"/>
      <c r="Q55" s="27"/>
      <c r="R55" s="33"/>
      <c r="S55" s="33"/>
      <c r="T55" s="27"/>
      <c r="U55" s="27"/>
      <c r="V55" s="20"/>
      <c r="W55" s="20"/>
      <c r="X55" s="27"/>
      <c r="Y55" s="27"/>
    </row>
    <row r="56" spans="1:27" ht="31.5">
      <c r="A56" s="38" t="s">
        <v>57</v>
      </c>
      <c r="B56" s="31">
        <f t="shared" ref="B56:U56" si="10">SUM(B50+B54)</f>
        <v>8357</v>
      </c>
      <c r="C56" s="31">
        <f t="shared" si="10"/>
        <v>51374755</v>
      </c>
      <c r="D56" s="32">
        <f t="shared" si="10"/>
        <v>0</v>
      </c>
      <c r="E56" s="32">
        <f t="shared" si="10"/>
        <v>0</v>
      </c>
      <c r="F56" s="31">
        <f t="shared" si="10"/>
        <v>0</v>
      </c>
      <c r="G56" s="31">
        <f t="shared" si="10"/>
        <v>0</v>
      </c>
      <c r="H56" s="32">
        <f t="shared" si="10"/>
        <v>134</v>
      </c>
      <c r="I56" s="32">
        <f t="shared" si="10"/>
        <v>634171</v>
      </c>
      <c r="J56" s="31">
        <f t="shared" si="10"/>
        <v>137</v>
      </c>
      <c r="K56" s="31">
        <f t="shared" si="10"/>
        <v>910355</v>
      </c>
      <c r="L56" s="32">
        <f t="shared" si="10"/>
        <v>0</v>
      </c>
      <c r="M56" s="32">
        <f t="shared" si="10"/>
        <v>0</v>
      </c>
      <c r="N56" s="31">
        <f t="shared" si="10"/>
        <v>21</v>
      </c>
      <c r="O56" s="31">
        <f t="shared" si="10"/>
        <v>70758</v>
      </c>
      <c r="P56" s="32">
        <f t="shared" si="10"/>
        <v>233</v>
      </c>
      <c r="Q56" s="32">
        <f t="shared" si="10"/>
        <v>214315</v>
      </c>
      <c r="R56" s="31">
        <f t="shared" si="10"/>
        <v>70</v>
      </c>
      <c r="S56" s="31">
        <f t="shared" si="10"/>
        <v>186500</v>
      </c>
      <c r="T56" s="32">
        <f t="shared" si="10"/>
        <v>355</v>
      </c>
      <c r="U56" s="32">
        <f t="shared" si="10"/>
        <v>915233</v>
      </c>
      <c r="V56" s="22">
        <f t="shared" ref="V56:W56" si="11">SUM(V50+V54)</f>
        <v>0</v>
      </c>
      <c r="W56" s="22">
        <f t="shared" si="11"/>
        <v>0</v>
      </c>
      <c r="X56" s="32">
        <f>V56+B56+D56+F56+H56+J56+L56+R56+T56+N56+P56</f>
        <v>9307</v>
      </c>
      <c r="Y56" s="32">
        <f>W56+C56+E56+G56+I56+K56+M56+S56+U56+O56+Q56</f>
        <v>54306087</v>
      </c>
    </row>
    <row r="57" spans="1:27" ht="16.5">
      <c r="A57" s="27"/>
      <c r="B57" s="34"/>
      <c r="C57" s="33"/>
      <c r="D57" s="27"/>
      <c r="E57" s="27"/>
      <c r="F57" s="34"/>
      <c r="G57" s="34" t="s">
        <v>58</v>
      </c>
      <c r="H57" s="35"/>
      <c r="I57" s="35" t="s">
        <v>58</v>
      </c>
      <c r="J57" s="33"/>
      <c r="K57" s="20"/>
      <c r="L57" s="27"/>
      <c r="M57" s="27"/>
      <c r="N57" s="33"/>
      <c r="O57" s="33"/>
      <c r="P57" s="27"/>
      <c r="Q57" s="27"/>
      <c r="R57" s="33"/>
      <c r="S57" s="33"/>
      <c r="T57" s="27"/>
      <c r="U57" s="27"/>
      <c r="V57" s="20"/>
      <c r="W57" s="20"/>
      <c r="X57" s="27"/>
      <c r="Y57" s="27"/>
    </row>
    <row r="58" spans="1:27" ht="19.5">
      <c r="A58" s="17" t="s">
        <v>59</v>
      </c>
      <c r="B58" s="34"/>
      <c r="C58" s="34"/>
      <c r="D58" s="27"/>
      <c r="E58" s="27"/>
      <c r="F58" s="34"/>
      <c r="G58" s="34"/>
      <c r="H58" s="35"/>
      <c r="I58" s="35"/>
      <c r="J58" s="33"/>
      <c r="K58" s="20"/>
      <c r="L58" s="27"/>
      <c r="M58" s="27"/>
      <c r="N58" s="33"/>
      <c r="O58" s="33"/>
      <c r="P58" s="27"/>
      <c r="Q58" s="27"/>
      <c r="R58" s="33"/>
      <c r="S58" s="33"/>
      <c r="T58" s="27"/>
      <c r="U58" s="27"/>
      <c r="V58" s="20"/>
      <c r="W58" s="20"/>
      <c r="X58" s="27"/>
      <c r="Y58" s="27"/>
    </row>
    <row r="59" spans="1:27" ht="31.5">
      <c r="A59" s="39" t="s">
        <v>60</v>
      </c>
      <c r="B59" s="20">
        <v>0</v>
      </c>
      <c r="C59" s="20">
        <v>0</v>
      </c>
      <c r="D59" s="21">
        <v>605</v>
      </c>
      <c r="E59" s="21">
        <v>362303</v>
      </c>
      <c r="F59" s="20">
        <v>1105</v>
      </c>
      <c r="G59" s="20">
        <v>1067923</v>
      </c>
      <c r="H59" s="21">
        <v>57</v>
      </c>
      <c r="I59" s="21">
        <v>220161</v>
      </c>
      <c r="J59" s="20">
        <v>85</v>
      </c>
      <c r="K59" s="20">
        <v>278795</v>
      </c>
      <c r="L59" s="21">
        <v>0</v>
      </c>
      <c r="M59" s="21">
        <v>0</v>
      </c>
      <c r="N59" s="20">
        <v>21</v>
      </c>
      <c r="O59" s="20">
        <v>55403</v>
      </c>
      <c r="P59" s="21">
        <v>1683</v>
      </c>
      <c r="Q59" s="21">
        <v>3186897</v>
      </c>
      <c r="R59" s="20">
        <v>0</v>
      </c>
      <c r="S59" s="20">
        <v>0</v>
      </c>
      <c r="T59" s="21">
        <v>108</v>
      </c>
      <c r="U59" s="21">
        <v>191750</v>
      </c>
      <c r="V59" s="22">
        <v>0</v>
      </c>
      <c r="W59" s="22">
        <v>0</v>
      </c>
      <c r="X59" s="21">
        <f>B59+D59+F59+H59+J59+L59+R59+T59+N59+P59+V59</f>
        <v>3664</v>
      </c>
      <c r="Y59" s="21">
        <f>C59+E59+G59+I59+K59+M59+S59+U59+O59+Q59+W59</f>
        <v>5363232</v>
      </c>
    </row>
    <row r="60" spans="1:27" ht="31.5">
      <c r="A60" s="39" t="s">
        <v>136</v>
      </c>
      <c r="B60" s="20">
        <v>0</v>
      </c>
      <c r="C60" s="20">
        <v>0</v>
      </c>
      <c r="D60" s="21">
        <v>180</v>
      </c>
      <c r="E60" s="21">
        <v>103850</v>
      </c>
      <c r="F60" s="20">
        <v>475</v>
      </c>
      <c r="G60" s="20">
        <v>390703</v>
      </c>
      <c r="H60" s="21">
        <v>5</v>
      </c>
      <c r="I60" s="21">
        <v>18193</v>
      </c>
      <c r="J60" s="20">
        <v>20</v>
      </c>
      <c r="K60" s="20">
        <v>68029</v>
      </c>
      <c r="L60" s="21">
        <v>0</v>
      </c>
      <c r="M60" s="21">
        <v>0</v>
      </c>
      <c r="N60" s="20">
        <v>7</v>
      </c>
      <c r="O60" s="20">
        <v>24375</v>
      </c>
      <c r="P60" s="21">
        <v>640</v>
      </c>
      <c r="Q60" s="21">
        <v>975388</v>
      </c>
      <c r="R60" s="20">
        <v>0</v>
      </c>
      <c r="S60" s="20">
        <v>0</v>
      </c>
      <c r="T60" s="21">
        <v>57</v>
      </c>
      <c r="U60" s="21">
        <v>105000</v>
      </c>
      <c r="V60" s="22">
        <v>0</v>
      </c>
      <c r="W60" s="22">
        <v>0</v>
      </c>
      <c r="X60" s="21">
        <f t="shared" ref="X60:X74" si="12">B60+D60+F60+H60+J60+L60+R60+T60+N60+P60+V60</f>
        <v>1384</v>
      </c>
      <c r="Y60" s="21">
        <f t="shared" ref="Y60:Y74" si="13">C60+E60+G60+I60+K60+M60+S60+U60+O60+Q60+W60</f>
        <v>1685538</v>
      </c>
    </row>
    <row r="61" spans="1:27" ht="31.5">
      <c r="A61" s="39" t="s">
        <v>64</v>
      </c>
      <c r="B61" s="20">
        <v>0</v>
      </c>
      <c r="C61" s="20">
        <v>0</v>
      </c>
      <c r="D61" s="21">
        <v>222</v>
      </c>
      <c r="E61" s="21">
        <v>153743</v>
      </c>
      <c r="F61" s="20">
        <v>434</v>
      </c>
      <c r="G61" s="20">
        <v>458051</v>
      </c>
      <c r="H61" s="21">
        <v>25</v>
      </c>
      <c r="I61" s="21">
        <v>102889</v>
      </c>
      <c r="J61" s="20">
        <v>19</v>
      </c>
      <c r="K61" s="20">
        <v>82912</v>
      </c>
      <c r="L61" s="21">
        <v>0</v>
      </c>
      <c r="M61" s="21">
        <v>0</v>
      </c>
      <c r="N61" s="20">
        <v>7</v>
      </c>
      <c r="O61" s="20">
        <v>22500</v>
      </c>
      <c r="P61" s="21">
        <v>627</v>
      </c>
      <c r="Q61" s="21">
        <v>1781573</v>
      </c>
      <c r="R61" s="20">
        <v>0</v>
      </c>
      <c r="S61" s="20">
        <v>0</v>
      </c>
      <c r="T61" s="21">
        <v>3</v>
      </c>
      <c r="U61" s="21">
        <v>9000</v>
      </c>
      <c r="V61" s="22">
        <v>0</v>
      </c>
      <c r="W61" s="22">
        <v>0</v>
      </c>
      <c r="X61" s="21">
        <f t="shared" si="12"/>
        <v>1337</v>
      </c>
      <c r="Y61" s="21">
        <f t="shared" si="13"/>
        <v>2610668</v>
      </c>
    </row>
    <row r="62" spans="1:27" ht="31.5">
      <c r="A62" s="39" t="s">
        <v>65</v>
      </c>
      <c r="B62" s="20">
        <v>0</v>
      </c>
      <c r="C62" s="20">
        <v>0</v>
      </c>
      <c r="D62" s="21">
        <v>142</v>
      </c>
      <c r="E62" s="21">
        <v>94833</v>
      </c>
      <c r="F62" s="20">
        <v>284</v>
      </c>
      <c r="G62" s="20">
        <v>338428</v>
      </c>
      <c r="H62" s="21">
        <v>49</v>
      </c>
      <c r="I62" s="21">
        <v>206628</v>
      </c>
      <c r="J62" s="20">
        <v>15</v>
      </c>
      <c r="K62" s="20">
        <v>59965</v>
      </c>
      <c r="L62" s="21">
        <v>0</v>
      </c>
      <c r="M62" s="21">
        <v>0</v>
      </c>
      <c r="N62" s="20">
        <v>2</v>
      </c>
      <c r="O62" s="20">
        <v>10000</v>
      </c>
      <c r="P62" s="21">
        <v>402</v>
      </c>
      <c r="Q62" s="21">
        <v>1077387</v>
      </c>
      <c r="R62" s="20">
        <v>0</v>
      </c>
      <c r="S62" s="20">
        <v>0</v>
      </c>
      <c r="T62" s="21">
        <v>11</v>
      </c>
      <c r="U62" s="21">
        <v>26817</v>
      </c>
      <c r="V62" s="22">
        <v>0</v>
      </c>
      <c r="W62" s="22">
        <v>0</v>
      </c>
      <c r="X62" s="21">
        <f t="shared" si="12"/>
        <v>905</v>
      </c>
      <c r="Y62" s="21">
        <f t="shared" si="13"/>
        <v>1814058</v>
      </c>
    </row>
    <row r="63" spans="1:27" ht="31.5">
      <c r="A63" s="39" t="s">
        <v>66</v>
      </c>
      <c r="B63" s="20">
        <v>0</v>
      </c>
      <c r="C63" s="20">
        <v>0</v>
      </c>
      <c r="D63" s="21">
        <v>236</v>
      </c>
      <c r="E63" s="21">
        <v>154332</v>
      </c>
      <c r="F63" s="20">
        <v>446</v>
      </c>
      <c r="G63" s="20">
        <v>453517</v>
      </c>
      <c r="H63" s="21">
        <v>10</v>
      </c>
      <c r="I63" s="21">
        <v>49543</v>
      </c>
      <c r="J63" s="20">
        <v>15</v>
      </c>
      <c r="K63" s="20">
        <v>62143</v>
      </c>
      <c r="L63" s="21">
        <v>0</v>
      </c>
      <c r="M63" s="21">
        <v>0</v>
      </c>
      <c r="N63" s="20">
        <v>3</v>
      </c>
      <c r="O63" s="20">
        <v>13750</v>
      </c>
      <c r="P63" s="21">
        <v>650</v>
      </c>
      <c r="Q63" s="21">
        <v>1557229</v>
      </c>
      <c r="R63" s="20">
        <v>0</v>
      </c>
      <c r="S63" s="20">
        <v>0</v>
      </c>
      <c r="T63" s="21">
        <v>33</v>
      </c>
      <c r="U63" s="21">
        <v>72212</v>
      </c>
      <c r="V63" s="22">
        <v>0</v>
      </c>
      <c r="W63" s="22">
        <v>0</v>
      </c>
      <c r="X63" s="21">
        <f t="shared" si="12"/>
        <v>1393</v>
      </c>
      <c r="Y63" s="21">
        <f t="shared" si="13"/>
        <v>2362726</v>
      </c>
    </row>
    <row r="64" spans="1:27" ht="31.5">
      <c r="A64" s="39" t="s">
        <v>67</v>
      </c>
      <c r="B64" s="20">
        <v>0</v>
      </c>
      <c r="C64" s="20">
        <v>0</v>
      </c>
      <c r="D64" s="21">
        <v>78</v>
      </c>
      <c r="E64" s="21">
        <v>52542</v>
      </c>
      <c r="F64" s="20">
        <v>125</v>
      </c>
      <c r="G64" s="20">
        <v>137681</v>
      </c>
      <c r="H64" s="21">
        <v>14</v>
      </c>
      <c r="I64" s="21">
        <v>59778</v>
      </c>
      <c r="J64" s="20">
        <v>10</v>
      </c>
      <c r="K64" s="20">
        <v>43981</v>
      </c>
      <c r="L64" s="21">
        <v>0</v>
      </c>
      <c r="M64" s="21">
        <v>0</v>
      </c>
      <c r="N64" s="20">
        <v>1</v>
      </c>
      <c r="O64" s="20">
        <v>1250</v>
      </c>
      <c r="P64" s="21">
        <v>211</v>
      </c>
      <c r="Q64" s="21">
        <v>735243</v>
      </c>
      <c r="R64" s="20">
        <v>0</v>
      </c>
      <c r="S64" s="20">
        <v>0</v>
      </c>
      <c r="T64" s="21">
        <v>3</v>
      </c>
      <c r="U64" s="21">
        <v>4550</v>
      </c>
      <c r="V64" s="22">
        <v>0</v>
      </c>
      <c r="W64" s="22">
        <v>0</v>
      </c>
      <c r="X64" s="21">
        <f t="shared" si="12"/>
        <v>442</v>
      </c>
      <c r="Y64" s="21">
        <f t="shared" si="13"/>
        <v>1035025</v>
      </c>
    </row>
    <row r="65" spans="1:25" ht="31.5">
      <c r="A65" s="39" t="s">
        <v>68</v>
      </c>
      <c r="B65" s="20">
        <v>0</v>
      </c>
      <c r="C65" s="20">
        <v>0</v>
      </c>
      <c r="D65" s="21">
        <v>20</v>
      </c>
      <c r="E65" s="21">
        <v>15575</v>
      </c>
      <c r="F65" s="20">
        <v>34</v>
      </c>
      <c r="G65" s="20">
        <v>41495</v>
      </c>
      <c r="H65" s="21">
        <v>6</v>
      </c>
      <c r="I65" s="21">
        <v>31188</v>
      </c>
      <c r="J65" s="20">
        <v>1</v>
      </c>
      <c r="K65" s="20">
        <v>3120</v>
      </c>
      <c r="L65" s="21">
        <v>0</v>
      </c>
      <c r="M65" s="21">
        <v>0</v>
      </c>
      <c r="N65" s="20">
        <v>0</v>
      </c>
      <c r="O65" s="20">
        <v>0</v>
      </c>
      <c r="P65" s="21">
        <v>83</v>
      </c>
      <c r="Q65" s="21">
        <v>243863</v>
      </c>
      <c r="R65" s="20">
        <v>0</v>
      </c>
      <c r="S65" s="20">
        <v>0</v>
      </c>
      <c r="T65" s="21">
        <v>1</v>
      </c>
      <c r="U65" s="21">
        <v>2100</v>
      </c>
      <c r="V65" s="22">
        <v>0</v>
      </c>
      <c r="W65" s="22">
        <v>0</v>
      </c>
      <c r="X65" s="21">
        <f t="shared" si="12"/>
        <v>145</v>
      </c>
      <c r="Y65" s="21">
        <f t="shared" si="13"/>
        <v>337341</v>
      </c>
    </row>
    <row r="66" spans="1:25" ht="31.5">
      <c r="A66" s="39" t="s">
        <v>69</v>
      </c>
      <c r="B66" s="20">
        <v>0</v>
      </c>
      <c r="C66" s="20">
        <v>0</v>
      </c>
      <c r="D66" s="21">
        <v>45</v>
      </c>
      <c r="E66" s="21">
        <v>34193</v>
      </c>
      <c r="F66" s="20">
        <v>87</v>
      </c>
      <c r="G66" s="20">
        <v>99758</v>
      </c>
      <c r="H66" s="21">
        <v>8</v>
      </c>
      <c r="I66" s="21">
        <v>25341</v>
      </c>
      <c r="J66" s="20">
        <v>10</v>
      </c>
      <c r="K66" s="20">
        <v>45045</v>
      </c>
      <c r="L66" s="21">
        <v>0</v>
      </c>
      <c r="M66" s="21">
        <v>0</v>
      </c>
      <c r="N66" s="20">
        <v>2</v>
      </c>
      <c r="O66" s="20">
        <v>7500</v>
      </c>
      <c r="P66" s="21">
        <v>146</v>
      </c>
      <c r="Q66" s="21">
        <v>479553</v>
      </c>
      <c r="R66" s="20">
        <v>0</v>
      </c>
      <c r="S66" s="20">
        <v>0</v>
      </c>
      <c r="T66" s="21">
        <v>16</v>
      </c>
      <c r="U66" s="21">
        <v>42000</v>
      </c>
      <c r="V66" s="22">
        <v>0</v>
      </c>
      <c r="W66" s="22">
        <v>0</v>
      </c>
      <c r="X66" s="21">
        <f t="shared" si="12"/>
        <v>314</v>
      </c>
      <c r="Y66" s="21">
        <f t="shared" si="13"/>
        <v>733390</v>
      </c>
    </row>
    <row r="67" spans="1:25" ht="31.5">
      <c r="A67" s="39" t="s">
        <v>70</v>
      </c>
      <c r="B67" s="20">
        <v>0</v>
      </c>
      <c r="C67" s="20">
        <v>0</v>
      </c>
      <c r="D67" s="21">
        <v>95</v>
      </c>
      <c r="E67" s="21">
        <v>64151</v>
      </c>
      <c r="F67" s="20">
        <v>194</v>
      </c>
      <c r="G67" s="20">
        <v>182983</v>
      </c>
      <c r="H67" s="21">
        <v>5</v>
      </c>
      <c r="I67" s="21">
        <v>23391</v>
      </c>
      <c r="J67" s="20">
        <v>10</v>
      </c>
      <c r="K67" s="20">
        <v>34799</v>
      </c>
      <c r="L67" s="21">
        <v>0</v>
      </c>
      <c r="M67" s="21">
        <v>0</v>
      </c>
      <c r="N67" s="20">
        <v>6</v>
      </c>
      <c r="O67" s="20">
        <v>18531</v>
      </c>
      <c r="P67" s="21">
        <v>221</v>
      </c>
      <c r="Q67" s="21">
        <v>521559</v>
      </c>
      <c r="R67" s="20">
        <v>0</v>
      </c>
      <c r="S67" s="20">
        <v>0</v>
      </c>
      <c r="T67" s="21">
        <v>1</v>
      </c>
      <c r="U67" s="21">
        <v>350</v>
      </c>
      <c r="V67" s="22">
        <v>0</v>
      </c>
      <c r="W67" s="22">
        <v>0</v>
      </c>
      <c r="X67" s="21">
        <f t="shared" si="12"/>
        <v>532</v>
      </c>
      <c r="Y67" s="21">
        <f t="shared" si="13"/>
        <v>845764</v>
      </c>
    </row>
    <row r="68" spans="1:25" ht="31.5">
      <c r="A68" s="39" t="s">
        <v>71</v>
      </c>
      <c r="B68" s="20">
        <v>0</v>
      </c>
      <c r="C68" s="20">
        <v>0</v>
      </c>
      <c r="D68" s="21">
        <v>510</v>
      </c>
      <c r="E68" s="21">
        <v>317911</v>
      </c>
      <c r="F68" s="20">
        <v>832</v>
      </c>
      <c r="G68" s="20">
        <v>837633</v>
      </c>
      <c r="H68" s="21">
        <v>35</v>
      </c>
      <c r="I68" s="21">
        <v>130848</v>
      </c>
      <c r="J68" s="20">
        <v>51</v>
      </c>
      <c r="K68" s="20">
        <v>204940</v>
      </c>
      <c r="L68" s="21">
        <v>0</v>
      </c>
      <c r="M68" s="21">
        <v>0</v>
      </c>
      <c r="N68" s="20">
        <v>12</v>
      </c>
      <c r="O68" s="20">
        <v>33750</v>
      </c>
      <c r="P68" s="21">
        <v>1111</v>
      </c>
      <c r="Q68" s="21">
        <v>2703556</v>
      </c>
      <c r="R68" s="20">
        <v>0</v>
      </c>
      <c r="S68" s="20">
        <v>0</v>
      </c>
      <c r="T68" s="21">
        <v>62</v>
      </c>
      <c r="U68" s="21">
        <v>131900</v>
      </c>
      <c r="V68" s="22">
        <v>0</v>
      </c>
      <c r="W68" s="22">
        <v>0</v>
      </c>
      <c r="X68" s="21">
        <f t="shared" si="12"/>
        <v>2613</v>
      </c>
      <c r="Y68" s="21">
        <f t="shared" si="13"/>
        <v>4360538</v>
      </c>
    </row>
    <row r="69" spans="1:25" ht="31.5">
      <c r="A69" s="39" t="s">
        <v>72</v>
      </c>
      <c r="B69" s="20">
        <v>0</v>
      </c>
      <c r="C69" s="20">
        <v>0</v>
      </c>
      <c r="D69" s="21">
        <v>81</v>
      </c>
      <c r="E69" s="21">
        <v>52194</v>
      </c>
      <c r="F69" s="20">
        <v>130</v>
      </c>
      <c r="G69" s="20">
        <v>128376</v>
      </c>
      <c r="H69" s="21">
        <v>8</v>
      </c>
      <c r="I69" s="21">
        <v>23041</v>
      </c>
      <c r="J69" s="20">
        <v>3</v>
      </c>
      <c r="K69" s="20">
        <v>14979</v>
      </c>
      <c r="L69" s="21">
        <v>0</v>
      </c>
      <c r="M69" s="21">
        <v>0</v>
      </c>
      <c r="N69" s="20">
        <v>9</v>
      </c>
      <c r="O69" s="20">
        <v>31250</v>
      </c>
      <c r="P69" s="21">
        <v>253</v>
      </c>
      <c r="Q69" s="21">
        <v>639382</v>
      </c>
      <c r="R69" s="20">
        <v>0</v>
      </c>
      <c r="S69" s="20">
        <v>0</v>
      </c>
      <c r="T69" s="21">
        <v>0</v>
      </c>
      <c r="U69" s="21">
        <v>0</v>
      </c>
      <c r="V69" s="22">
        <v>0</v>
      </c>
      <c r="W69" s="22">
        <v>0</v>
      </c>
      <c r="X69" s="21">
        <f t="shared" si="12"/>
        <v>484</v>
      </c>
      <c r="Y69" s="21">
        <f t="shared" si="13"/>
        <v>889222</v>
      </c>
    </row>
    <row r="70" spans="1:25" ht="31.5">
      <c r="A70" s="39" t="s">
        <v>145</v>
      </c>
      <c r="B70" s="20">
        <v>0</v>
      </c>
      <c r="C70" s="20">
        <v>0</v>
      </c>
      <c r="D70" s="21">
        <v>121</v>
      </c>
      <c r="E70" s="21">
        <v>72488</v>
      </c>
      <c r="F70" s="20">
        <v>245</v>
      </c>
      <c r="G70" s="20">
        <v>243990</v>
      </c>
      <c r="H70" s="21">
        <v>0</v>
      </c>
      <c r="I70" s="21">
        <v>0</v>
      </c>
      <c r="J70" s="20">
        <v>5</v>
      </c>
      <c r="K70" s="20">
        <v>22620</v>
      </c>
      <c r="L70" s="21">
        <v>0</v>
      </c>
      <c r="M70" s="21">
        <v>0</v>
      </c>
      <c r="N70" s="20">
        <v>0</v>
      </c>
      <c r="O70" s="20">
        <v>0</v>
      </c>
      <c r="P70" s="21">
        <v>458</v>
      </c>
      <c r="Q70" s="21">
        <v>1271654</v>
      </c>
      <c r="R70" s="20">
        <v>0</v>
      </c>
      <c r="S70" s="20">
        <v>0</v>
      </c>
      <c r="T70" s="21">
        <v>2</v>
      </c>
      <c r="U70" s="21">
        <v>5700</v>
      </c>
      <c r="V70" s="22">
        <v>0</v>
      </c>
      <c r="W70" s="22">
        <v>0</v>
      </c>
      <c r="X70" s="21">
        <f t="shared" si="12"/>
        <v>831</v>
      </c>
      <c r="Y70" s="21">
        <f t="shared" si="13"/>
        <v>1616452</v>
      </c>
    </row>
    <row r="71" spans="1:25" ht="31.5">
      <c r="A71" s="39" t="s">
        <v>75</v>
      </c>
      <c r="B71" s="20">
        <v>0</v>
      </c>
      <c r="C71" s="20">
        <v>0</v>
      </c>
      <c r="D71" s="21">
        <v>77</v>
      </c>
      <c r="E71" s="21">
        <v>49396</v>
      </c>
      <c r="F71" s="20">
        <v>157</v>
      </c>
      <c r="G71" s="20">
        <v>154792</v>
      </c>
      <c r="H71" s="21">
        <v>3</v>
      </c>
      <c r="I71" s="21">
        <v>12345</v>
      </c>
      <c r="J71" s="20">
        <v>13</v>
      </c>
      <c r="K71" s="20">
        <v>70986</v>
      </c>
      <c r="L71" s="21">
        <v>0</v>
      </c>
      <c r="M71" s="21">
        <v>0</v>
      </c>
      <c r="N71" s="20">
        <v>4</v>
      </c>
      <c r="O71" s="20">
        <v>14375</v>
      </c>
      <c r="P71" s="21">
        <v>312</v>
      </c>
      <c r="Q71" s="21">
        <v>1085831</v>
      </c>
      <c r="R71" s="20">
        <v>0</v>
      </c>
      <c r="S71" s="20">
        <v>0</v>
      </c>
      <c r="T71" s="21">
        <v>0</v>
      </c>
      <c r="U71" s="21">
        <v>0</v>
      </c>
      <c r="V71" s="22">
        <v>0</v>
      </c>
      <c r="W71" s="22">
        <v>0</v>
      </c>
      <c r="X71" s="21">
        <f t="shared" si="12"/>
        <v>566</v>
      </c>
      <c r="Y71" s="21">
        <f t="shared" si="13"/>
        <v>1387725</v>
      </c>
    </row>
    <row r="72" spans="1:25" ht="31.5">
      <c r="A72" s="39" t="s">
        <v>76</v>
      </c>
      <c r="B72" s="20">
        <v>0</v>
      </c>
      <c r="C72" s="20">
        <v>0</v>
      </c>
      <c r="D72" s="21">
        <v>67</v>
      </c>
      <c r="E72" s="21">
        <v>47787</v>
      </c>
      <c r="F72" s="20">
        <v>151</v>
      </c>
      <c r="G72" s="20">
        <v>151409</v>
      </c>
      <c r="H72" s="21">
        <v>21</v>
      </c>
      <c r="I72" s="21">
        <v>80442</v>
      </c>
      <c r="J72" s="20">
        <v>7</v>
      </c>
      <c r="K72" s="20">
        <v>36968</v>
      </c>
      <c r="L72" s="21">
        <v>0</v>
      </c>
      <c r="M72" s="21">
        <v>0</v>
      </c>
      <c r="N72" s="20">
        <v>1</v>
      </c>
      <c r="O72" s="20">
        <v>2500</v>
      </c>
      <c r="P72" s="21">
        <v>253</v>
      </c>
      <c r="Q72" s="21">
        <v>546065</v>
      </c>
      <c r="R72" s="20">
        <v>0</v>
      </c>
      <c r="S72" s="20">
        <v>0</v>
      </c>
      <c r="T72" s="21">
        <v>1</v>
      </c>
      <c r="U72" s="21">
        <v>2800</v>
      </c>
      <c r="V72" s="22">
        <v>0</v>
      </c>
      <c r="W72" s="22">
        <v>0</v>
      </c>
      <c r="X72" s="21">
        <f t="shared" si="12"/>
        <v>501</v>
      </c>
      <c r="Y72" s="21">
        <f t="shared" si="13"/>
        <v>867971</v>
      </c>
    </row>
    <row r="73" spans="1:25" ht="31.5">
      <c r="A73" s="39" t="s">
        <v>77</v>
      </c>
      <c r="B73" s="20">
        <v>0</v>
      </c>
      <c r="C73" s="20">
        <v>0</v>
      </c>
      <c r="D73" s="21">
        <v>56</v>
      </c>
      <c r="E73" s="21">
        <v>40030</v>
      </c>
      <c r="F73" s="20">
        <v>97</v>
      </c>
      <c r="G73" s="20">
        <v>101395</v>
      </c>
      <c r="H73" s="21">
        <v>40</v>
      </c>
      <c r="I73" s="21">
        <v>165262</v>
      </c>
      <c r="J73" s="20">
        <v>2</v>
      </c>
      <c r="K73" s="20">
        <v>10356</v>
      </c>
      <c r="L73" s="21">
        <v>0</v>
      </c>
      <c r="M73" s="21">
        <v>0</v>
      </c>
      <c r="N73" s="20">
        <v>5</v>
      </c>
      <c r="O73" s="20">
        <v>11986</v>
      </c>
      <c r="P73" s="21">
        <v>172</v>
      </c>
      <c r="Q73" s="21">
        <v>351518</v>
      </c>
      <c r="R73" s="20">
        <v>0</v>
      </c>
      <c r="S73" s="20">
        <v>0</v>
      </c>
      <c r="T73" s="21">
        <v>2</v>
      </c>
      <c r="U73" s="21">
        <v>5600</v>
      </c>
      <c r="V73" s="22">
        <v>0</v>
      </c>
      <c r="W73" s="22">
        <v>0</v>
      </c>
      <c r="X73" s="21">
        <f t="shared" si="12"/>
        <v>374</v>
      </c>
      <c r="Y73" s="21">
        <f t="shared" si="13"/>
        <v>686147</v>
      </c>
    </row>
    <row r="74" spans="1:25" ht="31.5">
      <c r="A74" s="37" t="s">
        <v>78</v>
      </c>
      <c r="B74" s="28">
        <v>0</v>
      </c>
      <c r="C74" s="28">
        <v>0</v>
      </c>
      <c r="D74" s="29">
        <v>158</v>
      </c>
      <c r="E74" s="29">
        <v>101930</v>
      </c>
      <c r="F74" s="28">
        <v>477</v>
      </c>
      <c r="G74" s="28">
        <v>422645</v>
      </c>
      <c r="H74" s="29">
        <v>18</v>
      </c>
      <c r="I74" s="29">
        <v>68507</v>
      </c>
      <c r="J74" s="28">
        <v>27</v>
      </c>
      <c r="K74" s="28">
        <v>93780</v>
      </c>
      <c r="L74" s="29">
        <v>0</v>
      </c>
      <c r="M74" s="29">
        <v>0</v>
      </c>
      <c r="N74" s="20">
        <v>2</v>
      </c>
      <c r="O74" s="20">
        <v>7500</v>
      </c>
      <c r="P74" s="29">
        <v>566</v>
      </c>
      <c r="Q74" s="29">
        <v>980992</v>
      </c>
      <c r="R74" s="28">
        <v>0</v>
      </c>
      <c r="S74" s="28">
        <v>0</v>
      </c>
      <c r="T74" s="29">
        <v>58</v>
      </c>
      <c r="U74" s="29">
        <v>102000</v>
      </c>
      <c r="V74" s="28">
        <v>0</v>
      </c>
      <c r="W74" s="28">
        <v>0</v>
      </c>
      <c r="X74" s="29">
        <f t="shared" si="12"/>
        <v>1306</v>
      </c>
      <c r="Y74" s="29">
        <f t="shared" si="13"/>
        <v>1777354</v>
      </c>
    </row>
    <row r="75" spans="1:25" ht="16.5">
      <c r="A75" s="27"/>
      <c r="B75" s="28"/>
      <c r="C75" s="28"/>
      <c r="D75" s="29"/>
      <c r="E75" s="29"/>
      <c r="F75" s="28"/>
      <c r="G75" s="28"/>
      <c r="H75" s="29"/>
      <c r="I75" s="29"/>
      <c r="J75" s="28"/>
      <c r="K75" s="28"/>
      <c r="L75" s="21"/>
      <c r="M75" s="27"/>
      <c r="N75" s="20"/>
      <c r="O75" s="20"/>
      <c r="P75" s="27"/>
      <c r="Q75" s="27"/>
      <c r="R75" s="20"/>
      <c r="S75" s="20"/>
      <c r="T75" s="27"/>
      <c r="U75" s="27"/>
      <c r="V75" s="20"/>
      <c r="W75" s="20"/>
      <c r="X75" s="27"/>
      <c r="Y75" s="27"/>
    </row>
    <row r="76" spans="1:25" ht="16.5">
      <c r="A76" s="38" t="s">
        <v>79</v>
      </c>
      <c r="B76" s="31">
        <v>0</v>
      </c>
      <c r="C76" s="31">
        <v>0</v>
      </c>
      <c r="D76" s="32">
        <f t="shared" ref="D76:W76" si="14">SUM(D59:D74)</f>
        <v>2693</v>
      </c>
      <c r="E76" s="32">
        <f t="shared" si="14"/>
        <v>1717258</v>
      </c>
      <c r="F76" s="31">
        <f t="shared" si="14"/>
        <v>5273</v>
      </c>
      <c r="G76" s="31">
        <f t="shared" si="14"/>
        <v>5210779</v>
      </c>
      <c r="H76" s="32">
        <f t="shared" si="14"/>
        <v>304</v>
      </c>
      <c r="I76" s="32">
        <f t="shared" si="14"/>
        <v>1217557</v>
      </c>
      <c r="J76" s="31">
        <f t="shared" si="14"/>
        <v>293</v>
      </c>
      <c r="K76" s="31">
        <f t="shared" si="14"/>
        <v>1133418</v>
      </c>
      <c r="L76" s="32">
        <f t="shared" si="14"/>
        <v>0</v>
      </c>
      <c r="M76" s="32">
        <f t="shared" si="14"/>
        <v>0</v>
      </c>
      <c r="N76" s="31">
        <f t="shared" si="14"/>
        <v>82</v>
      </c>
      <c r="O76" s="31">
        <f t="shared" si="14"/>
        <v>254670</v>
      </c>
      <c r="P76" s="32">
        <f t="shared" si="14"/>
        <v>7788</v>
      </c>
      <c r="Q76" s="32">
        <f t="shared" si="14"/>
        <v>18137690</v>
      </c>
      <c r="R76" s="31">
        <f t="shared" si="14"/>
        <v>0</v>
      </c>
      <c r="S76" s="31">
        <f t="shared" si="14"/>
        <v>0</v>
      </c>
      <c r="T76" s="32">
        <f t="shared" si="14"/>
        <v>358</v>
      </c>
      <c r="U76" s="32">
        <f t="shared" si="14"/>
        <v>701779</v>
      </c>
      <c r="V76" s="22">
        <f t="shared" si="14"/>
        <v>0</v>
      </c>
      <c r="W76" s="22">
        <f t="shared" si="14"/>
        <v>0</v>
      </c>
      <c r="X76" s="32">
        <f>B76+D76+F76+H76+J76+L76+R76+T76+N76+P76+V76</f>
        <v>16791</v>
      </c>
      <c r="Y76" s="32">
        <f>C76+E76+G76+I76+K76+M76+S76+U76+O76+Q76+W76</f>
        <v>28373151</v>
      </c>
    </row>
    <row r="77" spans="1:25" ht="16.5">
      <c r="A77" s="27"/>
      <c r="B77" s="20"/>
      <c r="C77" s="20"/>
      <c r="D77" s="36"/>
      <c r="E77" s="36"/>
      <c r="F77" s="20"/>
      <c r="G77" s="20"/>
      <c r="H77" s="36"/>
      <c r="I77" s="36"/>
      <c r="J77" s="20"/>
      <c r="K77" s="20"/>
      <c r="L77" s="36"/>
      <c r="M77" s="36"/>
      <c r="N77" s="20"/>
      <c r="O77" s="20"/>
      <c r="P77" s="36"/>
      <c r="Q77" s="35"/>
      <c r="R77" s="20"/>
      <c r="S77" s="20"/>
      <c r="T77" s="36"/>
      <c r="U77" s="35"/>
      <c r="V77" s="20"/>
      <c r="W77" s="20"/>
      <c r="X77" s="36"/>
      <c r="Y77" s="35"/>
    </row>
    <row r="78" spans="1:25" ht="16.5">
      <c r="A78" s="40" t="s">
        <v>80</v>
      </c>
      <c r="B78" s="31"/>
      <c r="C78" s="31"/>
      <c r="D78" s="32"/>
      <c r="E78" s="32"/>
      <c r="F78" s="31"/>
      <c r="G78" s="31"/>
      <c r="H78" s="32"/>
      <c r="I78" s="32"/>
      <c r="J78" s="31"/>
      <c r="K78" s="31"/>
      <c r="L78" s="32"/>
      <c r="M78" s="32"/>
      <c r="N78" s="20"/>
      <c r="O78" s="31"/>
      <c r="P78" s="32"/>
      <c r="Q78" s="35"/>
      <c r="R78" s="20"/>
      <c r="S78" s="31"/>
      <c r="T78" s="32"/>
      <c r="U78" s="35"/>
      <c r="V78" s="20"/>
      <c r="W78" s="20"/>
      <c r="X78" s="32"/>
      <c r="Y78" s="35"/>
    </row>
    <row r="79" spans="1:25" ht="16.5">
      <c r="A79" s="27" t="s">
        <v>81</v>
      </c>
      <c r="B79" s="20">
        <v>0</v>
      </c>
      <c r="C79" s="20">
        <v>0</v>
      </c>
      <c r="D79" s="21">
        <v>0</v>
      </c>
      <c r="E79" s="21">
        <v>0</v>
      </c>
      <c r="F79" s="20">
        <v>0</v>
      </c>
      <c r="G79" s="20">
        <v>0</v>
      </c>
      <c r="H79" s="21">
        <v>0</v>
      </c>
      <c r="I79" s="21">
        <v>0</v>
      </c>
      <c r="J79" s="20">
        <v>0</v>
      </c>
      <c r="K79" s="20">
        <v>0</v>
      </c>
      <c r="L79" s="21">
        <v>0</v>
      </c>
      <c r="M79" s="21">
        <v>0</v>
      </c>
      <c r="N79" s="20">
        <v>10</v>
      </c>
      <c r="O79" s="20">
        <v>43750</v>
      </c>
      <c r="P79" s="21">
        <v>0</v>
      </c>
      <c r="Q79" s="21">
        <v>0</v>
      </c>
      <c r="R79" s="20">
        <v>0</v>
      </c>
      <c r="S79" s="20">
        <v>0</v>
      </c>
      <c r="T79" s="21">
        <v>279</v>
      </c>
      <c r="U79" s="21">
        <v>725342</v>
      </c>
      <c r="V79" s="22">
        <v>0</v>
      </c>
      <c r="W79" s="22">
        <v>0</v>
      </c>
      <c r="X79" s="21">
        <f>B79+D79+F79+H79+J79+L79+R79+T79+N79+P79+V79</f>
        <v>289</v>
      </c>
      <c r="Y79" s="21">
        <f>C79+E79+G79+I79+K79+M79+S79+U79+O79+Q79+W79</f>
        <v>769092</v>
      </c>
    </row>
    <row r="80" spans="1:25" ht="31.5">
      <c r="A80" s="37" t="s">
        <v>82</v>
      </c>
      <c r="B80" s="28">
        <v>129</v>
      </c>
      <c r="C80" s="28">
        <v>170012</v>
      </c>
      <c r="D80" s="29">
        <v>0</v>
      </c>
      <c r="E80" s="29">
        <v>0</v>
      </c>
      <c r="F80" s="28">
        <v>0</v>
      </c>
      <c r="G80" s="28">
        <v>0</v>
      </c>
      <c r="H80" s="29">
        <v>0</v>
      </c>
      <c r="I80" s="29">
        <v>0</v>
      </c>
      <c r="J80" s="28">
        <v>0</v>
      </c>
      <c r="K80" s="28">
        <v>0</v>
      </c>
      <c r="L80" s="29">
        <v>0</v>
      </c>
      <c r="M80" s="29">
        <v>0</v>
      </c>
      <c r="N80" s="28">
        <v>1</v>
      </c>
      <c r="O80" s="28">
        <v>5000</v>
      </c>
      <c r="P80" s="29">
        <v>0</v>
      </c>
      <c r="Q80" s="29">
        <v>0</v>
      </c>
      <c r="R80" s="20">
        <v>0</v>
      </c>
      <c r="S80" s="20">
        <v>0</v>
      </c>
      <c r="T80" s="29">
        <v>8</v>
      </c>
      <c r="U80" s="29">
        <v>15612</v>
      </c>
      <c r="V80" s="22">
        <v>0</v>
      </c>
      <c r="W80" s="22">
        <v>0</v>
      </c>
      <c r="X80" s="29">
        <f>B80+D80+F80+H80+J80+L80+R80+T80+N80+P80+V80</f>
        <v>138</v>
      </c>
      <c r="Y80" s="29">
        <f>C80+E80+G80+I80+K80+M80+S80+U80+O80+Q80+W80</f>
        <v>190624</v>
      </c>
    </row>
    <row r="81" spans="1:25" ht="16.5">
      <c r="A81" s="27"/>
      <c r="B81" s="20"/>
      <c r="C81" s="20"/>
      <c r="D81" s="21"/>
      <c r="E81" s="21"/>
      <c r="F81" s="20"/>
      <c r="G81" s="20"/>
      <c r="H81" s="21"/>
      <c r="I81" s="21"/>
      <c r="J81" s="20"/>
      <c r="K81" s="20"/>
      <c r="L81" s="21"/>
      <c r="M81" s="21"/>
      <c r="N81" s="20"/>
      <c r="O81" s="20"/>
      <c r="P81" s="27"/>
      <c r="Q81" s="36"/>
      <c r="R81" s="20"/>
      <c r="S81" s="20"/>
      <c r="T81" s="27"/>
      <c r="U81" s="36"/>
      <c r="V81" s="20"/>
      <c r="W81" s="20"/>
      <c r="X81" s="27"/>
      <c r="Y81" s="36"/>
    </row>
    <row r="82" spans="1:25" ht="16.5">
      <c r="A82" s="38" t="s">
        <v>83</v>
      </c>
      <c r="B82" s="31">
        <f t="shared" ref="B82:U82" si="15">SUM(B79+B80)</f>
        <v>129</v>
      </c>
      <c r="C82" s="31">
        <f t="shared" si="15"/>
        <v>170012</v>
      </c>
      <c r="D82" s="32">
        <f t="shared" si="15"/>
        <v>0</v>
      </c>
      <c r="E82" s="32">
        <f t="shared" si="15"/>
        <v>0</v>
      </c>
      <c r="F82" s="31">
        <f t="shared" si="15"/>
        <v>0</v>
      </c>
      <c r="G82" s="31">
        <f t="shared" si="15"/>
        <v>0</v>
      </c>
      <c r="H82" s="32">
        <f t="shared" si="15"/>
        <v>0</v>
      </c>
      <c r="I82" s="32">
        <f t="shared" si="15"/>
        <v>0</v>
      </c>
      <c r="J82" s="31">
        <f t="shared" si="15"/>
        <v>0</v>
      </c>
      <c r="K82" s="31">
        <f t="shared" si="15"/>
        <v>0</v>
      </c>
      <c r="L82" s="32">
        <f t="shared" si="15"/>
        <v>0</v>
      </c>
      <c r="M82" s="32">
        <f t="shared" si="15"/>
        <v>0</v>
      </c>
      <c r="N82" s="31">
        <f t="shared" si="15"/>
        <v>11</v>
      </c>
      <c r="O82" s="31">
        <f t="shared" si="15"/>
        <v>48750</v>
      </c>
      <c r="P82" s="32">
        <f t="shared" si="15"/>
        <v>0</v>
      </c>
      <c r="Q82" s="32">
        <f t="shared" si="15"/>
        <v>0</v>
      </c>
      <c r="R82" s="31">
        <f t="shared" si="15"/>
        <v>0</v>
      </c>
      <c r="S82" s="31">
        <f t="shared" si="15"/>
        <v>0</v>
      </c>
      <c r="T82" s="32">
        <f>SUM(T79+T80)</f>
        <v>287</v>
      </c>
      <c r="U82" s="32">
        <f t="shared" si="15"/>
        <v>740954</v>
      </c>
      <c r="V82" s="22">
        <f>SUM(V79+V80)</f>
        <v>0</v>
      </c>
      <c r="W82" s="22">
        <f t="shared" ref="W82" si="16">SUM(W79+W80)</f>
        <v>0</v>
      </c>
      <c r="X82" s="32">
        <f>B82+D82+F82+H82+J82+L82+R82+T82+N82+P82+V82</f>
        <v>427</v>
      </c>
      <c r="Y82" s="32">
        <f>C82+E82+G82+I82+K82+M82+S82+U82+O82+Q82+W82</f>
        <v>959716</v>
      </c>
    </row>
    <row r="83" spans="1:25" ht="16.5">
      <c r="A83" s="27"/>
      <c r="B83" s="20"/>
      <c r="C83" s="20"/>
      <c r="D83" s="36"/>
      <c r="E83" s="36"/>
      <c r="F83" s="20"/>
      <c r="G83" s="20"/>
      <c r="H83" s="36"/>
      <c r="I83" s="36"/>
      <c r="J83" s="20"/>
      <c r="K83" s="20"/>
      <c r="L83" s="36"/>
      <c r="M83" s="36"/>
      <c r="N83" s="20"/>
      <c r="O83" s="20"/>
      <c r="P83" s="27"/>
      <c r="Q83" s="27"/>
      <c r="R83" s="20"/>
      <c r="S83" s="20"/>
      <c r="T83" s="27"/>
      <c r="U83" s="27"/>
      <c r="V83" s="20"/>
      <c r="W83" s="20"/>
      <c r="X83" s="27"/>
      <c r="Y83" s="27"/>
    </row>
    <row r="84" spans="1:25" ht="16.5">
      <c r="A84" s="38" t="s">
        <v>84</v>
      </c>
      <c r="B84" s="41">
        <f t="shared" ref="B84:W84" si="17">SUM(B17+B56+B76+B82)</f>
        <v>8486</v>
      </c>
      <c r="C84" s="41">
        <f t="shared" si="17"/>
        <v>51544767</v>
      </c>
      <c r="D84" s="42">
        <f t="shared" si="17"/>
        <v>2693</v>
      </c>
      <c r="E84" s="42">
        <f t="shared" si="17"/>
        <v>1717258</v>
      </c>
      <c r="F84" s="41">
        <f t="shared" si="17"/>
        <v>5273</v>
      </c>
      <c r="G84" s="41">
        <f t="shared" si="17"/>
        <v>5210779</v>
      </c>
      <c r="H84" s="42">
        <f t="shared" si="17"/>
        <v>744</v>
      </c>
      <c r="I84" s="42">
        <f t="shared" si="17"/>
        <v>3294100</v>
      </c>
      <c r="J84" s="41">
        <f t="shared" si="17"/>
        <v>971</v>
      </c>
      <c r="K84" s="41">
        <f t="shared" si="17"/>
        <v>5882013</v>
      </c>
      <c r="L84" s="42">
        <f t="shared" si="17"/>
        <v>2</v>
      </c>
      <c r="M84" s="42">
        <f t="shared" si="17"/>
        <v>5268</v>
      </c>
      <c r="N84" s="41">
        <f t="shared" si="17"/>
        <v>132</v>
      </c>
      <c r="O84" s="41">
        <f t="shared" si="17"/>
        <v>451053</v>
      </c>
      <c r="P84" s="42">
        <f t="shared" si="17"/>
        <v>8021</v>
      </c>
      <c r="Q84" s="42">
        <f t="shared" si="17"/>
        <v>18352005</v>
      </c>
      <c r="R84" s="41">
        <f t="shared" si="17"/>
        <v>99</v>
      </c>
      <c r="S84" s="41">
        <f t="shared" si="17"/>
        <v>267875</v>
      </c>
      <c r="T84" s="42">
        <f t="shared" si="17"/>
        <v>1714</v>
      </c>
      <c r="U84" s="42">
        <f t="shared" si="17"/>
        <v>4255223</v>
      </c>
      <c r="V84" s="41">
        <f t="shared" si="17"/>
        <v>3393</v>
      </c>
      <c r="W84" s="41">
        <f t="shared" si="17"/>
        <v>6619622</v>
      </c>
      <c r="X84" s="42">
        <f>B84+D84+F84+H84+J84+L84+R84+T84+N84+P84+V84</f>
        <v>31528</v>
      </c>
      <c r="Y84" s="42">
        <f>C84+E84+G84+I84+K84+M84+S84+U84+O84+Q84+W84</f>
        <v>97599963</v>
      </c>
    </row>
    <row r="85" spans="1:25" ht="16.5">
      <c r="A85" s="38" t="s">
        <v>85</v>
      </c>
      <c r="B85" s="20"/>
      <c r="C85" s="31">
        <f>SUM(C84/B84)</f>
        <v>6074.0946264435543</v>
      </c>
      <c r="D85" s="36"/>
      <c r="E85" s="32">
        <f>SUM(E84/D84)</f>
        <v>637.67471221685855</v>
      </c>
      <c r="F85" s="20"/>
      <c r="G85" s="31">
        <f>SUM(G84/F84)</f>
        <v>988.20007585814528</v>
      </c>
      <c r="H85" s="36"/>
      <c r="I85" s="32">
        <f>SUM(I84/H84)</f>
        <v>4427.5537634408602</v>
      </c>
      <c r="J85" s="20"/>
      <c r="K85" s="31">
        <f>SUM(K84/J84)</f>
        <v>6057.6858908341919</v>
      </c>
      <c r="L85" s="36"/>
      <c r="M85" s="32">
        <f>SUM(M84/L84)</f>
        <v>2634</v>
      </c>
      <c r="N85" s="20"/>
      <c r="O85" s="31">
        <f>SUM(O84/N84)</f>
        <v>3417.068181818182</v>
      </c>
      <c r="P85" s="36"/>
      <c r="Q85" s="32">
        <f>SUM(Q84/P84)</f>
        <v>2287.9946390724349</v>
      </c>
      <c r="R85" s="20"/>
      <c r="S85" s="31">
        <f>SUM(S84/R84)</f>
        <v>2705.8080808080808</v>
      </c>
      <c r="T85" s="36"/>
      <c r="U85" s="32">
        <f>SUM(U84/T84)</f>
        <v>2482.6271878646439</v>
      </c>
      <c r="V85" s="20"/>
      <c r="W85" s="31">
        <f>SUM(W84/V84)</f>
        <v>1950.9643383436487</v>
      </c>
      <c r="X85" s="36"/>
      <c r="Y85" s="32"/>
    </row>
    <row r="86" spans="1:25" ht="16.5">
      <c r="A86" s="27"/>
      <c r="B86" s="27"/>
      <c r="C86" s="43"/>
      <c r="D86" s="35"/>
      <c r="E86" s="44"/>
      <c r="F86" s="44"/>
      <c r="G86" s="44"/>
      <c r="H86" s="44"/>
      <c r="I86" s="44"/>
      <c r="J86" s="45"/>
      <c r="K86" s="46"/>
      <c r="L86" s="44"/>
      <c r="M86" s="44"/>
      <c r="N86" s="190"/>
      <c r="O86" s="45"/>
      <c r="P86" s="190"/>
      <c r="Q86" s="45"/>
      <c r="R86" s="190"/>
      <c r="S86" s="45"/>
      <c r="T86" s="190"/>
      <c r="U86" s="45"/>
      <c r="V86" s="190"/>
      <c r="W86" s="190"/>
      <c r="X86" s="190"/>
      <c r="Y86" s="45"/>
    </row>
    <row r="87" spans="1:25" ht="31.5">
      <c r="A87" s="40" t="s">
        <v>86</v>
      </c>
      <c r="B87" s="48" t="s">
        <v>15</v>
      </c>
      <c r="C87" s="48" t="s">
        <v>16</v>
      </c>
      <c r="D87" s="48" t="s">
        <v>87</v>
      </c>
      <c r="E87" s="190"/>
      <c r="F87" s="190"/>
      <c r="G87" s="190"/>
      <c r="H87" s="190"/>
      <c r="I87" s="190"/>
      <c r="J87" s="190"/>
      <c r="K87" s="190"/>
      <c r="L87" s="190"/>
      <c r="M87" s="190"/>
      <c r="N87" s="190"/>
      <c r="O87" s="190"/>
      <c r="P87" s="190"/>
      <c r="Q87" s="190"/>
      <c r="R87" s="190"/>
      <c r="S87" s="190"/>
      <c r="T87" s="190"/>
      <c r="U87" s="190"/>
      <c r="V87" s="190"/>
      <c r="W87" s="190"/>
      <c r="X87" s="190"/>
      <c r="Y87" s="190"/>
    </row>
    <row r="88" spans="1:25" ht="16.5">
      <c r="A88" s="49" t="s">
        <v>139</v>
      </c>
      <c r="B88" s="21">
        <v>20</v>
      </c>
      <c r="C88" s="21">
        <v>600000</v>
      </c>
      <c r="D88" s="50">
        <f t="shared" ref="D88:D93" si="18">C88/B88</f>
        <v>30000</v>
      </c>
      <c r="E88" s="190"/>
      <c r="F88" s="190"/>
      <c r="G88" s="190"/>
      <c r="H88" s="190"/>
      <c r="I88" s="190"/>
      <c r="J88" s="190"/>
      <c r="K88" s="190"/>
      <c r="L88" s="190"/>
      <c r="M88" s="190"/>
      <c r="N88" s="190"/>
      <c r="O88" s="190"/>
      <c r="P88" s="190"/>
      <c r="Q88" s="190"/>
      <c r="R88" s="190"/>
      <c r="S88" s="190"/>
      <c r="T88" s="190"/>
      <c r="U88" s="190"/>
      <c r="V88" s="190"/>
      <c r="W88" s="190"/>
      <c r="X88" s="190"/>
      <c r="Y88" s="190"/>
    </row>
    <row r="89" spans="1:25" ht="47.25">
      <c r="A89" s="49" t="s">
        <v>90</v>
      </c>
      <c r="B89" s="134">
        <v>25</v>
      </c>
      <c r="C89" s="134">
        <v>805033</v>
      </c>
      <c r="D89" s="135">
        <f t="shared" si="18"/>
        <v>32201.32</v>
      </c>
      <c r="E89" s="190"/>
      <c r="F89" s="190"/>
      <c r="G89" s="190"/>
      <c r="H89" s="190"/>
      <c r="I89" s="190"/>
      <c r="J89" s="190"/>
      <c r="K89" s="190"/>
      <c r="L89" s="190"/>
      <c r="M89" s="190"/>
      <c r="N89" s="190"/>
      <c r="O89" s="190"/>
      <c r="P89" s="190"/>
      <c r="Q89" s="190"/>
      <c r="R89" s="190"/>
      <c r="S89" s="190"/>
      <c r="T89" s="190"/>
      <c r="U89" s="190"/>
      <c r="V89" s="190"/>
      <c r="W89" s="190"/>
      <c r="X89" s="190"/>
      <c r="Y89" s="190"/>
    </row>
    <row r="90" spans="1:25" ht="31.5">
      <c r="A90" s="49" t="s">
        <v>137</v>
      </c>
      <c r="B90" s="134">
        <v>13</v>
      </c>
      <c r="C90" s="134">
        <v>520000</v>
      </c>
      <c r="D90" s="135">
        <f t="shared" si="18"/>
        <v>40000</v>
      </c>
      <c r="E90" s="190"/>
      <c r="F90" s="190"/>
      <c r="G90" s="190"/>
      <c r="H90" s="190"/>
      <c r="I90" s="190"/>
      <c r="J90" s="190"/>
      <c r="K90" s="190"/>
      <c r="L90" s="190"/>
      <c r="M90" s="190"/>
      <c r="N90" s="190"/>
      <c r="O90" s="190"/>
      <c r="P90" s="190"/>
      <c r="Q90" s="190"/>
      <c r="R90" s="190"/>
      <c r="S90" s="190"/>
      <c r="T90" s="190"/>
      <c r="U90" s="190"/>
      <c r="V90" s="190"/>
      <c r="W90" s="190"/>
      <c r="X90" s="190"/>
      <c r="Y90" s="190"/>
    </row>
    <row r="91" spans="1:25" ht="31.5">
      <c r="A91" s="49" t="s">
        <v>91</v>
      </c>
      <c r="B91" s="134">
        <v>17</v>
      </c>
      <c r="C91" s="134">
        <v>3265847</v>
      </c>
      <c r="D91" s="135">
        <f t="shared" si="18"/>
        <v>192108.64705882352</v>
      </c>
      <c r="E91" s="190"/>
      <c r="F91" s="190"/>
      <c r="G91" s="190"/>
      <c r="H91" s="190"/>
      <c r="I91" s="190"/>
      <c r="J91" s="190"/>
      <c r="K91" s="190"/>
      <c r="L91" s="190"/>
      <c r="M91" s="190"/>
      <c r="N91" s="190"/>
      <c r="O91" s="190"/>
      <c r="P91" s="190"/>
      <c r="Q91" s="190"/>
      <c r="R91" s="190"/>
      <c r="S91" s="190"/>
      <c r="T91" s="190"/>
      <c r="U91" s="190"/>
      <c r="V91" s="190"/>
      <c r="W91" s="190"/>
      <c r="X91" s="190"/>
      <c r="Y91" s="190"/>
    </row>
    <row r="92" spans="1:25" ht="24" customHeight="1">
      <c r="A92" s="49" t="s">
        <v>140</v>
      </c>
      <c r="B92" s="134">
        <v>15</v>
      </c>
      <c r="C92" s="134">
        <v>779990</v>
      </c>
      <c r="D92" s="135">
        <f t="shared" si="18"/>
        <v>51999.333333333336</v>
      </c>
      <c r="E92" s="190"/>
      <c r="F92" s="190"/>
      <c r="G92" s="190"/>
      <c r="H92" s="190"/>
      <c r="I92" s="190"/>
      <c r="J92" s="190"/>
      <c r="K92" s="190"/>
      <c r="L92" s="190"/>
      <c r="M92" s="190"/>
      <c r="N92" s="190"/>
      <c r="O92" s="190"/>
      <c r="P92" s="190"/>
      <c r="Q92" s="190"/>
      <c r="R92" s="190"/>
      <c r="S92" s="190"/>
      <c r="T92" s="190"/>
      <c r="U92" s="190"/>
      <c r="V92" s="190"/>
      <c r="W92" s="190"/>
      <c r="X92" s="190"/>
      <c r="Y92" s="190"/>
    </row>
    <row r="93" spans="1:25" ht="16.5">
      <c r="A93" s="49" t="s">
        <v>92</v>
      </c>
      <c r="B93" s="21">
        <v>185</v>
      </c>
      <c r="C93" s="21">
        <v>740000</v>
      </c>
      <c r="D93" s="50">
        <f t="shared" si="18"/>
        <v>4000</v>
      </c>
      <c r="E93" s="190"/>
      <c r="F93" s="190"/>
      <c r="G93" s="190"/>
      <c r="H93" s="190"/>
      <c r="I93" s="190"/>
      <c r="J93" s="190"/>
      <c r="K93" s="190"/>
      <c r="L93" s="190"/>
      <c r="M93" s="190"/>
      <c r="N93" s="190"/>
      <c r="O93" s="190"/>
      <c r="P93" s="190"/>
      <c r="Q93" s="190"/>
      <c r="R93" s="190"/>
      <c r="S93" s="190"/>
      <c r="T93" s="190"/>
      <c r="U93" s="190"/>
      <c r="V93" s="190"/>
      <c r="W93" s="190"/>
      <c r="X93" s="190"/>
      <c r="Y93" s="190"/>
    </row>
    <row r="94" spans="1:25" ht="16.5">
      <c r="A94" s="190"/>
      <c r="B94" s="46"/>
      <c r="C94" s="46"/>
      <c r="D94" s="46"/>
      <c r="E94" s="187"/>
      <c r="F94" s="187"/>
      <c r="G94" s="187"/>
      <c r="H94" s="187"/>
      <c r="I94" s="187"/>
      <c r="J94" s="187"/>
      <c r="K94" s="187"/>
      <c r="L94" s="187"/>
      <c r="M94" s="187"/>
      <c r="N94" s="187"/>
      <c r="O94" s="187"/>
      <c r="P94" s="187"/>
      <c r="Q94" s="187"/>
      <c r="R94" s="187"/>
      <c r="S94" s="187"/>
      <c r="T94" s="187"/>
      <c r="U94" s="187"/>
      <c r="V94" s="187"/>
      <c r="W94" s="187"/>
      <c r="X94" s="187"/>
      <c r="Y94" s="187"/>
    </row>
    <row r="95" spans="1:25" ht="16.5">
      <c r="A95" s="190"/>
      <c r="B95" s="190"/>
      <c r="C95" s="190"/>
      <c r="D95" s="190"/>
      <c r="E95" s="190"/>
      <c r="F95" s="190"/>
      <c r="G95" s="190"/>
      <c r="H95" s="190"/>
      <c r="I95" s="190"/>
      <c r="J95" s="190"/>
      <c r="K95" s="190"/>
      <c r="L95" s="190"/>
      <c r="M95" s="190"/>
      <c r="N95" s="190"/>
      <c r="O95" s="190"/>
      <c r="P95" s="190"/>
      <c r="Q95" s="190"/>
      <c r="R95" s="190"/>
      <c r="S95" s="190"/>
      <c r="T95" s="190"/>
      <c r="U95" s="190"/>
      <c r="V95" s="190"/>
      <c r="W95" s="190"/>
      <c r="X95" s="190"/>
      <c r="Y95" s="190"/>
    </row>
    <row r="96" spans="1:25" ht="16.5">
      <c r="A96" s="190"/>
      <c r="B96" s="190"/>
      <c r="C96" s="190"/>
      <c r="D96" s="190"/>
      <c r="E96" s="190"/>
      <c r="F96" s="190"/>
      <c r="G96" s="190"/>
      <c r="H96" s="190"/>
      <c r="I96" s="190"/>
      <c r="J96" s="190"/>
      <c r="K96" s="190"/>
      <c r="L96" s="190"/>
      <c r="M96" s="190"/>
      <c r="N96" s="190"/>
      <c r="O96" s="190"/>
      <c r="P96" s="190"/>
      <c r="Q96" s="190"/>
      <c r="R96" s="190"/>
      <c r="S96" s="190"/>
      <c r="T96" s="190"/>
      <c r="U96" s="190"/>
      <c r="V96" s="190"/>
      <c r="W96" s="190"/>
      <c r="X96" s="190"/>
      <c r="Y96" s="190"/>
    </row>
    <row r="97" spans="1:25" ht="16.5">
      <c r="A97" s="191" t="s">
        <v>148</v>
      </c>
      <c r="B97" s="187"/>
      <c r="C97" s="187"/>
      <c r="D97" s="187"/>
      <c r="E97" s="190"/>
      <c r="F97" s="190"/>
      <c r="G97" s="190"/>
      <c r="H97" s="190"/>
      <c r="I97" s="190"/>
      <c r="J97" s="190"/>
      <c r="K97" s="190"/>
      <c r="L97" s="190"/>
      <c r="M97" s="190"/>
      <c r="N97" s="190"/>
      <c r="O97" s="190"/>
      <c r="P97" s="190"/>
      <c r="Q97" s="190"/>
      <c r="R97" s="190"/>
      <c r="S97" s="190"/>
      <c r="T97" s="190"/>
      <c r="U97" s="190"/>
      <c r="V97" s="190"/>
      <c r="W97" s="190"/>
      <c r="X97" s="190"/>
      <c r="Y97" s="190"/>
    </row>
    <row r="98" spans="1:25" ht="16.5">
      <c r="A98" s="190"/>
      <c r="B98" s="190"/>
      <c r="C98" s="190"/>
      <c r="D98" s="190"/>
      <c r="E98" s="190"/>
      <c r="F98" s="190"/>
      <c r="G98" s="190"/>
      <c r="H98" s="190"/>
      <c r="I98" s="190"/>
      <c r="J98" s="190"/>
      <c r="K98" s="190"/>
      <c r="L98" s="190"/>
      <c r="M98" s="190"/>
      <c r="N98" s="190"/>
      <c r="O98" s="190"/>
      <c r="P98" s="190"/>
      <c r="Q98" s="190"/>
      <c r="R98" s="190"/>
      <c r="S98" s="190"/>
      <c r="T98" s="190"/>
      <c r="U98" s="190"/>
      <c r="V98" s="190"/>
      <c r="W98" s="190"/>
      <c r="X98" s="190"/>
      <c r="Y98" s="190"/>
    </row>
    <row r="99" spans="1:25" ht="16.5">
      <c r="A99" s="190"/>
      <c r="B99" s="190"/>
      <c r="C99" s="190"/>
      <c r="D99" s="190"/>
      <c r="E99" s="190"/>
      <c r="F99" s="190"/>
      <c r="G99" s="190"/>
      <c r="H99" s="190"/>
      <c r="I99" s="190"/>
      <c r="J99" s="190"/>
      <c r="K99" s="190"/>
      <c r="L99" s="190"/>
      <c r="M99" s="190"/>
      <c r="N99" s="190"/>
      <c r="O99" s="190"/>
      <c r="P99" s="190"/>
      <c r="Q99" s="190"/>
      <c r="R99" s="190"/>
      <c r="S99" s="190"/>
      <c r="T99" s="190"/>
      <c r="U99" s="190"/>
      <c r="V99" s="190"/>
      <c r="W99" s="190"/>
      <c r="X99" s="190"/>
      <c r="Y99" s="190"/>
    </row>
    <row r="100" spans="1:25" ht="16.5">
      <c r="A100" s="190"/>
      <c r="B100" s="190"/>
      <c r="C100" s="190"/>
      <c r="D100" s="190"/>
      <c r="E100" s="190"/>
      <c r="F100" s="190"/>
      <c r="G100" s="190"/>
      <c r="H100" s="190"/>
      <c r="I100" s="190"/>
      <c r="J100" s="190"/>
      <c r="K100" s="190"/>
      <c r="L100" s="190"/>
      <c r="M100" s="190"/>
      <c r="N100" s="190"/>
      <c r="O100" s="190"/>
      <c r="P100" s="190"/>
      <c r="Q100" s="190"/>
      <c r="R100" s="190"/>
      <c r="S100" s="190"/>
      <c r="T100" s="190"/>
      <c r="U100" s="190"/>
      <c r="V100" s="190"/>
      <c r="W100" s="190"/>
      <c r="X100" s="190"/>
      <c r="Y100" s="190"/>
    </row>
    <row r="101" spans="1:25" ht="16.5">
      <c r="A101" s="190"/>
      <c r="B101" s="190"/>
      <c r="C101" s="190"/>
      <c r="D101" s="190"/>
      <c r="E101" s="190"/>
      <c r="F101" s="190"/>
      <c r="G101" s="190"/>
      <c r="H101" s="190"/>
      <c r="I101" s="190"/>
      <c r="J101" s="190"/>
      <c r="K101" s="190"/>
      <c r="L101" s="190"/>
      <c r="M101" s="190"/>
      <c r="N101" s="190"/>
      <c r="O101" s="190"/>
      <c r="P101" s="190"/>
      <c r="Q101" s="190"/>
      <c r="R101" s="190"/>
      <c r="S101" s="190"/>
      <c r="T101" s="190"/>
      <c r="U101" s="190"/>
      <c r="V101" s="190"/>
      <c r="W101" s="190"/>
      <c r="X101" s="190"/>
      <c r="Y101" s="190"/>
    </row>
    <row r="102" spans="1:25" ht="16.5">
      <c r="A102" s="190"/>
      <c r="B102" s="190"/>
      <c r="C102" s="190"/>
      <c r="D102" s="190"/>
      <c r="E102" s="190"/>
      <c r="F102" s="190"/>
      <c r="G102" s="190"/>
      <c r="H102" s="190"/>
      <c r="I102" s="190"/>
      <c r="J102" s="190"/>
      <c r="K102" s="190"/>
      <c r="L102" s="190"/>
      <c r="M102" s="190"/>
      <c r="N102" s="190"/>
      <c r="O102" s="190"/>
      <c r="P102" s="190"/>
      <c r="Q102" s="190"/>
      <c r="R102" s="190"/>
      <c r="S102" s="190"/>
      <c r="T102" s="190"/>
      <c r="U102" s="190"/>
      <c r="V102" s="190"/>
      <c r="W102" s="190"/>
      <c r="X102" s="190"/>
      <c r="Y102" s="190"/>
    </row>
    <row r="103" spans="1:25" ht="16.5">
      <c r="A103" s="190"/>
      <c r="B103" s="190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</row>
    <row r="104" spans="1:25" ht="16.5">
      <c r="A104" s="190"/>
      <c r="B104" s="190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</row>
    <row r="105" spans="1:25" ht="16.5">
      <c r="A105" s="190"/>
      <c r="B105" s="190"/>
      <c r="C105" s="190"/>
      <c r="D105" s="190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0"/>
      <c r="S105" s="190"/>
      <c r="T105" s="190"/>
      <c r="U105" s="190"/>
      <c r="V105" s="190"/>
      <c r="W105" s="190"/>
      <c r="X105" s="190"/>
      <c r="Y105" s="190"/>
    </row>
    <row r="106" spans="1:25" ht="16.5">
      <c r="A106" s="190"/>
      <c r="B106" s="190"/>
      <c r="C106" s="19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0"/>
      <c r="S106" s="190"/>
      <c r="T106" s="190"/>
      <c r="U106" s="190"/>
      <c r="V106" s="190"/>
      <c r="W106" s="190"/>
      <c r="X106" s="190"/>
      <c r="Y106" s="190"/>
    </row>
    <row r="107" spans="1:25" ht="16.5">
      <c r="A107" s="190"/>
      <c r="B107" s="190"/>
      <c r="C107" s="19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0"/>
      <c r="S107" s="190"/>
      <c r="T107" s="190"/>
      <c r="U107" s="190"/>
      <c r="V107" s="190"/>
      <c r="W107" s="190"/>
      <c r="X107" s="190"/>
      <c r="Y107" s="190"/>
    </row>
    <row r="108" spans="1:25" ht="16.5">
      <c r="A108" s="190"/>
      <c r="B108" s="190"/>
      <c r="C108" s="190"/>
      <c r="D108" s="190"/>
      <c r="E108" s="190"/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0"/>
      <c r="R108" s="190"/>
      <c r="S108" s="190"/>
      <c r="T108" s="190"/>
      <c r="U108" s="190"/>
      <c r="V108" s="190"/>
      <c r="W108" s="190"/>
      <c r="X108" s="190"/>
      <c r="Y108" s="190"/>
    </row>
    <row r="109" spans="1:25" ht="16.5">
      <c r="A109" s="190"/>
      <c r="B109" s="190"/>
      <c r="C109" s="190"/>
      <c r="D109" s="190"/>
      <c r="E109" s="190"/>
      <c r="F109" s="190"/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  <c r="Q109" s="190"/>
      <c r="R109" s="190"/>
      <c r="S109" s="190"/>
      <c r="T109" s="190"/>
      <c r="U109" s="190"/>
      <c r="V109" s="190"/>
      <c r="W109" s="190"/>
      <c r="X109" s="190"/>
      <c r="Y109" s="190"/>
    </row>
    <row r="110" spans="1:25" ht="16.5">
      <c r="A110" s="190"/>
      <c r="B110" s="190"/>
      <c r="C110" s="190"/>
      <c r="D110" s="190"/>
      <c r="E110" s="190"/>
      <c r="F110" s="190"/>
      <c r="G110" s="190"/>
      <c r="H110" s="190"/>
      <c r="I110" s="190"/>
      <c r="J110" s="190"/>
      <c r="K110" s="190"/>
      <c r="L110" s="190"/>
      <c r="M110" s="190"/>
      <c r="N110" s="190"/>
      <c r="O110" s="190"/>
      <c r="P110" s="190"/>
      <c r="Q110" s="190"/>
      <c r="R110" s="190"/>
      <c r="S110" s="190"/>
      <c r="T110" s="190"/>
      <c r="U110" s="190"/>
      <c r="V110" s="190"/>
      <c r="W110" s="190"/>
      <c r="X110" s="190"/>
      <c r="Y110" s="190"/>
    </row>
    <row r="111" spans="1:25" ht="16.5">
      <c r="A111" s="190"/>
      <c r="B111" s="190"/>
      <c r="C111" s="190"/>
      <c r="D111" s="190"/>
      <c r="E111" s="190"/>
      <c r="F111" s="190"/>
      <c r="G111" s="190"/>
      <c r="H111" s="190"/>
      <c r="I111" s="190"/>
      <c r="J111" s="190"/>
      <c r="K111" s="190"/>
      <c r="L111" s="190"/>
      <c r="M111" s="190"/>
      <c r="N111" s="190"/>
      <c r="O111" s="190"/>
      <c r="P111" s="190"/>
      <c r="Q111" s="190"/>
      <c r="R111" s="190"/>
      <c r="S111" s="190"/>
      <c r="T111" s="190"/>
      <c r="U111" s="190"/>
      <c r="V111" s="190"/>
      <c r="W111" s="190"/>
      <c r="X111" s="190"/>
      <c r="Y111" s="190"/>
    </row>
    <row r="112" spans="1:25" ht="16.5">
      <c r="A112" s="190"/>
      <c r="B112" s="190"/>
      <c r="C112" s="190"/>
      <c r="D112" s="190"/>
      <c r="E112" s="190"/>
      <c r="F112" s="190"/>
      <c r="G112" s="190"/>
      <c r="H112" s="190"/>
      <c r="I112" s="190"/>
      <c r="J112" s="190"/>
      <c r="K112" s="190"/>
      <c r="L112" s="190"/>
      <c r="M112" s="190"/>
      <c r="N112" s="190"/>
      <c r="O112" s="190"/>
      <c r="P112" s="190"/>
      <c r="Q112" s="190"/>
      <c r="R112" s="190"/>
      <c r="S112" s="190"/>
      <c r="T112" s="190"/>
      <c r="U112" s="190"/>
      <c r="V112" s="190"/>
      <c r="W112" s="190"/>
      <c r="X112" s="190"/>
      <c r="Y112" s="190"/>
    </row>
    <row r="113" spans="1:25" ht="16.5">
      <c r="A113" s="190"/>
      <c r="B113" s="190"/>
      <c r="C113" s="190"/>
      <c r="D113" s="190"/>
      <c r="E113" s="190"/>
      <c r="F113" s="190"/>
      <c r="G113" s="190"/>
      <c r="H113" s="190"/>
      <c r="I113" s="190"/>
      <c r="J113" s="190"/>
      <c r="K113" s="190"/>
      <c r="L113" s="190"/>
      <c r="M113" s="190"/>
      <c r="N113" s="190"/>
      <c r="O113" s="190"/>
      <c r="P113" s="190"/>
      <c r="Q113" s="190"/>
      <c r="R113" s="190"/>
      <c r="S113" s="190"/>
      <c r="T113" s="190"/>
      <c r="U113" s="190"/>
      <c r="V113" s="190"/>
      <c r="W113" s="190"/>
      <c r="X113" s="190"/>
      <c r="Y113" s="190"/>
    </row>
    <row r="114" spans="1:25" ht="16.5">
      <c r="A114" s="190"/>
      <c r="B114" s="190"/>
      <c r="C114" s="190"/>
      <c r="D114" s="190"/>
      <c r="E114" s="190"/>
      <c r="F114" s="190"/>
      <c r="G114" s="190"/>
      <c r="H114" s="190"/>
      <c r="I114" s="190"/>
      <c r="J114" s="190"/>
      <c r="K114" s="190"/>
      <c r="L114" s="190"/>
      <c r="M114" s="190"/>
      <c r="N114" s="190"/>
      <c r="O114" s="190"/>
      <c r="P114" s="190"/>
      <c r="Q114" s="190"/>
      <c r="R114" s="190"/>
      <c r="S114" s="190"/>
      <c r="T114" s="190"/>
      <c r="U114" s="190"/>
      <c r="V114" s="190"/>
      <c r="W114" s="190"/>
      <c r="X114" s="190"/>
      <c r="Y114" s="190"/>
    </row>
    <row r="115" spans="1:25" ht="16.5">
      <c r="A115" s="190"/>
      <c r="B115" s="190"/>
      <c r="C115" s="190"/>
      <c r="D115" s="190"/>
      <c r="E115" s="190"/>
      <c r="F115" s="190"/>
      <c r="G115" s="190"/>
      <c r="H115" s="190"/>
      <c r="I115" s="190"/>
      <c r="J115" s="190"/>
      <c r="K115" s="190"/>
      <c r="L115" s="190"/>
      <c r="M115" s="190"/>
      <c r="N115" s="190"/>
      <c r="O115" s="190"/>
      <c r="P115" s="190"/>
      <c r="Q115" s="190"/>
      <c r="R115" s="190"/>
      <c r="S115" s="190"/>
      <c r="T115" s="190"/>
      <c r="U115" s="190"/>
      <c r="V115" s="190"/>
      <c r="W115" s="190"/>
      <c r="X115" s="190"/>
      <c r="Y115" s="190"/>
    </row>
    <row r="116" spans="1:25" ht="16.5">
      <c r="A116" s="190"/>
      <c r="B116" s="190"/>
      <c r="C116" s="190"/>
      <c r="D116" s="190"/>
      <c r="E116" s="190"/>
      <c r="F116" s="190"/>
      <c r="G116" s="190"/>
      <c r="H116" s="190"/>
      <c r="I116" s="190"/>
      <c r="J116" s="190"/>
      <c r="K116" s="190"/>
      <c r="L116" s="190"/>
      <c r="M116" s="190"/>
      <c r="N116" s="190"/>
      <c r="O116" s="190"/>
      <c r="P116" s="190"/>
      <c r="Q116" s="190"/>
      <c r="R116" s="190"/>
      <c r="S116" s="190"/>
      <c r="T116" s="190"/>
      <c r="U116" s="190"/>
      <c r="V116" s="190"/>
      <c r="W116" s="190"/>
      <c r="X116" s="190"/>
      <c r="Y116" s="190"/>
    </row>
    <row r="117" spans="1:25" ht="16.5">
      <c r="A117" s="190"/>
      <c r="B117" s="190"/>
      <c r="C117" s="190"/>
      <c r="D117" s="190"/>
      <c r="E117" s="190"/>
      <c r="F117" s="190"/>
      <c r="G117" s="190"/>
      <c r="H117" s="190"/>
      <c r="I117" s="190"/>
      <c r="J117" s="190"/>
      <c r="K117" s="190"/>
      <c r="L117" s="190"/>
      <c r="M117" s="190"/>
      <c r="N117" s="190"/>
      <c r="O117" s="190"/>
      <c r="P117" s="190"/>
      <c r="Q117" s="190"/>
      <c r="R117" s="190"/>
      <c r="S117" s="190"/>
      <c r="T117" s="190"/>
      <c r="U117" s="190"/>
      <c r="V117" s="190"/>
      <c r="W117" s="190"/>
      <c r="X117" s="190"/>
      <c r="Y117" s="190"/>
    </row>
    <row r="118" spans="1:25" ht="16.5">
      <c r="A118" s="190"/>
      <c r="B118" s="190"/>
      <c r="C118" s="190"/>
      <c r="D118" s="190"/>
      <c r="E118" s="190"/>
      <c r="F118" s="190"/>
      <c r="G118" s="190"/>
      <c r="H118" s="190"/>
      <c r="I118" s="190"/>
      <c r="J118" s="190"/>
      <c r="K118" s="190"/>
      <c r="L118" s="190"/>
      <c r="M118" s="190"/>
      <c r="N118" s="190"/>
      <c r="O118" s="190"/>
      <c r="P118" s="190"/>
      <c r="Q118" s="190"/>
      <c r="R118" s="190"/>
      <c r="S118" s="190"/>
      <c r="T118" s="190"/>
      <c r="U118" s="190"/>
      <c r="V118" s="190"/>
      <c r="W118" s="190"/>
      <c r="X118" s="190"/>
      <c r="Y118" s="190"/>
    </row>
    <row r="119" spans="1:25" ht="16.5">
      <c r="A119" s="190"/>
      <c r="B119" s="190"/>
      <c r="C119" s="190"/>
      <c r="D119" s="190"/>
      <c r="E119" s="190"/>
      <c r="F119" s="190"/>
      <c r="G119" s="190"/>
      <c r="H119" s="190"/>
      <c r="I119" s="190"/>
      <c r="J119" s="190"/>
      <c r="K119" s="190"/>
      <c r="L119" s="190"/>
      <c r="M119" s="190"/>
      <c r="N119" s="190"/>
      <c r="O119" s="190"/>
      <c r="P119" s="190"/>
      <c r="Q119" s="190"/>
      <c r="R119" s="190"/>
      <c r="S119" s="190"/>
      <c r="T119" s="190"/>
      <c r="U119" s="190"/>
      <c r="V119" s="190"/>
      <c r="W119" s="190"/>
      <c r="X119" s="190"/>
      <c r="Y119" s="190"/>
    </row>
    <row r="120" spans="1:25" ht="16.5">
      <c r="A120" s="190"/>
      <c r="B120" s="190"/>
      <c r="C120" s="190"/>
      <c r="D120" s="190"/>
      <c r="E120" s="190"/>
      <c r="F120" s="190"/>
      <c r="G120" s="190"/>
      <c r="H120" s="190"/>
      <c r="I120" s="190"/>
      <c r="J120" s="190"/>
      <c r="K120" s="190"/>
      <c r="L120" s="190"/>
      <c r="M120" s="190"/>
      <c r="N120" s="190"/>
      <c r="O120" s="190"/>
      <c r="P120" s="190"/>
      <c r="Q120" s="190"/>
      <c r="R120" s="190"/>
      <c r="S120" s="190"/>
      <c r="T120" s="190"/>
      <c r="U120" s="190"/>
      <c r="V120" s="190"/>
      <c r="W120" s="190"/>
      <c r="X120" s="190"/>
      <c r="Y120" s="190"/>
    </row>
    <row r="121" spans="1:25" ht="16.5">
      <c r="A121" s="190"/>
      <c r="B121" s="190"/>
      <c r="C121" s="190"/>
      <c r="D121" s="190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</row>
    <row r="122" spans="1:25" ht="16.5">
      <c r="A122" s="190"/>
      <c r="B122" s="190"/>
      <c r="C122" s="190"/>
      <c r="D122" s="190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</row>
    <row r="123" spans="1:25" ht="16.5">
      <c r="A123" s="190"/>
      <c r="B123" s="190"/>
      <c r="C123" s="190"/>
      <c r="D123" s="190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</row>
    <row r="124" spans="1:25" ht="12.75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</row>
    <row r="125" spans="1:25" ht="12.75">
      <c r="A125" s="52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</row>
    <row r="126" spans="1:25" ht="12.75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</row>
    <row r="127" spans="1:25" ht="12.75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</row>
    <row r="128" spans="1:25" ht="12.75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</row>
    <row r="129" spans="1:25" ht="12.75">
      <c r="A129" s="52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</row>
    <row r="130" spans="1:25" ht="12.75">
      <c r="A130" s="52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</row>
    <row r="131" spans="1:25" ht="15.75" customHeight="1">
      <c r="A131" s="52"/>
      <c r="B131" s="52"/>
      <c r="C131" s="52"/>
      <c r="D131" s="52"/>
    </row>
    <row r="132" spans="1:25" ht="15.75" customHeight="1">
      <c r="A132" s="52"/>
      <c r="B132" s="52"/>
      <c r="C132" s="52"/>
      <c r="D132" s="52"/>
    </row>
    <row r="133" spans="1:25" ht="15.75" customHeight="1">
      <c r="A133" s="52"/>
      <c r="B133" s="52"/>
      <c r="C133" s="52"/>
      <c r="D133" s="52"/>
    </row>
  </sheetData>
  <mergeCells count="19">
    <mergeCell ref="F7:G9"/>
    <mergeCell ref="H7:I9"/>
    <mergeCell ref="J7:K9"/>
    <mergeCell ref="A7:A10"/>
    <mergeCell ref="B1:Y1"/>
    <mergeCell ref="B2:Y2"/>
    <mergeCell ref="B3:Y3"/>
    <mergeCell ref="B5:Y5"/>
    <mergeCell ref="B6:Y6"/>
    <mergeCell ref="B4:Y4"/>
    <mergeCell ref="L7:M9"/>
    <mergeCell ref="N7:O9"/>
    <mergeCell ref="P7:Q9"/>
    <mergeCell ref="R7:S9"/>
    <mergeCell ref="T7:U9"/>
    <mergeCell ref="X7:Y9"/>
    <mergeCell ref="V7:W9"/>
    <mergeCell ref="B7:C9"/>
    <mergeCell ref="D7:E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135"/>
  <sheetViews>
    <sheetView workbookViewId="0">
      <pane ySplit="12" topLeftCell="A79" activePane="bottomLeft" state="frozen"/>
      <selection pane="bottomLeft" activeCell="B92" sqref="B92:D92"/>
    </sheetView>
  </sheetViews>
  <sheetFormatPr defaultColWidth="14.42578125" defaultRowHeight="15.75" customHeight="1"/>
  <cols>
    <col min="1" max="1" width="27.7109375" customWidth="1"/>
    <col min="2" max="2" width="6.42578125" customWidth="1"/>
    <col min="3" max="3" width="11.28515625" customWidth="1"/>
    <col min="4" max="4" width="9.5703125" customWidth="1"/>
    <col min="5" max="5" width="10.42578125" customWidth="1"/>
    <col min="6" max="6" width="7.5703125" customWidth="1"/>
    <col min="7" max="7" width="8.42578125" customWidth="1"/>
    <col min="8" max="8" width="7.5703125" customWidth="1"/>
    <col min="9" max="9" width="8" customWidth="1"/>
    <col min="10" max="10" width="5.85546875" customWidth="1"/>
    <col min="11" max="11" width="8.140625" customWidth="1"/>
    <col min="12" max="12" width="5.28515625" customWidth="1"/>
    <col min="13" max="13" width="6.7109375" customWidth="1"/>
    <col min="14" max="14" width="5.42578125" customWidth="1"/>
    <col min="15" max="15" width="7.85546875" customWidth="1"/>
    <col min="16" max="16" width="7.140625" customWidth="1"/>
    <col min="17" max="17" width="8.85546875" customWidth="1"/>
    <col min="18" max="18" width="8" customWidth="1"/>
    <col min="19" max="19" width="8.140625" customWidth="1"/>
    <col min="20" max="20" width="9.140625" customWidth="1"/>
    <col min="21" max="21" width="7.85546875" bestFit="1" customWidth="1"/>
    <col min="22" max="22" width="6.140625" customWidth="1"/>
    <col min="23" max="23" width="10" customWidth="1"/>
  </cols>
  <sheetData>
    <row r="1" spans="1:25" ht="19.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8"/>
      <c r="Q1" s="8"/>
      <c r="R1" s="8"/>
      <c r="S1" s="8"/>
      <c r="T1" s="7"/>
      <c r="U1" s="7"/>
      <c r="V1" s="7"/>
      <c r="W1" s="7"/>
    </row>
    <row r="2" spans="1:25" ht="19.5">
      <c r="A2" s="8"/>
      <c r="B2" s="202" t="s">
        <v>0</v>
      </c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1"/>
      <c r="S2" s="1"/>
      <c r="T2" s="5"/>
      <c r="U2" s="5"/>
      <c r="V2" s="6"/>
      <c r="W2" s="6"/>
    </row>
    <row r="3" spans="1:25" ht="19.5">
      <c r="A3" s="8"/>
      <c r="B3" s="202" t="s">
        <v>1</v>
      </c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1"/>
      <c r="S3" s="1"/>
      <c r="T3" s="7"/>
      <c r="U3" s="7"/>
      <c r="V3" s="6"/>
      <c r="W3" s="6"/>
    </row>
    <row r="4" spans="1:25" ht="19.5">
      <c r="A4" s="1"/>
      <c r="B4" s="205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1"/>
      <c r="Q4" s="1"/>
      <c r="R4" s="1"/>
      <c r="S4" s="1"/>
      <c r="T4" s="6"/>
      <c r="U4" s="6"/>
      <c r="V4" s="6"/>
      <c r="W4" s="6"/>
    </row>
    <row r="5" spans="1:25" ht="19.5">
      <c r="A5" s="8"/>
      <c r="B5" s="202" t="s">
        <v>134</v>
      </c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1"/>
      <c r="S5" s="1"/>
      <c r="T5" s="7"/>
      <c r="U5" s="7"/>
      <c r="V5" s="6"/>
      <c r="W5" s="6"/>
    </row>
    <row r="6" spans="1:25" ht="19.5">
      <c r="A6" s="9"/>
      <c r="B6" s="203" t="s">
        <v>135</v>
      </c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1"/>
      <c r="S6" s="1"/>
      <c r="T6" s="10"/>
      <c r="U6" s="10"/>
      <c r="V6" s="6"/>
      <c r="W6" s="6"/>
    </row>
    <row r="7" spans="1:25" ht="12.75">
      <c r="A7" s="6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6"/>
      <c r="W7" s="6"/>
    </row>
    <row r="8" spans="1:25" ht="19.5">
      <c r="A8" s="12"/>
      <c r="B8" s="196" t="s">
        <v>4</v>
      </c>
      <c r="C8" s="197"/>
      <c r="D8" s="204" t="s">
        <v>5</v>
      </c>
      <c r="E8" s="197"/>
      <c r="F8" s="196" t="s">
        <v>6</v>
      </c>
      <c r="G8" s="197"/>
      <c r="H8" s="204" t="s">
        <v>7</v>
      </c>
      <c r="I8" s="197"/>
      <c r="J8" s="196" t="s">
        <v>8</v>
      </c>
      <c r="K8" s="197"/>
      <c r="L8" s="204" t="s">
        <v>9</v>
      </c>
      <c r="M8" s="197"/>
      <c r="N8" s="196" t="s">
        <v>10</v>
      </c>
      <c r="O8" s="197"/>
      <c r="P8" s="204" t="s">
        <v>11</v>
      </c>
      <c r="Q8" s="197"/>
      <c r="R8" s="196" t="s">
        <v>12</v>
      </c>
      <c r="S8" s="197"/>
      <c r="T8" s="204" t="s">
        <v>13</v>
      </c>
      <c r="U8" s="197"/>
      <c r="V8" s="196" t="s">
        <v>14</v>
      </c>
      <c r="W8" s="197"/>
    </row>
    <row r="9" spans="1:25" ht="19.5">
      <c r="A9" s="12"/>
      <c r="B9" s="198"/>
      <c r="C9" s="199"/>
      <c r="D9" s="198"/>
      <c r="E9" s="199"/>
      <c r="F9" s="198"/>
      <c r="G9" s="199"/>
      <c r="H9" s="198"/>
      <c r="I9" s="199"/>
      <c r="J9" s="198"/>
      <c r="K9" s="199"/>
      <c r="L9" s="198"/>
      <c r="M9" s="199"/>
      <c r="N9" s="198"/>
      <c r="O9" s="199"/>
      <c r="P9" s="198"/>
      <c r="Q9" s="199"/>
      <c r="R9" s="198"/>
      <c r="S9" s="199"/>
      <c r="T9" s="198"/>
      <c r="U9" s="199"/>
      <c r="V9" s="198"/>
      <c r="W9" s="199"/>
    </row>
    <row r="10" spans="1:25" ht="19.5">
      <c r="A10" s="12"/>
      <c r="B10" s="200"/>
      <c r="C10" s="201"/>
      <c r="D10" s="200"/>
      <c r="E10" s="201"/>
      <c r="F10" s="200"/>
      <c r="G10" s="201"/>
      <c r="H10" s="200"/>
      <c r="I10" s="201"/>
      <c r="J10" s="200"/>
      <c r="K10" s="201"/>
      <c r="L10" s="200"/>
      <c r="M10" s="201"/>
      <c r="N10" s="200"/>
      <c r="O10" s="201"/>
      <c r="P10" s="200"/>
      <c r="Q10" s="201"/>
      <c r="R10" s="200"/>
      <c r="S10" s="201"/>
      <c r="T10" s="200"/>
      <c r="U10" s="201"/>
      <c r="V10" s="200"/>
      <c r="W10" s="201"/>
    </row>
    <row r="11" spans="1:25" ht="19.5">
      <c r="A11" s="12"/>
      <c r="B11" s="13" t="s">
        <v>15</v>
      </c>
      <c r="C11" s="13" t="s">
        <v>16</v>
      </c>
      <c r="D11" s="14" t="s">
        <v>15</v>
      </c>
      <c r="E11" s="14" t="s">
        <v>16</v>
      </c>
      <c r="F11" s="13" t="s">
        <v>15</v>
      </c>
      <c r="G11" s="13" t="s">
        <v>16</v>
      </c>
      <c r="H11" s="14" t="s">
        <v>15</v>
      </c>
      <c r="I11" s="14" t="s">
        <v>16</v>
      </c>
      <c r="J11" s="13" t="s">
        <v>15</v>
      </c>
      <c r="K11" s="15" t="s">
        <v>16</v>
      </c>
      <c r="L11" s="14" t="s">
        <v>15</v>
      </c>
      <c r="M11" s="14" t="s">
        <v>16</v>
      </c>
      <c r="N11" s="13" t="s">
        <v>15</v>
      </c>
      <c r="O11" s="13" t="s">
        <v>16</v>
      </c>
      <c r="P11" s="14" t="s">
        <v>15</v>
      </c>
      <c r="Q11" s="14" t="s">
        <v>16</v>
      </c>
      <c r="R11" s="13" t="s">
        <v>15</v>
      </c>
      <c r="S11" s="13" t="s">
        <v>16</v>
      </c>
      <c r="T11" s="14" t="s">
        <v>15</v>
      </c>
      <c r="U11" s="14" t="s">
        <v>16</v>
      </c>
      <c r="V11" s="13" t="s">
        <v>15</v>
      </c>
      <c r="W11" s="13" t="s">
        <v>16</v>
      </c>
    </row>
    <row r="12" spans="1:25" ht="19.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6"/>
      <c r="W12" s="16"/>
    </row>
    <row r="13" spans="1:25" ht="19.5">
      <c r="A13" s="17" t="s">
        <v>17</v>
      </c>
      <c r="B13" s="16"/>
      <c r="C13" s="16"/>
      <c r="D13" s="12"/>
      <c r="E13" s="12"/>
      <c r="F13" s="16"/>
      <c r="G13" s="16"/>
      <c r="H13" s="12"/>
      <c r="I13" s="12"/>
      <c r="J13" s="16"/>
      <c r="K13" s="18"/>
      <c r="L13" s="12"/>
      <c r="M13" s="12"/>
      <c r="N13" s="18"/>
      <c r="O13" s="18"/>
      <c r="P13" s="12"/>
      <c r="Q13" s="12"/>
      <c r="R13" s="18"/>
      <c r="S13" s="18"/>
      <c r="T13" s="12"/>
      <c r="U13" s="12"/>
      <c r="V13" s="16"/>
      <c r="W13" s="16"/>
    </row>
    <row r="14" spans="1:25" ht="16.5">
      <c r="A14" s="27" t="s">
        <v>18</v>
      </c>
      <c r="B14" s="20">
        <v>0</v>
      </c>
      <c r="C14" s="20">
        <v>0</v>
      </c>
      <c r="D14" s="21">
        <v>0</v>
      </c>
      <c r="E14" s="21">
        <v>0</v>
      </c>
      <c r="F14" s="20">
        <v>0</v>
      </c>
      <c r="G14" s="20">
        <v>0</v>
      </c>
      <c r="H14" s="21">
        <v>124</v>
      </c>
      <c r="I14" s="21">
        <v>527651</v>
      </c>
      <c r="J14" s="20">
        <v>313</v>
      </c>
      <c r="K14" s="20">
        <v>2475577</v>
      </c>
      <c r="L14" s="21">
        <v>2</v>
      </c>
      <c r="M14" s="21">
        <v>4000</v>
      </c>
      <c r="N14" s="20">
        <v>9</v>
      </c>
      <c r="O14" s="20">
        <v>37500</v>
      </c>
      <c r="P14" s="21">
        <v>0</v>
      </c>
      <c r="Q14" s="21">
        <v>0</v>
      </c>
      <c r="R14" s="20">
        <v>0</v>
      </c>
      <c r="S14" s="20">
        <v>0</v>
      </c>
      <c r="T14" s="21">
        <v>356</v>
      </c>
      <c r="U14" s="21">
        <v>1012627</v>
      </c>
      <c r="V14" s="22">
        <f t="shared" ref="V14:W16" si="0">B14+D14+F14+H14+J14+L14+R14+T14+N14+P14</f>
        <v>804</v>
      </c>
      <c r="W14" s="22">
        <f t="shared" si="0"/>
        <v>4057355</v>
      </c>
    </row>
    <row r="15" spans="1:25" ht="16.5">
      <c r="A15" s="27" t="s">
        <v>19</v>
      </c>
      <c r="B15" s="20">
        <v>0</v>
      </c>
      <c r="C15" s="20">
        <v>0</v>
      </c>
      <c r="D15" s="21">
        <v>0</v>
      </c>
      <c r="E15" s="21">
        <v>0</v>
      </c>
      <c r="F15" s="20">
        <v>0</v>
      </c>
      <c r="G15" s="20">
        <v>0</v>
      </c>
      <c r="H15" s="21">
        <v>80</v>
      </c>
      <c r="I15" s="21">
        <v>367563</v>
      </c>
      <c r="J15" s="20">
        <v>150</v>
      </c>
      <c r="K15" s="20">
        <v>1302366</v>
      </c>
      <c r="L15" s="21">
        <v>0</v>
      </c>
      <c r="M15" s="21">
        <v>0</v>
      </c>
      <c r="N15" s="20">
        <v>11</v>
      </c>
      <c r="O15" s="20">
        <v>44375</v>
      </c>
      <c r="P15" s="21">
        <v>0</v>
      </c>
      <c r="Q15" s="21">
        <v>0</v>
      </c>
      <c r="R15" s="20">
        <v>0</v>
      </c>
      <c r="S15" s="20">
        <v>0</v>
      </c>
      <c r="T15" s="21">
        <v>289</v>
      </c>
      <c r="U15" s="21">
        <v>862500</v>
      </c>
      <c r="V15" s="22">
        <f t="shared" si="0"/>
        <v>530</v>
      </c>
      <c r="W15" s="22">
        <f>C15+E15+G15+I15+K15+M15+S15+U15+O15+Q15</f>
        <v>2576804</v>
      </c>
    </row>
    <row r="16" spans="1:25" ht="16.5">
      <c r="A16" s="23" t="s">
        <v>20</v>
      </c>
      <c r="B16" s="24">
        <v>0</v>
      </c>
      <c r="C16" s="24">
        <v>0</v>
      </c>
      <c r="D16" s="25">
        <v>0</v>
      </c>
      <c r="E16" s="25">
        <v>0</v>
      </c>
      <c r="F16" s="24">
        <v>0</v>
      </c>
      <c r="G16" s="24">
        <v>0</v>
      </c>
      <c r="H16" s="25">
        <v>97</v>
      </c>
      <c r="I16" s="25">
        <v>442102</v>
      </c>
      <c r="J16" s="24">
        <v>80</v>
      </c>
      <c r="K16" s="24">
        <v>517615</v>
      </c>
      <c r="L16" s="25">
        <v>0</v>
      </c>
      <c r="M16" s="25">
        <v>0</v>
      </c>
      <c r="N16" s="24">
        <v>5</v>
      </c>
      <c r="O16" s="24">
        <v>20000</v>
      </c>
      <c r="P16" s="25">
        <v>0</v>
      </c>
      <c r="Q16" s="25">
        <v>0</v>
      </c>
      <c r="R16" s="24">
        <v>0</v>
      </c>
      <c r="S16" s="24">
        <v>0</v>
      </c>
      <c r="T16" s="25">
        <v>142</v>
      </c>
      <c r="U16" s="25">
        <v>419625</v>
      </c>
      <c r="V16" s="24">
        <f t="shared" si="0"/>
        <v>324</v>
      </c>
      <c r="W16" s="24">
        <f t="shared" si="0"/>
        <v>1399342</v>
      </c>
      <c r="X16" s="26"/>
      <c r="Y16" s="26"/>
    </row>
    <row r="17" spans="1:23" ht="16.5">
      <c r="A17" s="27"/>
      <c r="B17" s="28"/>
      <c r="C17" s="28"/>
      <c r="D17" s="29"/>
      <c r="E17" s="29"/>
      <c r="F17" s="28"/>
      <c r="G17" s="28"/>
      <c r="H17" s="29"/>
      <c r="I17" s="29"/>
      <c r="J17" s="28"/>
      <c r="K17" s="28"/>
      <c r="L17" s="27"/>
      <c r="M17" s="27"/>
      <c r="N17" s="20"/>
      <c r="O17" s="20"/>
      <c r="P17" s="27"/>
      <c r="Q17" s="27"/>
      <c r="R17" s="20"/>
      <c r="S17" s="20"/>
      <c r="T17" s="27"/>
      <c r="U17" s="27"/>
      <c r="V17" s="20"/>
      <c r="W17" s="20"/>
    </row>
    <row r="18" spans="1:23" ht="18.75">
      <c r="A18" s="30" t="s">
        <v>21</v>
      </c>
      <c r="B18" s="31">
        <v>0</v>
      </c>
      <c r="C18" s="31">
        <v>0</v>
      </c>
      <c r="D18" s="32">
        <v>0</v>
      </c>
      <c r="E18" s="32">
        <v>0</v>
      </c>
      <c r="F18" s="31">
        <v>0</v>
      </c>
      <c r="G18" s="31">
        <v>0</v>
      </c>
      <c r="H18" s="32">
        <f t="shared" ref="H18:I18" si="1">SUM(H14:H17)</f>
        <v>301</v>
      </c>
      <c r="I18" s="32">
        <f t="shared" si="1"/>
        <v>1337316</v>
      </c>
      <c r="J18" s="31">
        <f t="shared" ref="J18:U18" si="2">SUM(J14:J16)</f>
        <v>543</v>
      </c>
      <c r="K18" s="31">
        <f t="shared" si="2"/>
        <v>4295558</v>
      </c>
      <c r="L18" s="32">
        <f t="shared" si="2"/>
        <v>2</v>
      </c>
      <c r="M18" s="32">
        <f t="shared" si="2"/>
        <v>4000</v>
      </c>
      <c r="N18" s="31">
        <f t="shared" si="2"/>
        <v>25</v>
      </c>
      <c r="O18" s="31">
        <f t="shared" si="2"/>
        <v>101875</v>
      </c>
      <c r="P18" s="32">
        <f t="shared" si="2"/>
        <v>0</v>
      </c>
      <c r="Q18" s="32">
        <f t="shared" si="2"/>
        <v>0</v>
      </c>
      <c r="R18" s="31">
        <f t="shared" si="2"/>
        <v>0</v>
      </c>
      <c r="S18" s="31">
        <f t="shared" si="2"/>
        <v>0</v>
      </c>
      <c r="T18" s="32">
        <f t="shared" si="2"/>
        <v>787</v>
      </c>
      <c r="U18" s="32">
        <f t="shared" si="2"/>
        <v>2294752</v>
      </c>
      <c r="V18" s="22">
        <f t="shared" ref="V18:W18" si="3">B18+D18+F18+H18+J18+L18+R18+T18+N18+P18</f>
        <v>1658</v>
      </c>
      <c r="W18" s="22">
        <f t="shared" si="3"/>
        <v>8033501</v>
      </c>
    </row>
    <row r="19" spans="1:23" ht="16.5">
      <c r="A19" s="27"/>
      <c r="B19" s="33"/>
      <c r="C19" s="33"/>
      <c r="D19" s="27"/>
      <c r="E19" s="27"/>
      <c r="F19" s="34"/>
      <c r="G19" s="34"/>
      <c r="H19" s="35"/>
      <c r="I19" s="35"/>
      <c r="J19" s="33"/>
      <c r="K19" s="20"/>
      <c r="L19" s="27"/>
      <c r="M19" s="27"/>
      <c r="N19" s="20"/>
      <c r="O19" s="20"/>
      <c r="P19" s="27"/>
      <c r="Q19" s="27"/>
      <c r="R19" s="20"/>
      <c r="S19" s="20"/>
      <c r="T19" s="27"/>
      <c r="U19" s="27"/>
      <c r="V19" s="20"/>
      <c r="W19" s="20"/>
    </row>
    <row r="20" spans="1:23" ht="39">
      <c r="A20" s="17" t="s">
        <v>22</v>
      </c>
      <c r="B20" s="33"/>
      <c r="C20" s="33"/>
      <c r="D20" s="27"/>
      <c r="E20" s="27"/>
      <c r="F20" s="34"/>
      <c r="G20" s="34"/>
      <c r="H20" s="35"/>
      <c r="I20" s="35"/>
      <c r="J20" s="33"/>
      <c r="K20" s="20"/>
      <c r="L20" s="27"/>
      <c r="M20" s="27"/>
      <c r="N20" s="20"/>
      <c r="O20" s="20"/>
      <c r="P20" s="27"/>
      <c r="Q20" s="27"/>
      <c r="R20" s="20"/>
      <c r="S20" s="20"/>
      <c r="T20" s="27"/>
      <c r="U20" s="27"/>
      <c r="V20" s="20"/>
      <c r="W20" s="20"/>
    </row>
    <row r="21" spans="1:23" ht="16.5">
      <c r="A21" s="27" t="s">
        <v>23</v>
      </c>
      <c r="B21" s="20">
        <v>130</v>
      </c>
      <c r="C21" s="20">
        <v>803751</v>
      </c>
      <c r="D21" s="21">
        <v>0</v>
      </c>
      <c r="E21" s="21">
        <v>0</v>
      </c>
      <c r="F21" s="20">
        <v>0</v>
      </c>
      <c r="G21" s="20">
        <v>0</v>
      </c>
      <c r="H21" s="21">
        <v>2</v>
      </c>
      <c r="I21" s="21">
        <v>6852</v>
      </c>
      <c r="J21" s="20">
        <v>3</v>
      </c>
      <c r="K21" s="20">
        <v>25305</v>
      </c>
      <c r="L21" s="21">
        <v>0</v>
      </c>
      <c r="M21" s="21">
        <v>0</v>
      </c>
      <c r="N21" s="20">
        <v>0</v>
      </c>
      <c r="O21" s="20">
        <v>0</v>
      </c>
      <c r="P21" s="21">
        <v>0</v>
      </c>
      <c r="Q21" s="21">
        <v>0</v>
      </c>
      <c r="R21" s="20">
        <v>0</v>
      </c>
      <c r="S21" s="20">
        <v>0</v>
      </c>
      <c r="T21" s="21">
        <v>1</v>
      </c>
      <c r="U21" s="21">
        <v>3000</v>
      </c>
      <c r="V21" s="22">
        <f t="shared" ref="V21:W36" si="4">B21+D21+F21+H21+J21+L21+R21+T21+N21+P21</f>
        <v>136</v>
      </c>
      <c r="W21" s="22">
        <f t="shared" si="4"/>
        <v>838908</v>
      </c>
    </row>
    <row r="22" spans="1:23" ht="16.5">
      <c r="A22" s="27" t="s">
        <v>24</v>
      </c>
      <c r="B22" s="20">
        <v>157</v>
      </c>
      <c r="C22" s="20">
        <v>847684</v>
      </c>
      <c r="D22" s="21">
        <v>0</v>
      </c>
      <c r="E22" s="21">
        <v>0</v>
      </c>
      <c r="F22" s="20">
        <v>0</v>
      </c>
      <c r="G22" s="20">
        <v>0</v>
      </c>
      <c r="H22" s="21">
        <v>10</v>
      </c>
      <c r="I22" s="21">
        <v>49830</v>
      </c>
      <c r="J22" s="20">
        <v>4</v>
      </c>
      <c r="K22" s="20">
        <v>34866</v>
      </c>
      <c r="L22" s="21">
        <v>0</v>
      </c>
      <c r="M22" s="21">
        <v>0</v>
      </c>
      <c r="N22" s="20">
        <v>1</v>
      </c>
      <c r="O22" s="20">
        <v>2500</v>
      </c>
      <c r="P22" s="21">
        <v>0</v>
      </c>
      <c r="Q22" s="21">
        <v>0</v>
      </c>
      <c r="R22" s="20">
        <v>0</v>
      </c>
      <c r="S22" s="20">
        <v>0</v>
      </c>
      <c r="T22" s="21">
        <v>15</v>
      </c>
      <c r="U22" s="21">
        <v>43500</v>
      </c>
      <c r="V22" s="22">
        <f t="shared" si="4"/>
        <v>187</v>
      </c>
      <c r="W22" s="22">
        <f t="shared" si="4"/>
        <v>978380</v>
      </c>
    </row>
    <row r="23" spans="1:23" ht="16.5">
      <c r="A23" s="27" t="s">
        <v>25</v>
      </c>
      <c r="B23" s="20">
        <v>800</v>
      </c>
      <c r="C23" s="20">
        <v>3338053</v>
      </c>
      <c r="D23" s="21">
        <v>0</v>
      </c>
      <c r="E23" s="21">
        <v>0</v>
      </c>
      <c r="F23" s="20">
        <v>0</v>
      </c>
      <c r="G23" s="20">
        <v>0</v>
      </c>
      <c r="H23" s="21">
        <v>14</v>
      </c>
      <c r="I23" s="21">
        <v>62911</v>
      </c>
      <c r="J23" s="20">
        <v>7</v>
      </c>
      <c r="K23" s="20">
        <v>55671</v>
      </c>
      <c r="L23" s="21">
        <v>0</v>
      </c>
      <c r="M23" s="21">
        <v>0</v>
      </c>
      <c r="N23" s="20">
        <v>4</v>
      </c>
      <c r="O23" s="20">
        <v>19375</v>
      </c>
      <c r="P23" s="21">
        <v>0</v>
      </c>
      <c r="Q23" s="21">
        <v>0</v>
      </c>
      <c r="R23" s="20">
        <v>0</v>
      </c>
      <c r="S23" s="20">
        <v>0</v>
      </c>
      <c r="T23" s="21">
        <v>38</v>
      </c>
      <c r="U23" s="21">
        <v>107625</v>
      </c>
      <c r="V23" s="22">
        <f t="shared" si="4"/>
        <v>863</v>
      </c>
      <c r="W23" s="22">
        <f t="shared" si="4"/>
        <v>3583635</v>
      </c>
    </row>
    <row r="24" spans="1:23" ht="16.5">
      <c r="A24" s="27" t="s">
        <v>26</v>
      </c>
      <c r="B24" s="20">
        <v>358</v>
      </c>
      <c r="C24" s="20">
        <v>2501041</v>
      </c>
      <c r="D24" s="21">
        <v>0</v>
      </c>
      <c r="E24" s="21">
        <v>0</v>
      </c>
      <c r="F24" s="20">
        <v>0</v>
      </c>
      <c r="G24" s="20">
        <v>0</v>
      </c>
      <c r="H24" s="21">
        <v>10</v>
      </c>
      <c r="I24" s="21">
        <v>49207</v>
      </c>
      <c r="J24" s="20">
        <v>1</v>
      </c>
      <c r="K24" s="20">
        <v>5061</v>
      </c>
      <c r="L24" s="21">
        <v>0</v>
      </c>
      <c r="M24" s="21">
        <v>0</v>
      </c>
      <c r="N24" s="20">
        <v>1</v>
      </c>
      <c r="O24" s="20">
        <v>5000</v>
      </c>
      <c r="P24" s="21">
        <v>0</v>
      </c>
      <c r="Q24" s="21">
        <v>0</v>
      </c>
      <c r="R24" s="20">
        <v>0</v>
      </c>
      <c r="S24" s="20">
        <v>0</v>
      </c>
      <c r="T24" s="21">
        <v>13</v>
      </c>
      <c r="U24" s="21">
        <v>39000</v>
      </c>
      <c r="V24" s="22">
        <f t="shared" si="4"/>
        <v>383</v>
      </c>
      <c r="W24" s="22">
        <f t="shared" si="4"/>
        <v>2599309</v>
      </c>
    </row>
    <row r="25" spans="1:23" ht="16.5">
      <c r="A25" s="27" t="s">
        <v>27</v>
      </c>
      <c r="B25" s="20">
        <v>116</v>
      </c>
      <c r="C25" s="20">
        <v>771845</v>
      </c>
      <c r="D25" s="21">
        <v>0</v>
      </c>
      <c r="E25" s="21">
        <v>0</v>
      </c>
      <c r="F25" s="20">
        <v>0</v>
      </c>
      <c r="G25" s="20">
        <v>0</v>
      </c>
      <c r="H25" s="21">
        <v>1</v>
      </c>
      <c r="I25" s="21">
        <v>4983</v>
      </c>
      <c r="J25" s="20">
        <v>0</v>
      </c>
      <c r="K25" s="20">
        <v>0</v>
      </c>
      <c r="L25" s="21">
        <v>0</v>
      </c>
      <c r="M25" s="21">
        <v>0</v>
      </c>
      <c r="N25" s="20">
        <v>0</v>
      </c>
      <c r="O25" s="20">
        <v>0</v>
      </c>
      <c r="P25" s="21">
        <v>0</v>
      </c>
      <c r="Q25" s="21">
        <v>0</v>
      </c>
      <c r="R25" s="20">
        <v>0</v>
      </c>
      <c r="S25" s="20">
        <v>0</v>
      </c>
      <c r="T25" s="21">
        <v>4</v>
      </c>
      <c r="U25" s="21">
        <v>9000</v>
      </c>
      <c r="V25" s="22">
        <f t="shared" si="4"/>
        <v>121</v>
      </c>
      <c r="W25" s="22">
        <f t="shared" si="4"/>
        <v>785828</v>
      </c>
    </row>
    <row r="26" spans="1:23" ht="16.5">
      <c r="A26" s="27" t="s">
        <v>28</v>
      </c>
      <c r="B26" s="20">
        <v>281</v>
      </c>
      <c r="C26" s="20">
        <v>1976822</v>
      </c>
      <c r="D26" s="21">
        <v>0</v>
      </c>
      <c r="E26" s="21">
        <v>0</v>
      </c>
      <c r="F26" s="20">
        <v>0</v>
      </c>
      <c r="G26" s="20">
        <v>0</v>
      </c>
      <c r="H26" s="21">
        <v>6</v>
      </c>
      <c r="I26" s="21">
        <v>27407</v>
      </c>
      <c r="J26" s="20">
        <v>4</v>
      </c>
      <c r="K26" s="20">
        <v>40488</v>
      </c>
      <c r="L26" s="21">
        <v>0</v>
      </c>
      <c r="M26" s="21">
        <v>0</v>
      </c>
      <c r="N26" s="20">
        <v>1</v>
      </c>
      <c r="O26" s="20">
        <v>5000</v>
      </c>
      <c r="P26" s="21">
        <v>0</v>
      </c>
      <c r="Q26" s="21">
        <v>0</v>
      </c>
      <c r="R26" s="20">
        <v>0</v>
      </c>
      <c r="S26" s="20">
        <v>0</v>
      </c>
      <c r="T26" s="21">
        <v>23</v>
      </c>
      <c r="U26" s="21">
        <v>69000</v>
      </c>
      <c r="V26" s="22">
        <f t="shared" si="4"/>
        <v>315</v>
      </c>
      <c r="W26" s="22">
        <f t="shared" si="4"/>
        <v>2118717</v>
      </c>
    </row>
    <row r="27" spans="1:23" ht="16.5">
      <c r="A27" s="27" t="s">
        <v>29</v>
      </c>
      <c r="B27" s="20">
        <v>171</v>
      </c>
      <c r="C27" s="20">
        <v>1217500</v>
      </c>
      <c r="D27" s="21">
        <v>0</v>
      </c>
      <c r="E27" s="21">
        <v>0</v>
      </c>
      <c r="F27" s="20">
        <v>0</v>
      </c>
      <c r="G27" s="20">
        <v>0</v>
      </c>
      <c r="H27" s="21">
        <v>4</v>
      </c>
      <c r="I27" s="21">
        <v>19932</v>
      </c>
      <c r="J27" s="20">
        <v>2</v>
      </c>
      <c r="K27" s="20">
        <v>10122</v>
      </c>
      <c r="L27" s="21">
        <v>0</v>
      </c>
      <c r="M27" s="21">
        <v>0</v>
      </c>
      <c r="N27" s="20">
        <v>0</v>
      </c>
      <c r="O27" s="20">
        <v>0</v>
      </c>
      <c r="P27" s="21">
        <v>0</v>
      </c>
      <c r="Q27" s="21">
        <v>0</v>
      </c>
      <c r="R27" s="20">
        <v>0</v>
      </c>
      <c r="S27" s="20">
        <v>0</v>
      </c>
      <c r="T27" s="21">
        <v>10</v>
      </c>
      <c r="U27" s="21">
        <v>25500</v>
      </c>
      <c r="V27" s="22">
        <f t="shared" si="4"/>
        <v>187</v>
      </c>
      <c r="W27" s="22">
        <f t="shared" si="4"/>
        <v>1273054</v>
      </c>
    </row>
    <row r="28" spans="1:23" ht="16.5">
      <c r="A28" s="27" t="s">
        <v>30</v>
      </c>
      <c r="B28" s="20">
        <v>0</v>
      </c>
      <c r="C28" s="20">
        <v>0</v>
      </c>
      <c r="D28" s="21">
        <v>0</v>
      </c>
      <c r="E28" s="21">
        <v>0</v>
      </c>
      <c r="F28" s="20">
        <v>0</v>
      </c>
      <c r="G28" s="20">
        <v>0</v>
      </c>
      <c r="H28" s="21">
        <v>0</v>
      </c>
      <c r="I28" s="21">
        <v>0</v>
      </c>
      <c r="J28" s="20">
        <v>0</v>
      </c>
      <c r="K28" s="20">
        <v>0</v>
      </c>
      <c r="L28" s="21">
        <v>0</v>
      </c>
      <c r="M28" s="21">
        <v>0</v>
      </c>
      <c r="N28" s="20">
        <v>0</v>
      </c>
      <c r="O28" s="20">
        <v>0</v>
      </c>
      <c r="P28" s="21">
        <v>0</v>
      </c>
      <c r="Q28" s="21">
        <v>0</v>
      </c>
      <c r="R28" s="20">
        <v>0</v>
      </c>
      <c r="S28" s="20">
        <v>0</v>
      </c>
      <c r="T28" s="21">
        <v>0</v>
      </c>
      <c r="U28" s="21">
        <v>0</v>
      </c>
      <c r="V28" s="22">
        <f t="shared" si="4"/>
        <v>0</v>
      </c>
      <c r="W28" s="22">
        <f t="shared" si="4"/>
        <v>0</v>
      </c>
    </row>
    <row r="29" spans="1:23" ht="16.5">
      <c r="A29" s="27" t="s">
        <v>31</v>
      </c>
      <c r="B29" s="20">
        <v>250</v>
      </c>
      <c r="C29" s="20">
        <v>1779749</v>
      </c>
      <c r="D29" s="21">
        <v>0</v>
      </c>
      <c r="E29" s="21">
        <v>0</v>
      </c>
      <c r="F29" s="20">
        <v>0</v>
      </c>
      <c r="G29" s="20">
        <v>0</v>
      </c>
      <c r="H29" s="21">
        <v>1</v>
      </c>
      <c r="I29" s="21">
        <v>4983</v>
      </c>
      <c r="J29" s="20">
        <v>2</v>
      </c>
      <c r="K29" s="20">
        <v>15183</v>
      </c>
      <c r="L29" s="21">
        <v>0</v>
      </c>
      <c r="M29" s="21">
        <v>0</v>
      </c>
      <c r="N29" s="20">
        <v>0</v>
      </c>
      <c r="O29" s="20">
        <v>0</v>
      </c>
      <c r="P29" s="21">
        <v>0</v>
      </c>
      <c r="Q29" s="21">
        <v>0</v>
      </c>
      <c r="R29" s="20">
        <v>0</v>
      </c>
      <c r="S29" s="20">
        <v>0</v>
      </c>
      <c r="T29" s="21">
        <v>3</v>
      </c>
      <c r="U29" s="21">
        <v>9000</v>
      </c>
      <c r="V29" s="22">
        <f t="shared" si="4"/>
        <v>256</v>
      </c>
      <c r="W29" s="22">
        <f t="shared" si="4"/>
        <v>1808915</v>
      </c>
    </row>
    <row r="30" spans="1:23" ht="16.5">
      <c r="A30" s="27" t="s">
        <v>32</v>
      </c>
      <c r="B30" s="20">
        <v>468</v>
      </c>
      <c r="C30" s="20">
        <v>3227328</v>
      </c>
      <c r="D30" s="21">
        <v>0</v>
      </c>
      <c r="E30" s="21">
        <v>0</v>
      </c>
      <c r="F30" s="20">
        <v>0</v>
      </c>
      <c r="G30" s="20">
        <v>0</v>
      </c>
      <c r="H30" s="21">
        <v>14</v>
      </c>
      <c r="I30" s="21">
        <v>69762</v>
      </c>
      <c r="J30" s="20">
        <v>5</v>
      </c>
      <c r="K30" s="20">
        <v>40488</v>
      </c>
      <c r="L30" s="21">
        <v>0</v>
      </c>
      <c r="M30" s="21">
        <v>0</v>
      </c>
      <c r="N30" s="20">
        <v>2</v>
      </c>
      <c r="O30" s="20">
        <v>10000</v>
      </c>
      <c r="P30" s="21">
        <v>0</v>
      </c>
      <c r="Q30" s="21">
        <v>0</v>
      </c>
      <c r="R30" s="20">
        <v>0</v>
      </c>
      <c r="S30" s="20">
        <v>0</v>
      </c>
      <c r="T30" s="21">
        <v>37</v>
      </c>
      <c r="U30" s="21">
        <v>105000</v>
      </c>
      <c r="V30" s="22">
        <f t="shared" si="4"/>
        <v>526</v>
      </c>
      <c r="W30" s="22">
        <f t="shared" si="4"/>
        <v>3452578</v>
      </c>
    </row>
    <row r="31" spans="1:23" ht="16.5">
      <c r="A31" s="27" t="s">
        <v>33</v>
      </c>
      <c r="B31" s="20">
        <v>35</v>
      </c>
      <c r="C31" s="20">
        <v>239749</v>
      </c>
      <c r="D31" s="21">
        <v>0</v>
      </c>
      <c r="E31" s="21">
        <v>0</v>
      </c>
      <c r="F31" s="20">
        <v>0</v>
      </c>
      <c r="G31" s="20">
        <v>0</v>
      </c>
      <c r="H31" s="21">
        <v>3</v>
      </c>
      <c r="I31" s="21">
        <v>14949</v>
      </c>
      <c r="J31" s="20">
        <v>0</v>
      </c>
      <c r="K31" s="20">
        <v>0</v>
      </c>
      <c r="L31" s="21">
        <v>0</v>
      </c>
      <c r="M31" s="21">
        <v>0</v>
      </c>
      <c r="N31" s="20">
        <v>1</v>
      </c>
      <c r="O31" s="20">
        <v>5000</v>
      </c>
      <c r="P31" s="21">
        <v>0</v>
      </c>
      <c r="Q31" s="21">
        <v>0</v>
      </c>
      <c r="R31" s="20">
        <v>0</v>
      </c>
      <c r="S31" s="20">
        <v>0</v>
      </c>
      <c r="T31" s="21">
        <v>0</v>
      </c>
      <c r="U31" s="21">
        <v>0</v>
      </c>
      <c r="V31" s="22">
        <f t="shared" si="4"/>
        <v>39</v>
      </c>
      <c r="W31" s="22">
        <f t="shared" si="4"/>
        <v>259698</v>
      </c>
    </row>
    <row r="32" spans="1:23" ht="16.5">
      <c r="A32" s="27" t="s">
        <v>34</v>
      </c>
      <c r="B32" s="20">
        <v>77</v>
      </c>
      <c r="C32" s="20">
        <v>497429</v>
      </c>
      <c r="D32" s="21">
        <v>0</v>
      </c>
      <c r="E32" s="21">
        <v>0</v>
      </c>
      <c r="F32" s="20">
        <v>0</v>
      </c>
      <c r="G32" s="20">
        <v>0</v>
      </c>
      <c r="H32" s="21">
        <v>1</v>
      </c>
      <c r="I32" s="21">
        <v>4983</v>
      </c>
      <c r="J32" s="20">
        <v>0</v>
      </c>
      <c r="K32" s="20">
        <v>0</v>
      </c>
      <c r="L32" s="21">
        <v>0</v>
      </c>
      <c r="M32" s="21">
        <v>0</v>
      </c>
      <c r="N32" s="20">
        <v>0</v>
      </c>
      <c r="O32" s="20">
        <v>0</v>
      </c>
      <c r="P32" s="21">
        <v>0</v>
      </c>
      <c r="Q32" s="21">
        <v>0</v>
      </c>
      <c r="R32" s="20">
        <v>0</v>
      </c>
      <c r="S32" s="20">
        <v>0</v>
      </c>
      <c r="T32" s="21">
        <v>0</v>
      </c>
      <c r="U32" s="21">
        <v>0</v>
      </c>
      <c r="V32" s="22">
        <f t="shared" si="4"/>
        <v>78</v>
      </c>
      <c r="W32" s="22">
        <f t="shared" si="4"/>
        <v>502412</v>
      </c>
    </row>
    <row r="33" spans="1:23" ht="16.5">
      <c r="A33" s="27" t="s">
        <v>35</v>
      </c>
      <c r="B33" s="20">
        <v>100</v>
      </c>
      <c r="C33" s="20">
        <v>671619</v>
      </c>
      <c r="D33" s="21">
        <v>0</v>
      </c>
      <c r="E33" s="21">
        <v>0</v>
      </c>
      <c r="F33" s="20">
        <v>0</v>
      </c>
      <c r="G33" s="20">
        <v>0</v>
      </c>
      <c r="H33" s="21">
        <v>9</v>
      </c>
      <c r="I33" s="21">
        <v>44847</v>
      </c>
      <c r="J33" s="20">
        <v>2</v>
      </c>
      <c r="K33" s="20">
        <v>15183</v>
      </c>
      <c r="L33" s="21">
        <v>0</v>
      </c>
      <c r="M33" s="21">
        <v>0</v>
      </c>
      <c r="N33" s="20">
        <v>0</v>
      </c>
      <c r="O33" s="20">
        <v>0</v>
      </c>
      <c r="P33" s="21">
        <v>0</v>
      </c>
      <c r="Q33" s="21">
        <v>0</v>
      </c>
      <c r="R33" s="20">
        <v>0</v>
      </c>
      <c r="S33" s="20">
        <v>0</v>
      </c>
      <c r="T33" s="21">
        <v>4</v>
      </c>
      <c r="U33" s="21">
        <v>12000</v>
      </c>
      <c r="V33" s="22">
        <f t="shared" si="4"/>
        <v>115</v>
      </c>
      <c r="W33" s="22">
        <f t="shared" si="4"/>
        <v>743649</v>
      </c>
    </row>
    <row r="34" spans="1:23" ht="16.5">
      <c r="A34" s="27" t="s">
        <v>36</v>
      </c>
      <c r="B34" s="20">
        <v>690</v>
      </c>
      <c r="C34" s="20">
        <v>4036916</v>
      </c>
      <c r="D34" s="21">
        <v>0</v>
      </c>
      <c r="E34" s="21">
        <v>0</v>
      </c>
      <c r="F34" s="20">
        <v>0</v>
      </c>
      <c r="G34" s="20">
        <v>0</v>
      </c>
      <c r="H34" s="21">
        <v>19</v>
      </c>
      <c r="I34" s="21">
        <v>90939</v>
      </c>
      <c r="J34" s="20">
        <v>14</v>
      </c>
      <c r="K34" s="20">
        <v>93040</v>
      </c>
      <c r="L34" s="21">
        <v>0</v>
      </c>
      <c r="M34" s="21">
        <v>0</v>
      </c>
      <c r="N34" s="20">
        <v>2</v>
      </c>
      <c r="O34" s="20">
        <v>10000</v>
      </c>
      <c r="P34" s="21">
        <v>0</v>
      </c>
      <c r="Q34" s="21">
        <v>0</v>
      </c>
      <c r="R34" s="20">
        <v>0</v>
      </c>
      <c r="S34" s="20">
        <v>0</v>
      </c>
      <c r="T34" s="21">
        <v>40</v>
      </c>
      <c r="U34" s="21">
        <v>122757</v>
      </c>
      <c r="V34" s="22">
        <f t="shared" si="4"/>
        <v>765</v>
      </c>
      <c r="W34" s="22">
        <f t="shared" si="4"/>
        <v>4353652</v>
      </c>
    </row>
    <row r="35" spans="1:23" ht="16.5">
      <c r="A35" s="27" t="s">
        <v>37</v>
      </c>
      <c r="B35" s="20">
        <v>39</v>
      </c>
      <c r="C35" s="20">
        <v>279940</v>
      </c>
      <c r="D35" s="21">
        <v>0</v>
      </c>
      <c r="E35" s="21">
        <v>0</v>
      </c>
      <c r="F35" s="20">
        <v>0</v>
      </c>
      <c r="G35" s="20">
        <v>0</v>
      </c>
      <c r="H35" s="21">
        <v>0</v>
      </c>
      <c r="I35" s="21">
        <v>0</v>
      </c>
      <c r="J35" s="20">
        <v>1</v>
      </c>
      <c r="K35" s="20">
        <v>10122</v>
      </c>
      <c r="L35" s="21">
        <v>0</v>
      </c>
      <c r="M35" s="21">
        <v>0</v>
      </c>
      <c r="N35" s="20">
        <v>0</v>
      </c>
      <c r="O35" s="20">
        <v>0</v>
      </c>
      <c r="P35" s="21">
        <v>0</v>
      </c>
      <c r="Q35" s="21">
        <v>0</v>
      </c>
      <c r="R35" s="20">
        <v>0</v>
      </c>
      <c r="S35" s="20">
        <v>0</v>
      </c>
      <c r="T35" s="21">
        <v>6</v>
      </c>
      <c r="U35" s="21">
        <v>16500</v>
      </c>
      <c r="V35" s="22">
        <f t="shared" si="4"/>
        <v>46</v>
      </c>
      <c r="W35" s="22">
        <f t="shared" si="4"/>
        <v>306562</v>
      </c>
    </row>
    <row r="36" spans="1:23" ht="16.5">
      <c r="A36" s="27" t="s">
        <v>38</v>
      </c>
      <c r="B36" s="20">
        <v>143</v>
      </c>
      <c r="C36" s="20">
        <v>938099</v>
      </c>
      <c r="D36" s="21">
        <v>0</v>
      </c>
      <c r="E36" s="21">
        <v>0</v>
      </c>
      <c r="F36" s="20">
        <v>0</v>
      </c>
      <c r="G36" s="20">
        <v>0</v>
      </c>
      <c r="H36" s="21">
        <v>5</v>
      </c>
      <c r="I36" s="21">
        <v>24915</v>
      </c>
      <c r="J36" s="20">
        <v>3</v>
      </c>
      <c r="K36" s="20">
        <v>20244</v>
      </c>
      <c r="L36" s="21">
        <v>0</v>
      </c>
      <c r="M36" s="21">
        <v>0</v>
      </c>
      <c r="N36" s="20">
        <v>1</v>
      </c>
      <c r="O36" s="20">
        <v>5000</v>
      </c>
      <c r="P36" s="21">
        <v>0</v>
      </c>
      <c r="Q36" s="21">
        <v>0</v>
      </c>
      <c r="R36" s="20">
        <v>0</v>
      </c>
      <c r="S36" s="20">
        <v>0</v>
      </c>
      <c r="T36" s="21">
        <v>0</v>
      </c>
      <c r="U36" s="21">
        <v>0</v>
      </c>
      <c r="V36" s="22">
        <f t="shared" si="4"/>
        <v>152</v>
      </c>
      <c r="W36" s="22">
        <f t="shared" si="4"/>
        <v>988258</v>
      </c>
    </row>
    <row r="37" spans="1:23" ht="16.5">
      <c r="A37" s="27" t="s">
        <v>39</v>
      </c>
      <c r="B37" s="20">
        <v>188</v>
      </c>
      <c r="C37" s="20">
        <v>1322295</v>
      </c>
      <c r="D37" s="21">
        <v>0</v>
      </c>
      <c r="E37" s="21">
        <v>0</v>
      </c>
      <c r="F37" s="20">
        <v>0</v>
      </c>
      <c r="G37" s="20">
        <v>0</v>
      </c>
      <c r="H37" s="21">
        <v>3</v>
      </c>
      <c r="I37" s="21">
        <v>14949</v>
      </c>
      <c r="J37" s="20">
        <v>3</v>
      </c>
      <c r="K37" s="20">
        <v>25305</v>
      </c>
      <c r="L37" s="21">
        <v>0</v>
      </c>
      <c r="M37" s="21">
        <v>0</v>
      </c>
      <c r="N37" s="20">
        <v>0</v>
      </c>
      <c r="O37" s="20">
        <v>0</v>
      </c>
      <c r="P37" s="21">
        <v>0</v>
      </c>
      <c r="Q37" s="21">
        <v>0</v>
      </c>
      <c r="R37" s="20">
        <v>0</v>
      </c>
      <c r="S37" s="20">
        <v>0</v>
      </c>
      <c r="T37" s="21">
        <v>8</v>
      </c>
      <c r="U37" s="21">
        <v>24000</v>
      </c>
      <c r="V37" s="22">
        <f t="shared" ref="V37:W51" si="5">B37+D37+F37+H37+J37+L37+R37+T37+N37+P37</f>
        <v>202</v>
      </c>
      <c r="W37" s="22">
        <f t="shared" si="5"/>
        <v>1386549</v>
      </c>
    </row>
    <row r="38" spans="1:23" ht="16.5">
      <c r="A38" s="27" t="s">
        <v>40</v>
      </c>
      <c r="B38" s="20">
        <v>180</v>
      </c>
      <c r="C38" s="20">
        <v>1261414</v>
      </c>
      <c r="D38" s="21">
        <v>0</v>
      </c>
      <c r="E38" s="21">
        <v>0</v>
      </c>
      <c r="F38" s="20">
        <v>0</v>
      </c>
      <c r="G38" s="20">
        <v>0</v>
      </c>
      <c r="H38" s="21">
        <v>1</v>
      </c>
      <c r="I38" s="21">
        <v>2491</v>
      </c>
      <c r="J38" s="20">
        <v>0</v>
      </c>
      <c r="K38" s="20">
        <v>0</v>
      </c>
      <c r="L38" s="21">
        <v>0</v>
      </c>
      <c r="M38" s="21">
        <v>0</v>
      </c>
      <c r="N38" s="20">
        <v>0</v>
      </c>
      <c r="O38" s="20">
        <v>0</v>
      </c>
      <c r="P38" s="21">
        <v>0</v>
      </c>
      <c r="Q38" s="21">
        <v>0</v>
      </c>
      <c r="R38" s="20">
        <v>0</v>
      </c>
      <c r="S38" s="20">
        <v>0</v>
      </c>
      <c r="T38" s="21">
        <v>7</v>
      </c>
      <c r="U38" s="21">
        <v>21000</v>
      </c>
      <c r="V38" s="22">
        <f t="shared" si="5"/>
        <v>188</v>
      </c>
      <c r="W38" s="22">
        <f t="shared" si="5"/>
        <v>1284905</v>
      </c>
    </row>
    <row r="39" spans="1:23" ht="16.5">
      <c r="A39" s="27" t="s">
        <v>41</v>
      </c>
      <c r="B39" s="20">
        <v>22</v>
      </c>
      <c r="C39" s="20">
        <v>108994</v>
      </c>
      <c r="D39" s="21">
        <v>0</v>
      </c>
      <c r="E39" s="21">
        <v>0</v>
      </c>
      <c r="F39" s="20">
        <v>0</v>
      </c>
      <c r="G39" s="20">
        <v>0</v>
      </c>
      <c r="H39" s="21">
        <v>0</v>
      </c>
      <c r="I39" s="21">
        <v>0</v>
      </c>
      <c r="J39" s="20">
        <v>0</v>
      </c>
      <c r="K39" s="20">
        <v>0</v>
      </c>
      <c r="L39" s="21">
        <v>0</v>
      </c>
      <c r="M39" s="21">
        <v>0</v>
      </c>
      <c r="N39" s="20">
        <v>0</v>
      </c>
      <c r="O39" s="20">
        <v>0</v>
      </c>
      <c r="P39" s="21">
        <v>0</v>
      </c>
      <c r="Q39" s="21">
        <v>0</v>
      </c>
      <c r="R39" s="20">
        <v>0</v>
      </c>
      <c r="S39" s="20">
        <v>0</v>
      </c>
      <c r="T39" s="21">
        <v>0</v>
      </c>
      <c r="U39" s="21">
        <v>0</v>
      </c>
      <c r="V39" s="22">
        <f t="shared" si="5"/>
        <v>22</v>
      </c>
      <c r="W39" s="22">
        <f t="shared" si="5"/>
        <v>108994</v>
      </c>
    </row>
    <row r="40" spans="1:23" ht="16.5">
      <c r="A40" s="27" t="s">
        <v>42</v>
      </c>
      <c r="B40" s="20">
        <v>402</v>
      </c>
      <c r="C40" s="20">
        <v>2140954</v>
      </c>
      <c r="D40" s="21">
        <v>0</v>
      </c>
      <c r="E40" s="21">
        <v>0</v>
      </c>
      <c r="F40" s="20">
        <v>0</v>
      </c>
      <c r="G40" s="20">
        <v>0</v>
      </c>
      <c r="H40" s="21">
        <v>2</v>
      </c>
      <c r="I40" s="21">
        <v>1933</v>
      </c>
      <c r="J40" s="20">
        <v>13</v>
      </c>
      <c r="K40" s="20">
        <v>100096</v>
      </c>
      <c r="L40" s="21">
        <v>0</v>
      </c>
      <c r="M40" s="21">
        <v>0</v>
      </c>
      <c r="N40" s="20">
        <v>2</v>
      </c>
      <c r="O40" s="20">
        <v>4470</v>
      </c>
      <c r="P40" s="21">
        <v>199</v>
      </c>
      <c r="Q40" s="21">
        <v>289685</v>
      </c>
      <c r="R40" s="20">
        <v>0</v>
      </c>
      <c r="S40" s="20">
        <v>0</v>
      </c>
      <c r="T40" s="21">
        <v>16</v>
      </c>
      <c r="U40" s="21">
        <v>32579</v>
      </c>
      <c r="V40" s="22">
        <f t="shared" si="5"/>
        <v>634</v>
      </c>
      <c r="W40" s="22">
        <f t="shared" si="5"/>
        <v>2569717</v>
      </c>
    </row>
    <row r="41" spans="1:23" ht="16.5">
      <c r="A41" s="27" t="s">
        <v>129</v>
      </c>
      <c r="B41" s="20">
        <v>328</v>
      </c>
      <c r="C41" s="20">
        <v>2244651</v>
      </c>
      <c r="D41" s="21">
        <v>0</v>
      </c>
      <c r="E41" s="21">
        <v>0</v>
      </c>
      <c r="F41" s="20">
        <v>0</v>
      </c>
      <c r="G41" s="20">
        <v>0</v>
      </c>
      <c r="H41" s="21">
        <v>12</v>
      </c>
      <c r="I41" s="21">
        <v>59796</v>
      </c>
      <c r="J41" s="20">
        <v>8</v>
      </c>
      <c r="K41" s="20">
        <v>65793</v>
      </c>
      <c r="L41" s="21">
        <v>0</v>
      </c>
      <c r="M41" s="21">
        <v>0</v>
      </c>
      <c r="N41" s="20">
        <v>1</v>
      </c>
      <c r="O41" s="20">
        <v>5000</v>
      </c>
      <c r="P41" s="21">
        <v>0</v>
      </c>
      <c r="Q41" s="21">
        <v>0</v>
      </c>
      <c r="R41" s="20">
        <v>0</v>
      </c>
      <c r="S41" s="20">
        <v>0</v>
      </c>
      <c r="T41" s="21">
        <v>33</v>
      </c>
      <c r="U41" s="21">
        <v>97500</v>
      </c>
      <c r="V41" s="22">
        <f t="shared" si="5"/>
        <v>382</v>
      </c>
      <c r="W41" s="22">
        <f t="shared" si="5"/>
        <v>2472740</v>
      </c>
    </row>
    <row r="42" spans="1:23" ht="16.5">
      <c r="A42" s="27" t="s">
        <v>44</v>
      </c>
      <c r="B42" s="20">
        <v>454</v>
      </c>
      <c r="C42" s="20">
        <v>2696815</v>
      </c>
      <c r="D42" s="21">
        <v>0</v>
      </c>
      <c r="E42" s="21">
        <v>0</v>
      </c>
      <c r="F42" s="20">
        <v>0</v>
      </c>
      <c r="G42" s="20">
        <v>0</v>
      </c>
      <c r="H42" s="21">
        <v>1</v>
      </c>
      <c r="I42" s="21">
        <v>4983</v>
      </c>
      <c r="J42" s="20">
        <v>6</v>
      </c>
      <c r="K42" s="20">
        <v>38379</v>
      </c>
      <c r="L42" s="21">
        <v>0</v>
      </c>
      <c r="M42" s="21">
        <v>0</v>
      </c>
      <c r="N42" s="20">
        <v>1</v>
      </c>
      <c r="O42" s="20">
        <v>5000</v>
      </c>
      <c r="P42" s="21">
        <v>0</v>
      </c>
      <c r="Q42" s="21">
        <v>0</v>
      </c>
      <c r="R42" s="20">
        <v>0</v>
      </c>
      <c r="S42" s="20">
        <v>0</v>
      </c>
      <c r="T42" s="21">
        <v>21</v>
      </c>
      <c r="U42" s="21">
        <v>60000</v>
      </c>
      <c r="V42" s="22">
        <f t="shared" si="5"/>
        <v>483</v>
      </c>
      <c r="W42" s="22">
        <f t="shared" si="5"/>
        <v>2805177</v>
      </c>
    </row>
    <row r="43" spans="1:23" ht="16.5">
      <c r="A43" s="27" t="s">
        <v>45</v>
      </c>
      <c r="B43" s="20">
        <v>272</v>
      </c>
      <c r="C43" s="20">
        <v>1869824</v>
      </c>
      <c r="D43" s="21">
        <v>0</v>
      </c>
      <c r="E43" s="21">
        <v>0</v>
      </c>
      <c r="F43" s="20">
        <v>0</v>
      </c>
      <c r="G43" s="20">
        <v>0</v>
      </c>
      <c r="H43" s="21">
        <v>3</v>
      </c>
      <c r="I43" s="21">
        <v>14949</v>
      </c>
      <c r="J43" s="20">
        <v>6</v>
      </c>
      <c r="K43" s="20">
        <v>40488</v>
      </c>
      <c r="L43" s="21">
        <v>0</v>
      </c>
      <c r="M43" s="21">
        <v>0</v>
      </c>
      <c r="N43" s="20">
        <v>1</v>
      </c>
      <c r="O43" s="20">
        <v>5000</v>
      </c>
      <c r="P43" s="21">
        <v>0</v>
      </c>
      <c r="Q43" s="21">
        <v>0</v>
      </c>
      <c r="R43" s="20">
        <v>0</v>
      </c>
      <c r="S43" s="20">
        <v>0</v>
      </c>
      <c r="T43" s="21">
        <v>5</v>
      </c>
      <c r="U43" s="21">
        <v>15000</v>
      </c>
      <c r="V43" s="22">
        <f t="shared" si="5"/>
        <v>287</v>
      </c>
      <c r="W43" s="22">
        <f t="shared" si="5"/>
        <v>1945261</v>
      </c>
    </row>
    <row r="44" spans="1:23" ht="16.5">
      <c r="A44" s="27" t="s">
        <v>46</v>
      </c>
      <c r="B44" s="20">
        <v>455</v>
      </c>
      <c r="C44" s="20">
        <v>2994684</v>
      </c>
      <c r="D44" s="21">
        <v>0</v>
      </c>
      <c r="E44" s="21">
        <v>0</v>
      </c>
      <c r="F44" s="20">
        <v>0</v>
      </c>
      <c r="G44" s="20">
        <v>0</v>
      </c>
      <c r="H44" s="21">
        <v>17</v>
      </c>
      <c r="I44" s="21">
        <v>84711</v>
      </c>
      <c r="J44" s="20">
        <v>8</v>
      </c>
      <c r="K44" s="20">
        <v>55671</v>
      </c>
      <c r="L44" s="21">
        <v>0</v>
      </c>
      <c r="M44" s="21">
        <v>0</v>
      </c>
      <c r="N44" s="20">
        <v>3</v>
      </c>
      <c r="O44" s="20">
        <v>12500</v>
      </c>
      <c r="P44" s="21">
        <v>0</v>
      </c>
      <c r="Q44" s="21">
        <v>0</v>
      </c>
      <c r="R44" s="20">
        <v>1</v>
      </c>
      <c r="S44" s="20">
        <v>1250</v>
      </c>
      <c r="T44" s="21">
        <v>21</v>
      </c>
      <c r="U44" s="21">
        <v>60000</v>
      </c>
      <c r="V44" s="22">
        <f t="shared" si="5"/>
        <v>505</v>
      </c>
      <c r="W44" s="22">
        <f t="shared" si="5"/>
        <v>3208816</v>
      </c>
    </row>
    <row r="45" spans="1:23" ht="16.5">
      <c r="A45" s="27" t="s">
        <v>47</v>
      </c>
      <c r="B45" s="20">
        <v>375</v>
      </c>
      <c r="C45" s="20">
        <v>2433684</v>
      </c>
      <c r="D45" s="21">
        <v>0</v>
      </c>
      <c r="E45" s="21">
        <v>0</v>
      </c>
      <c r="F45" s="20">
        <v>0</v>
      </c>
      <c r="G45" s="20">
        <v>0</v>
      </c>
      <c r="H45" s="21">
        <v>0</v>
      </c>
      <c r="I45" s="21">
        <v>0</v>
      </c>
      <c r="J45" s="20">
        <v>7</v>
      </c>
      <c r="K45" s="20">
        <v>63263</v>
      </c>
      <c r="L45" s="21">
        <v>1</v>
      </c>
      <c r="M45" s="21">
        <v>2000</v>
      </c>
      <c r="N45" s="20">
        <v>0</v>
      </c>
      <c r="O45" s="20">
        <v>0</v>
      </c>
      <c r="P45" s="21">
        <v>0</v>
      </c>
      <c r="Q45" s="21">
        <v>0</v>
      </c>
      <c r="R45" s="20">
        <v>0</v>
      </c>
      <c r="S45" s="20">
        <v>0</v>
      </c>
      <c r="T45" s="21">
        <v>38</v>
      </c>
      <c r="U45" s="21">
        <v>108840</v>
      </c>
      <c r="V45" s="22">
        <f t="shared" si="5"/>
        <v>421</v>
      </c>
      <c r="W45" s="22">
        <f t="shared" si="5"/>
        <v>2607787</v>
      </c>
    </row>
    <row r="46" spans="1:23" ht="16.5">
      <c r="A46" s="27" t="s">
        <v>48</v>
      </c>
      <c r="B46" s="20">
        <v>83</v>
      </c>
      <c r="C46" s="20">
        <v>404727</v>
      </c>
      <c r="D46" s="21">
        <v>0</v>
      </c>
      <c r="E46" s="21">
        <v>0</v>
      </c>
      <c r="F46" s="20">
        <v>0</v>
      </c>
      <c r="G46" s="20">
        <v>0</v>
      </c>
      <c r="H46" s="21">
        <v>2</v>
      </c>
      <c r="I46" s="21">
        <v>9966</v>
      </c>
      <c r="J46" s="20">
        <v>2</v>
      </c>
      <c r="K46" s="20">
        <v>20244</v>
      </c>
      <c r="L46" s="21">
        <v>0</v>
      </c>
      <c r="M46" s="21">
        <v>0</v>
      </c>
      <c r="N46" s="20">
        <v>0</v>
      </c>
      <c r="O46" s="20">
        <v>0</v>
      </c>
      <c r="P46" s="21">
        <v>70</v>
      </c>
      <c r="Q46" s="21">
        <v>122917</v>
      </c>
      <c r="R46" s="20">
        <v>2</v>
      </c>
      <c r="S46" s="20">
        <v>3750</v>
      </c>
      <c r="T46" s="21">
        <v>7</v>
      </c>
      <c r="U46" s="21">
        <v>15488</v>
      </c>
      <c r="V46" s="22">
        <f t="shared" si="5"/>
        <v>166</v>
      </c>
      <c r="W46" s="22">
        <f t="shared" si="5"/>
        <v>577092</v>
      </c>
    </row>
    <row r="47" spans="1:23" ht="16.5">
      <c r="A47" s="27" t="s">
        <v>49</v>
      </c>
      <c r="B47" s="20">
        <v>277</v>
      </c>
      <c r="C47" s="20">
        <v>1533064</v>
      </c>
      <c r="D47" s="21">
        <v>0</v>
      </c>
      <c r="E47" s="21">
        <v>0</v>
      </c>
      <c r="F47" s="20">
        <v>0</v>
      </c>
      <c r="G47" s="20">
        <v>0</v>
      </c>
      <c r="H47" s="21">
        <v>2</v>
      </c>
      <c r="I47" s="21">
        <v>7474</v>
      </c>
      <c r="J47" s="20">
        <v>12</v>
      </c>
      <c r="K47" s="20">
        <v>106281</v>
      </c>
      <c r="L47" s="21">
        <v>0</v>
      </c>
      <c r="M47" s="21">
        <v>0</v>
      </c>
      <c r="N47" s="20">
        <v>0</v>
      </c>
      <c r="O47" s="20">
        <v>0</v>
      </c>
      <c r="P47" s="21">
        <v>0</v>
      </c>
      <c r="Q47" s="21">
        <v>0</v>
      </c>
      <c r="R47" s="20">
        <v>0</v>
      </c>
      <c r="S47" s="20">
        <v>0</v>
      </c>
      <c r="T47" s="21">
        <v>4</v>
      </c>
      <c r="U47" s="21">
        <v>12000</v>
      </c>
      <c r="V47" s="22">
        <f t="shared" si="5"/>
        <v>295</v>
      </c>
      <c r="W47" s="22">
        <f t="shared" si="5"/>
        <v>1658819</v>
      </c>
    </row>
    <row r="48" spans="1:23" ht="16.5">
      <c r="A48" s="27" t="s">
        <v>50</v>
      </c>
      <c r="B48" s="20">
        <v>499</v>
      </c>
      <c r="C48" s="20">
        <v>2084885</v>
      </c>
      <c r="D48" s="21">
        <v>0</v>
      </c>
      <c r="E48" s="21">
        <v>0</v>
      </c>
      <c r="F48" s="20">
        <v>0</v>
      </c>
      <c r="G48" s="20">
        <v>0</v>
      </c>
      <c r="H48" s="21">
        <v>2</v>
      </c>
      <c r="I48" s="21">
        <v>7475</v>
      </c>
      <c r="J48" s="20">
        <v>15</v>
      </c>
      <c r="K48" s="20">
        <v>77984</v>
      </c>
      <c r="L48" s="21">
        <v>0</v>
      </c>
      <c r="M48" s="21">
        <v>0</v>
      </c>
      <c r="N48" s="20">
        <v>1</v>
      </c>
      <c r="O48" s="20">
        <v>5000</v>
      </c>
      <c r="P48" s="21">
        <v>0</v>
      </c>
      <c r="Q48" s="21">
        <v>0</v>
      </c>
      <c r="R48" s="20">
        <v>0</v>
      </c>
      <c r="S48" s="20">
        <v>0</v>
      </c>
      <c r="T48" s="21">
        <v>2</v>
      </c>
      <c r="U48" s="21">
        <v>5250</v>
      </c>
      <c r="V48" s="22">
        <f t="shared" si="5"/>
        <v>519</v>
      </c>
      <c r="W48" s="22">
        <f t="shared" si="5"/>
        <v>2180594</v>
      </c>
    </row>
    <row r="49" spans="1:25" ht="16.5">
      <c r="A49" s="27" t="s">
        <v>51</v>
      </c>
      <c r="B49" s="20">
        <v>388</v>
      </c>
      <c r="C49" s="20">
        <v>2767968</v>
      </c>
      <c r="D49" s="21">
        <v>0</v>
      </c>
      <c r="E49" s="21">
        <v>0</v>
      </c>
      <c r="F49" s="20">
        <v>0</v>
      </c>
      <c r="G49" s="20">
        <v>0</v>
      </c>
      <c r="H49" s="21">
        <v>5</v>
      </c>
      <c r="I49" s="21">
        <v>22424</v>
      </c>
      <c r="J49" s="20">
        <v>6</v>
      </c>
      <c r="K49" s="20">
        <v>45549</v>
      </c>
      <c r="L49" s="21">
        <v>0</v>
      </c>
      <c r="M49" s="21">
        <v>0</v>
      </c>
      <c r="N49" s="20">
        <v>1</v>
      </c>
      <c r="O49" s="20">
        <v>2500</v>
      </c>
      <c r="P49" s="21">
        <v>0</v>
      </c>
      <c r="Q49" s="21">
        <v>0</v>
      </c>
      <c r="R49" s="20">
        <v>0</v>
      </c>
      <c r="S49" s="20">
        <v>0</v>
      </c>
      <c r="T49" s="21">
        <v>10</v>
      </c>
      <c r="U49" s="21">
        <v>30000</v>
      </c>
      <c r="V49" s="22">
        <f t="shared" si="5"/>
        <v>410</v>
      </c>
      <c r="W49" s="22">
        <f t="shared" si="5"/>
        <v>2868441</v>
      </c>
    </row>
    <row r="50" spans="1:25" ht="16.5">
      <c r="A50" s="23" t="s">
        <v>52</v>
      </c>
      <c r="B50" s="24">
        <v>447</v>
      </c>
      <c r="C50" s="24">
        <v>2715801</v>
      </c>
      <c r="D50" s="25">
        <v>0</v>
      </c>
      <c r="E50" s="25">
        <v>0</v>
      </c>
      <c r="F50" s="24">
        <v>0</v>
      </c>
      <c r="G50" s="24">
        <v>0</v>
      </c>
      <c r="H50" s="25">
        <v>4</v>
      </c>
      <c r="I50" s="25">
        <v>14949</v>
      </c>
      <c r="J50" s="24">
        <v>5</v>
      </c>
      <c r="K50" s="24">
        <v>45549</v>
      </c>
      <c r="L50" s="25">
        <v>0</v>
      </c>
      <c r="M50" s="25">
        <v>0</v>
      </c>
      <c r="N50" s="24">
        <v>1</v>
      </c>
      <c r="O50" s="24">
        <v>2500</v>
      </c>
      <c r="P50" s="25">
        <v>0</v>
      </c>
      <c r="Q50" s="25">
        <v>0</v>
      </c>
      <c r="R50" s="24">
        <v>0</v>
      </c>
      <c r="S50" s="24">
        <v>0</v>
      </c>
      <c r="T50" s="25">
        <v>12</v>
      </c>
      <c r="U50" s="25">
        <v>33395</v>
      </c>
      <c r="V50" s="24">
        <f t="shared" si="5"/>
        <v>469</v>
      </c>
      <c r="W50" s="24">
        <f t="shared" si="5"/>
        <v>2812194</v>
      </c>
      <c r="X50" s="26"/>
      <c r="Y50" s="26"/>
    </row>
    <row r="51" spans="1:25" ht="16.5">
      <c r="A51" s="27" t="s">
        <v>53</v>
      </c>
      <c r="B51" s="20">
        <f t="shared" ref="B51:U51" si="6">SUM(B21:B50)</f>
        <v>8185</v>
      </c>
      <c r="C51" s="20">
        <f t="shared" si="6"/>
        <v>49707285</v>
      </c>
      <c r="D51" s="21">
        <f t="shared" si="6"/>
        <v>0</v>
      </c>
      <c r="E51" s="21">
        <f t="shared" si="6"/>
        <v>0</v>
      </c>
      <c r="F51" s="20">
        <f t="shared" si="6"/>
        <v>0</v>
      </c>
      <c r="G51" s="20">
        <f t="shared" si="6"/>
        <v>0</v>
      </c>
      <c r="H51" s="21">
        <f t="shared" si="6"/>
        <v>153</v>
      </c>
      <c r="I51" s="21">
        <f t="shared" si="6"/>
        <v>722600</v>
      </c>
      <c r="J51" s="20">
        <f t="shared" si="6"/>
        <v>139</v>
      </c>
      <c r="K51" s="20">
        <f t="shared" si="6"/>
        <v>1050375</v>
      </c>
      <c r="L51" s="21">
        <f t="shared" si="6"/>
        <v>1</v>
      </c>
      <c r="M51" s="21">
        <f t="shared" si="6"/>
        <v>2000</v>
      </c>
      <c r="N51" s="20">
        <f t="shared" si="6"/>
        <v>24</v>
      </c>
      <c r="O51" s="20">
        <f t="shared" si="6"/>
        <v>103845</v>
      </c>
      <c r="P51" s="21">
        <f t="shared" si="6"/>
        <v>269</v>
      </c>
      <c r="Q51" s="21">
        <f t="shared" si="6"/>
        <v>412602</v>
      </c>
      <c r="R51" s="20">
        <f t="shared" si="6"/>
        <v>3</v>
      </c>
      <c r="S51" s="20">
        <f t="shared" si="6"/>
        <v>5000</v>
      </c>
      <c r="T51" s="21">
        <f t="shared" si="6"/>
        <v>378</v>
      </c>
      <c r="U51" s="21">
        <f t="shared" si="6"/>
        <v>1076934</v>
      </c>
      <c r="V51" s="22">
        <f t="shared" si="5"/>
        <v>9152</v>
      </c>
      <c r="W51" s="22">
        <f t="shared" si="5"/>
        <v>53080641</v>
      </c>
    </row>
    <row r="52" spans="1:25" ht="16.5">
      <c r="A52" s="27"/>
      <c r="B52" s="20"/>
      <c r="C52" s="20"/>
      <c r="D52" s="36"/>
      <c r="E52" s="36"/>
      <c r="F52" s="20"/>
      <c r="G52" s="20"/>
      <c r="H52" s="36"/>
      <c r="I52" s="36"/>
      <c r="J52" s="20"/>
      <c r="K52" s="20"/>
      <c r="L52" s="36"/>
      <c r="M52" s="36"/>
      <c r="N52" s="33"/>
      <c r="O52" s="33"/>
      <c r="P52" s="27"/>
      <c r="Q52" s="27"/>
      <c r="R52" s="33"/>
      <c r="S52" s="33"/>
      <c r="T52" s="27"/>
      <c r="U52" s="27"/>
      <c r="V52" s="20"/>
      <c r="W52" s="20"/>
    </row>
    <row r="53" spans="1:25" ht="39">
      <c r="A53" s="17" t="s">
        <v>54</v>
      </c>
      <c r="B53" s="28"/>
      <c r="C53" s="28"/>
      <c r="D53" s="29"/>
      <c r="E53" s="29"/>
      <c r="F53" s="28"/>
      <c r="G53" s="28"/>
      <c r="H53" s="29"/>
      <c r="I53" s="29"/>
      <c r="J53" s="28"/>
      <c r="K53" s="28"/>
      <c r="L53" s="29"/>
      <c r="M53" s="29"/>
      <c r="N53" s="33"/>
      <c r="O53" s="33"/>
      <c r="P53" s="27"/>
      <c r="Q53" s="27"/>
      <c r="R53" s="33"/>
      <c r="S53" s="33"/>
      <c r="T53" s="27"/>
      <c r="U53" s="27"/>
      <c r="V53" s="20"/>
      <c r="W53" s="20"/>
    </row>
    <row r="54" spans="1:25" ht="16.5">
      <c r="A54" s="37" t="s">
        <v>55</v>
      </c>
      <c r="B54" s="28">
        <v>115</v>
      </c>
      <c r="C54" s="28">
        <v>308975</v>
      </c>
      <c r="D54" s="29">
        <v>0</v>
      </c>
      <c r="E54" s="29">
        <v>0</v>
      </c>
      <c r="F54" s="20">
        <v>0</v>
      </c>
      <c r="G54" s="20">
        <v>0</v>
      </c>
      <c r="H54" s="29">
        <v>3</v>
      </c>
      <c r="I54" s="29">
        <v>14949</v>
      </c>
      <c r="J54" s="28">
        <v>1</v>
      </c>
      <c r="K54" s="28">
        <v>5061</v>
      </c>
      <c r="L54" s="29">
        <v>0</v>
      </c>
      <c r="M54" s="29">
        <v>0</v>
      </c>
      <c r="N54" s="28">
        <v>1</v>
      </c>
      <c r="O54" s="28">
        <v>5000</v>
      </c>
      <c r="P54" s="21">
        <v>0</v>
      </c>
      <c r="Q54" s="21">
        <v>0</v>
      </c>
      <c r="R54" s="20">
        <v>0</v>
      </c>
      <c r="S54" s="20">
        <v>0</v>
      </c>
      <c r="T54" s="21">
        <v>0</v>
      </c>
      <c r="U54" s="21">
        <v>0</v>
      </c>
      <c r="V54" s="22">
        <f t="shared" ref="V54:W55" si="7">B54+D54+F54+H54+J54+L54+R54+T54+N54+P54</f>
        <v>120</v>
      </c>
      <c r="W54" s="22">
        <f t="shared" si="7"/>
        <v>333985</v>
      </c>
    </row>
    <row r="55" spans="1:25" ht="16.5">
      <c r="A55" s="27" t="s">
        <v>56</v>
      </c>
      <c r="B55" s="20">
        <f t="shared" ref="B55:U55" si="8">SUM(B54)</f>
        <v>115</v>
      </c>
      <c r="C55" s="20">
        <f t="shared" si="8"/>
        <v>308975</v>
      </c>
      <c r="D55" s="21">
        <f t="shared" si="8"/>
        <v>0</v>
      </c>
      <c r="E55" s="21">
        <f t="shared" si="8"/>
        <v>0</v>
      </c>
      <c r="F55" s="20">
        <f t="shared" si="8"/>
        <v>0</v>
      </c>
      <c r="G55" s="20">
        <f t="shared" si="8"/>
        <v>0</v>
      </c>
      <c r="H55" s="21">
        <f t="shared" si="8"/>
        <v>3</v>
      </c>
      <c r="I55" s="21">
        <f t="shared" si="8"/>
        <v>14949</v>
      </c>
      <c r="J55" s="20">
        <f t="shared" si="8"/>
        <v>1</v>
      </c>
      <c r="K55" s="20">
        <f t="shared" si="8"/>
        <v>5061</v>
      </c>
      <c r="L55" s="21">
        <f t="shared" si="8"/>
        <v>0</v>
      </c>
      <c r="M55" s="21">
        <f t="shared" si="8"/>
        <v>0</v>
      </c>
      <c r="N55" s="20">
        <f t="shared" si="8"/>
        <v>1</v>
      </c>
      <c r="O55" s="20">
        <f t="shared" si="8"/>
        <v>5000</v>
      </c>
      <c r="P55" s="21">
        <f t="shared" si="8"/>
        <v>0</v>
      </c>
      <c r="Q55" s="21">
        <f t="shared" si="8"/>
        <v>0</v>
      </c>
      <c r="R55" s="20">
        <f t="shared" si="8"/>
        <v>0</v>
      </c>
      <c r="S55" s="20">
        <f t="shared" si="8"/>
        <v>0</v>
      </c>
      <c r="T55" s="21">
        <f t="shared" si="8"/>
        <v>0</v>
      </c>
      <c r="U55" s="21">
        <f t="shared" si="8"/>
        <v>0</v>
      </c>
      <c r="V55" s="22">
        <f t="shared" si="7"/>
        <v>120</v>
      </c>
      <c r="W55" s="22">
        <f t="shared" si="7"/>
        <v>333985</v>
      </c>
    </row>
    <row r="56" spans="1:25" ht="16.5">
      <c r="A56" s="27"/>
      <c r="B56" s="20"/>
      <c r="C56" s="20"/>
      <c r="D56" s="36"/>
      <c r="E56" s="36"/>
      <c r="F56" s="20"/>
      <c r="G56" s="20"/>
      <c r="H56" s="36"/>
      <c r="I56" s="36"/>
      <c r="J56" s="20"/>
      <c r="K56" s="20"/>
      <c r="L56" s="36"/>
      <c r="M56" s="36"/>
      <c r="N56" s="33"/>
      <c r="O56" s="33"/>
      <c r="P56" s="27"/>
      <c r="Q56" s="27"/>
      <c r="R56" s="33"/>
      <c r="S56" s="33"/>
      <c r="T56" s="27"/>
      <c r="U56" s="27"/>
      <c r="V56" s="20"/>
      <c r="W56" s="20"/>
    </row>
    <row r="57" spans="1:25" ht="31.5">
      <c r="A57" s="38" t="s">
        <v>57</v>
      </c>
      <c r="B57" s="31">
        <f t="shared" ref="B57:U57" si="9">SUM(B51+B55)</f>
        <v>8300</v>
      </c>
      <c r="C57" s="31">
        <f t="shared" si="9"/>
        <v>50016260</v>
      </c>
      <c r="D57" s="32">
        <f t="shared" si="9"/>
        <v>0</v>
      </c>
      <c r="E57" s="32">
        <f t="shared" si="9"/>
        <v>0</v>
      </c>
      <c r="F57" s="31">
        <f t="shared" si="9"/>
        <v>0</v>
      </c>
      <c r="G57" s="31">
        <f t="shared" si="9"/>
        <v>0</v>
      </c>
      <c r="H57" s="32">
        <f t="shared" si="9"/>
        <v>156</v>
      </c>
      <c r="I57" s="32">
        <f t="shared" si="9"/>
        <v>737549</v>
      </c>
      <c r="J57" s="31">
        <f t="shared" si="9"/>
        <v>140</v>
      </c>
      <c r="K57" s="31">
        <f t="shared" si="9"/>
        <v>1055436</v>
      </c>
      <c r="L57" s="32">
        <f t="shared" si="9"/>
        <v>1</v>
      </c>
      <c r="M57" s="32">
        <f t="shared" si="9"/>
        <v>2000</v>
      </c>
      <c r="N57" s="31">
        <f t="shared" si="9"/>
        <v>25</v>
      </c>
      <c r="O57" s="31">
        <f t="shared" si="9"/>
        <v>108845</v>
      </c>
      <c r="P57" s="32">
        <f t="shared" si="9"/>
        <v>269</v>
      </c>
      <c r="Q57" s="32">
        <f t="shared" si="9"/>
        <v>412602</v>
      </c>
      <c r="R57" s="31">
        <f t="shared" si="9"/>
        <v>3</v>
      </c>
      <c r="S57" s="31">
        <f t="shared" si="9"/>
        <v>5000</v>
      </c>
      <c r="T57" s="32">
        <f t="shared" si="9"/>
        <v>378</v>
      </c>
      <c r="U57" s="32">
        <f t="shared" si="9"/>
        <v>1076934</v>
      </c>
      <c r="V57" s="22">
        <f t="shared" ref="V57:W57" si="10">B57+D57+F57+H57+J57+L57+R57+T57+N57+P57</f>
        <v>9272</v>
      </c>
      <c r="W57" s="22">
        <f t="shared" si="10"/>
        <v>53414626</v>
      </c>
    </row>
    <row r="58" spans="1:25" ht="16.5">
      <c r="A58" s="27"/>
      <c r="B58" s="34"/>
      <c r="C58" s="33"/>
      <c r="D58" s="27"/>
      <c r="E58" s="27"/>
      <c r="F58" s="34"/>
      <c r="G58" s="34" t="s">
        <v>58</v>
      </c>
      <c r="H58" s="35"/>
      <c r="I58" s="35" t="s">
        <v>58</v>
      </c>
      <c r="J58" s="33"/>
      <c r="K58" s="20"/>
      <c r="L58" s="27"/>
      <c r="M58" s="27"/>
      <c r="N58" s="33"/>
      <c r="O58" s="33"/>
      <c r="P58" s="27"/>
      <c r="Q58" s="27"/>
      <c r="R58" s="33"/>
      <c r="S58" s="33"/>
      <c r="T58" s="27"/>
      <c r="U58" s="27"/>
      <c r="V58" s="20"/>
      <c r="W58" s="20"/>
    </row>
    <row r="59" spans="1:25" ht="19.5">
      <c r="A59" s="17" t="s">
        <v>59</v>
      </c>
      <c r="B59" s="34"/>
      <c r="C59" s="34"/>
      <c r="D59" s="27"/>
      <c r="E59" s="27"/>
      <c r="F59" s="34"/>
      <c r="G59" s="34"/>
      <c r="H59" s="35"/>
      <c r="I59" s="35"/>
      <c r="J59" s="33"/>
      <c r="K59" s="20"/>
      <c r="L59" s="27"/>
      <c r="M59" s="27"/>
      <c r="N59" s="33"/>
      <c r="O59" s="33"/>
      <c r="P59" s="27"/>
      <c r="Q59" s="27"/>
      <c r="R59" s="33"/>
      <c r="S59" s="33"/>
      <c r="T59" s="27"/>
      <c r="U59" s="27"/>
      <c r="V59" s="20"/>
      <c r="W59" s="20"/>
    </row>
    <row r="60" spans="1:25" ht="31.5">
      <c r="A60" s="39" t="s">
        <v>60</v>
      </c>
      <c r="B60" s="20">
        <v>0</v>
      </c>
      <c r="C60" s="20">
        <v>0</v>
      </c>
      <c r="D60" s="21">
        <v>632</v>
      </c>
      <c r="E60" s="21">
        <v>408859</v>
      </c>
      <c r="F60" s="20">
        <v>987</v>
      </c>
      <c r="G60" s="20">
        <v>1065733</v>
      </c>
      <c r="H60" s="21">
        <v>63</v>
      </c>
      <c r="I60" s="21">
        <v>230456</v>
      </c>
      <c r="J60" s="20">
        <v>83</v>
      </c>
      <c r="K60" s="20">
        <v>248878</v>
      </c>
      <c r="L60" s="21">
        <v>0</v>
      </c>
      <c r="M60" s="21">
        <v>0</v>
      </c>
      <c r="N60" s="20">
        <v>19</v>
      </c>
      <c r="O60" s="20">
        <v>52431</v>
      </c>
      <c r="P60" s="21">
        <v>2140</v>
      </c>
      <c r="Q60" s="21">
        <v>5266337</v>
      </c>
      <c r="R60" s="20">
        <v>0</v>
      </c>
      <c r="S60" s="20">
        <v>0</v>
      </c>
      <c r="T60" s="21">
        <v>185</v>
      </c>
      <c r="U60" s="21">
        <v>371928</v>
      </c>
      <c r="V60" s="22">
        <f t="shared" ref="V60:W73" si="11">B60+D60+F60+H60+J60+L60+R60+T60+N60+P60</f>
        <v>4109</v>
      </c>
      <c r="W60" s="22">
        <f t="shared" si="11"/>
        <v>7644622</v>
      </c>
    </row>
    <row r="61" spans="1:25" ht="31.5">
      <c r="A61" s="39" t="s">
        <v>136</v>
      </c>
      <c r="B61" s="20">
        <v>0</v>
      </c>
      <c r="C61" s="20">
        <v>0</v>
      </c>
      <c r="D61" s="21">
        <v>144</v>
      </c>
      <c r="E61" s="21">
        <v>103004</v>
      </c>
      <c r="F61" s="20">
        <v>391</v>
      </c>
      <c r="G61" s="20">
        <v>366157</v>
      </c>
      <c r="H61" s="21">
        <v>5</v>
      </c>
      <c r="I61" s="21">
        <v>17395</v>
      </c>
      <c r="J61" s="20">
        <v>17</v>
      </c>
      <c r="K61" s="20">
        <v>53015</v>
      </c>
      <c r="L61" s="21">
        <v>0</v>
      </c>
      <c r="M61" s="21">
        <v>0</v>
      </c>
      <c r="N61" s="20">
        <v>3</v>
      </c>
      <c r="O61" s="20">
        <v>10626</v>
      </c>
      <c r="P61" s="21">
        <v>719</v>
      </c>
      <c r="Q61" s="21">
        <v>1431202</v>
      </c>
      <c r="R61" s="20">
        <v>0</v>
      </c>
      <c r="S61" s="20">
        <v>0</v>
      </c>
      <c r="T61" s="21">
        <v>85</v>
      </c>
      <c r="U61" s="21">
        <v>158625</v>
      </c>
      <c r="V61" s="22">
        <f t="shared" si="11"/>
        <v>1364</v>
      </c>
      <c r="W61" s="22">
        <f t="shared" si="11"/>
        <v>2140024</v>
      </c>
    </row>
    <row r="62" spans="1:25" ht="31.5">
      <c r="A62" s="39" t="s">
        <v>64</v>
      </c>
      <c r="B62" s="20">
        <v>0</v>
      </c>
      <c r="C62" s="20">
        <v>0</v>
      </c>
      <c r="D62" s="21">
        <v>188</v>
      </c>
      <c r="E62" s="21">
        <v>149412</v>
      </c>
      <c r="F62" s="20">
        <v>340</v>
      </c>
      <c r="G62" s="20">
        <v>417162</v>
      </c>
      <c r="H62" s="21">
        <v>41</v>
      </c>
      <c r="I62" s="21">
        <v>155316</v>
      </c>
      <c r="J62" s="20">
        <v>26</v>
      </c>
      <c r="K62" s="20">
        <v>114049</v>
      </c>
      <c r="L62" s="21">
        <v>0</v>
      </c>
      <c r="M62" s="21">
        <v>0</v>
      </c>
      <c r="N62" s="20">
        <v>9</v>
      </c>
      <c r="O62" s="20">
        <v>23750</v>
      </c>
      <c r="P62" s="21">
        <v>758</v>
      </c>
      <c r="Q62" s="21">
        <v>2716186</v>
      </c>
      <c r="R62" s="20">
        <v>0</v>
      </c>
      <c r="S62" s="20">
        <v>0</v>
      </c>
      <c r="T62" s="21">
        <v>6</v>
      </c>
      <c r="U62" s="21">
        <v>16500</v>
      </c>
      <c r="V62" s="22">
        <f t="shared" si="11"/>
        <v>1368</v>
      </c>
      <c r="W62" s="22">
        <f t="shared" si="11"/>
        <v>3592375</v>
      </c>
    </row>
    <row r="63" spans="1:25" ht="31.5">
      <c r="A63" s="39" t="s">
        <v>65</v>
      </c>
      <c r="B63" s="20">
        <v>0</v>
      </c>
      <c r="C63" s="20">
        <v>0</v>
      </c>
      <c r="D63" s="21">
        <v>118</v>
      </c>
      <c r="E63" s="21">
        <v>87955</v>
      </c>
      <c r="F63" s="20">
        <v>248</v>
      </c>
      <c r="G63" s="20">
        <v>328063</v>
      </c>
      <c r="H63" s="21">
        <v>37</v>
      </c>
      <c r="I63" s="21">
        <v>145516</v>
      </c>
      <c r="J63" s="20">
        <v>14</v>
      </c>
      <c r="K63" s="20">
        <v>54697</v>
      </c>
      <c r="L63" s="21">
        <v>0</v>
      </c>
      <c r="M63" s="21">
        <v>0</v>
      </c>
      <c r="N63" s="20">
        <v>3</v>
      </c>
      <c r="O63" s="20">
        <v>5000</v>
      </c>
      <c r="P63" s="21">
        <v>499</v>
      </c>
      <c r="Q63" s="21">
        <v>1777729</v>
      </c>
      <c r="R63" s="20">
        <v>0</v>
      </c>
      <c r="S63" s="20">
        <v>0</v>
      </c>
      <c r="T63" s="21">
        <v>29</v>
      </c>
      <c r="U63" s="21">
        <v>55375</v>
      </c>
      <c r="V63" s="22">
        <f t="shared" si="11"/>
        <v>948</v>
      </c>
      <c r="W63" s="22">
        <f t="shared" si="11"/>
        <v>2454335</v>
      </c>
    </row>
    <row r="64" spans="1:25" ht="31.5">
      <c r="A64" s="39" t="s">
        <v>66</v>
      </c>
      <c r="B64" s="20">
        <v>0</v>
      </c>
      <c r="C64" s="20">
        <v>0</v>
      </c>
      <c r="D64" s="21">
        <v>213</v>
      </c>
      <c r="E64" s="21">
        <v>162376</v>
      </c>
      <c r="F64" s="20">
        <v>392</v>
      </c>
      <c r="G64" s="20">
        <v>459219</v>
      </c>
      <c r="H64" s="21">
        <v>8</v>
      </c>
      <c r="I64" s="21">
        <v>25492</v>
      </c>
      <c r="J64" s="20">
        <v>15</v>
      </c>
      <c r="K64" s="20">
        <v>56397</v>
      </c>
      <c r="L64" s="21">
        <v>0</v>
      </c>
      <c r="M64" s="21">
        <v>0</v>
      </c>
      <c r="N64" s="20">
        <v>4</v>
      </c>
      <c r="O64" s="20">
        <v>8001</v>
      </c>
      <c r="P64" s="21">
        <v>717</v>
      </c>
      <c r="Q64" s="21">
        <v>2507659</v>
      </c>
      <c r="R64" s="20">
        <v>0</v>
      </c>
      <c r="S64" s="20">
        <v>0</v>
      </c>
      <c r="T64" s="21">
        <v>39</v>
      </c>
      <c r="U64" s="21">
        <v>89775</v>
      </c>
      <c r="V64" s="22">
        <f t="shared" si="11"/>
        <v>1388</v>
      </c>
      <c r="W64" s="22">
        <f t="shared" si="11"/>
        <v>3308919</v>
      </c>
    </row>
    <row r="65" spans="1:23" ht="31.5">
      <c r="A65" s="39" t="s">
        <v>67</v>
      </c>
      <c r="B65" s="20">
        <v>0</v>
      </c>
      <c r="C65" s="20">
        <v>0</v>
      </c>
      <c r="D65" s="21">
        <v>82</v>
      </c>
      <c r="E65" s="21">
        <v>63412</v>
      </c>
      <c r="F65" s="20">
        <v>121</v>
      </c>
      <c r="G65" s="20">
        <v>150538</v>
      </c>
      <c r="H65" s="21">
        <v>13</v>
      </c>
      <c r="I65" s="21">
        <v>52324</v>
      </c>
      <c r="J65" s="20">
        <v>7</v>
      </c>
      <c r="K65" s="20">
        <v>31508</v>
      </c>
      <c r="L65" s="21">
        <v>0</v>
      </c>
      <c r="M65" s="21">
        <v>0</v>
      </c>
      <c r="N65" s="20">
        <v>5</v>
      </c>
      <c r="O65" s="20">
        <v>17500</v>
      </c>
      <c r="P65" s="21">
        <v>287</v>
      </c>
      <c r="Q65" s="21">
        <v>1077825</v>
      </c>
      <c r="R65" s="20">
        <v>0</v>
      </c>
      <c r="S65" s="20">
        <v>0</v>
      </c>
      <c r="T65" s="21">
        <v>5</v>
      </c>
      <c r="U65" s="21">
        <v>11625</v>
      </c>
      <c r="V65" s="22">
        <f t="shared" si="11"/>
        <v>520</v>
      </c>
      <c r="W65" s="22">
        <f t="shared" si="11"/>
        <v>1404732</v>
      </c>
    </row>
    <row r="66" spans="1:23" ht="31.5">
      <c r="A66" s="39" t="s">
        <v>68</v>
      </c>
      <c r="B66" s="20">
        <v>0</v>
      </c>
      <c r="C66" s="20">
        <v>0</v>
      </c>
      <c r="D66" s="21">
        <v>21</v>
      </c>
      <c r="E66" s="21">
        <v>18250</v>
      </c>
      <c r="F66" s="20">
        <v>29</v>
      </c>
      <c r="G66" s="20">
        <v>35156</v>
      </c>
      <c r="H66" s="21">
        <v>5</v>
      </c>
      <c r="I66" s="21">
        <v>19933</v>
      </c>
      <c r="J66" s="20">
        <v>3</v>
      </c>
      <c r="K66" s="20">
        <v>9500</v>
      </c>
      <c r="L66" s="21">
        <v>0</v>
      </c>
      <c r="M66" s="21">
        <v>0</v>
      </c>
      <c r="N66" s="20">
        <v>1</v>
      </c>
      <c r="O66" s="20">
        <v>2500</v>
      </c>
      <c r="P66" s="21">
        <v>118</v>
      </c>
      <c r="Q66" s="21">
        <v>496132</v>
      </c>
      <c r="R66" s="20">
        <v>0</v>
      </c>
      <c r="S66" s="20">
        <v>0</v>
      </c>
      <c r="T66" s="21">
        <v>2</v>
      </c>
      <c r="U66" s="21">
        <v>3000</v>
      </c>
      <c r="V66" s="22">
        <f t="shared" si="11"/>
        <v>179</v>
      </c>
      <c r="W66" s="22">
        <f t="shared" si="11"/>
        <v>584471</v>
      </c>
    </row>
    <row r="67" spans="1:23" ht="31.5">
      <c r="A67" s="39" t="s">
        <v>69</v>
      </c>
      <c r="B67" s="20">
        <v>0</v>
      </c>
      <c r="C67" s="20">
        <v>0</v>
      </c>
      <c r="D67" s="21">
        <v>46</v>
      </c>
      <c r="E67" s="21">
        <v>37674</v>
      </c>
      <c r="F67" s="20">
        <v>79</v>
      </c>
      <c r="G67" s="20">
        <v>113613</v>
      </c>
      <c r="H67" s="21">
        <v>10</v>
      </c>
      <c r="I67" s="21">
        <v>45444</v>
      </c>
      <c r="J67" s="20">
        <v>10</v>
      </c>
      <c r="K67" s="20">
        <v>33630</v>
      </c>
      <c r="L67" s="21">
        <v>0</v>
      </c>
      <c r="M67" s="21">
        <v>0</v>
      </c>
      <c r="N67" s="20">
        <v>2</v>
      </c>
      <c r="O67" s="20">
        <v>10000</v>
      </c>
      <c r="P67" s="21">
        <v>158</v>
      </c>
      <c r="Q67" s="21">
        <v>556597</v>
      </c>
      <c r="R67" s="20">
        <v>0</v>
      </c>
      <c r="S67" s="20">
        <v>0</v>
      </c>
      <c r="T67" s="21">
        <v>28</v>
      </c>
      <c r="U67" s="21">
        <v>59625</v>
      </c>
      <c r="V67" s="22">
        <f t="shared" si="11"/>
        <v>333</v>
      </c>
      <c r="W67" s="22">
        <f t="shared" si="11"/>
        <v>856583</v>
      </c>
    </row>
    <row r="68" spans="1:23" ht="31.5">
      <c r="A68" s="39" t="s">
        <v>70</v>
      </c>
      <c r="B68" s="20">
        <v>0</v>
      </c>
      <c r="C68" s="20">
        <v>0</v>
      </c>
      <c r="D68" s="21">
        <v>111</v>
      </c>
      <c r="E68" s="21">
        <v>83440</v>
      </c>
      <c r="F68" s="20">
        <v>170</v>
      </c>
      <c r="G68" s="20">
        <v>215404</v>
      </c>
      <c r="H68" s="21">
        <v>8</v>
      </c>
      <c r="I68" s="21">
        <v>32390</v>
      </c>
      <c r="J68" s="20">
        <v>10</v>
      </c>
      <c r="K68" s="20">
        <v>43416</v>
      </c>
      <c r="L68" s="21">
        <v>0</v>
      </c>
      <c r="M68" s="21">
        <v>0</v>
      </c>
      <c r="N68" s="20">
        <v>5</v>
      </c>
      <c r="O68" s="20">
        <v>18750</v>
      </c>
      <c r="P68" s="21">
        <v>294</v>
      </c>
      <c r="Q68" s="21">
        <v>879735</v>
      </c>
      <c r="R68" s="20">
        <v>0</v>
      </c>
      <c r="S68" s="20">
        <v>0</v>
      </c>
      <c r="T68" s="21">
        <v>3</v>
      </c>
      <c r="U68" s="21">
        <v>5168</v>
      </c>
      <c r="V68" s="22">
        <f t="shared" si="11"/>
        <v>601</v>
      </c>
      <c r="W68" s="22">
        <f t="shared" si="11"/>
        <v>1278303</v>
      </c>
    </row>
    <row r="69" spans="1:23" ht="31.5">
      <c r="A69" s="39" t="s">
        <v>71</v>
      </c>
      <c r="B69" s="20">
        <v>0</v>
      </c>
      <c r="C69" s="20">
        <v>0</v>
      </c>
      <c r="D69" s="21">
        <v>452</v>
      </c>
      <c r="E69" s="21">
        <v>311071</v>
      </c>
      <c r="F69" s="20">
        <v>715</v>
      </c>
      <c r="G69" s="20">
        <v>773118</v>
      </c>
      <c r="H69" s="21">
        <v>37</v>
      </c>
      <c r="I69" s="21">
        <v>117050</v>
      </c>
      <c r="J69" s="20">
        <v>55</v>
      </c>
      <c r="K69" s="20">
        <v>189900</v>
      </c>
      <c r="L69" s="21">
        <v>0</v>
      </c>
      <c r="M69" s="21">
        <v>0</v>
      </c>
      <c r="N69" s="20">
        <v>22</v>
      </c>
      <c r="O69" s="20">
        <v>59018</v>
      </c>
      <c r="P69" s="21">
        <v>1321</v>
      </c>
      <c r="Q69" s="21">
        <v>3662888</v>
      </c>
      <c r="R69" s="20">
        <v>0</v>
      </c>
      <c r="S69" s="20">
        <v>0</v>
      </c>
      <c r="T69" s="21">
        <v>116</v>
      </c>
      <c r="U69" s="21">
        <v>244795</v>
      </c>
      <c r="V69" s="22">
        <f t="shared" si="11"/>
        <v>2718</v>
      </c>
      <c r="W69" s="22">
        <f t="shared" si="11"/>
        <v>5357840</v>
      </c>
    </row>
    <row r="70" spans="1:23" ht="31.5">
      <c r="A70" s="39" t="s">
        <v>72</v>
      </c>
      <c r="B70" s="20">
        <v>0</v>
      </c>
      <c r="C70" s="20">
        <v>0</v>
      </c>
      <c r="D70" s="21">
        <v>69</v>
      </c>
      <c r="E70" s="21">
        <v>53837</v>
      </c>
      <c r="F70" s="20">
        <v>125</v>
      </c>
      <c r="G70" s="20">
        <v>146442</v>
      </c>
      <c r="H70" s="21">
        <v>4</v>
      </c>
      <c r="I70" s="21">
        <v>14950</v>
      </c>
      <c r="J70" s="20">
        <v>8</v>
      </c>
      <c r="K70" s="20">
        <v>30827</v>
      </c>
      <c r="L70" s="21">
        <v>0</v>
      </c>
      <c r="M70" s="21">
        <v>0</v>
      </c>
      <c r="N70" s="20">
        <v>4</v>
      </c>
      <c r="O70" s="20">
        <v>15000</v>
      </c>
      <c r="P70" s="21">
        <v>359</v>
      </c>
      <c r="Q70" s="21">
        <v>1136964</v>
      </c>
      <c r="R70" s="20">
        <v>0</v>
      </c>
      <c r="S70" s="20">
        <v>0</v>
      </c>
      <c r="T70" s="21">
        <v>2</v>
      </c>
      <c r="U70" s="21">
        <v>5250</v>
      </c>
      <c r="V70" s="22">
        <f t="shared" si="11"/>
        <v>571</v>
      </c>
      <c r="W70" s="22">
        <f t="shared" si="11"/>
        <v>1403270</v>
      </c>
    </row>
    <row r="71" spans="1:23" ht="31.5">
      <c r="A71" s="39" t="s">
        <v>73</v>
      </c>
      <c r="B71" s="20">
        <v>0</v>
      </c>
      <c r="C71" s="20">
        <v>0</v>
      </c>
      <c r="D71" s="21">
        <v>67</v>
      </c>
      <c r="E71" s="21">
        <v>41239</v>
      </c>
      <c r="F71" s="20">
        <v>131</v>
      </c>
      <c r="G71" s="20">
        <v>148901</v>
      </c>
      <c r="H71" s="21">
        <v>0</v>
      </c>
      <c r="I71" s="21">
        <v>0</v>
      </c>
      <c r="J71" s="20">
        <v>5</v>
      </c>
      <c r="K71" s="20">
        <v>19886</v>
      </c>
      <c r="L71" s="21">
        <v>0</v>
      </c>
      <c r="M71" s="21">
        <v>0</v>
      </c>
      <c r="N71" s="20">
        <v>0</v>
      </c>
      <c r="O71" s="20">
        <v>0</v>
      </c>
      <c r="P71" s="21">
        <v>288</v>
      </c>
      <c r="Q71" s="21">
        <v>1054184</v>
      </c>
      <c r="R71" s="20">
        <v>0</v>
      </c>
      <c r="S71" s="20">
        <v>0</v>
      </c>
      <c r="T71" s="21">
        <v>1</v>
      </c>
      <c r="U71" s="21">
        <v>1875</v>
      </c>
      <c r="V71" s="22">
        <f t="shared" si="11"/>
        <v>492</v>
      </c>
      <c r="W71" s="22">
        <f t="shared" si="11"/>
        <v>1266085</v>
      </c>
    </row>
    <row r="72" spans="1:23" ht="31.5">
      <c r="A72" s="39" t="s">
        <v>74</v>
      </c>
      <c r="B72" s="20">
        <v>0</v>
      </c>
      <c r="C72" s="20">
        <v>0</v>
      </c>
      <c r="D72" s="21">
        <v>71</v>
      </c>
      <c r="E72" s="21">
        <v>47435</v>
      </c>
      <c r="F72" s="20">
        <v>141</v>
      </c>
      <c r="G72" s="20">
        <v>160816</v>
      </c>
      <c r="H72" s="21">
        <v>0</v>
      </c>
      <c r="I72" s="21">
        <v>0</v>
      </c>
      <c r="J72" s="20">
        <v>5</v>
      </c>
      <c r="K72" s="20">
        <v>13135</v>
      </c>
      <c r="L72" s="21">
        <v>0</v>
      </c>
      <c r="M72" s="21">
        <v>0</v>
      </c>
      <c r="N72" s="20">
        <v>0</v>
      </c>
      <c r="O72" s="20">
        <v>0</v>
      </c>
      <c r="P72" s="21">
        <v>338</v>
      </c>
      <c r="Q72" s="21">
        <v>1108479</v>
      </c>
      <c r="R72" s="20">
        <v>0</v>
      </c>
      <c r="S72" s="20">
        <v>0</v>
      </c>
      <c r="T72" s="21">
        <v>0</v>
      </c>
      <c r="U72" s="21">
        <v>0</v>
      </c>
      <c r="V72" s="22">
        <f t="shared" si="11"/>
        <v>555</v>
      </c>
      <c r="W72" s="22">
        <f t="shared" si="11"/>
        <v>1329865</v>
      </c>
    </row>
    <row r="73" spans="1:23" ht="31.5">
      <c r="A73" s="39" t="s">
        <v>75</v>
      </c>
      <c r="B73" s="20">
        <v>0</v>
      </c>
      <c r="C73" s="20">
        <v>0</v>
      </c>
      <c r="D73" s="21">
        <v>82</v>
      </c>
      <c r="E73" s="21">
        <v>59588</v>
      </c>
      <c r="F73" s="20">
        <v>150</v>
      </c>
      <c r="G73" s="20">
        <v>174994</v>
      </c>
      <c r="H73" s="21">
        <v>3</v>
      </c>
      <c r="I73" s="21">
        <v>11835</v>
      </c>
      <c r="J73" s="20">
        <v>12</v>
      </c>
      <c r="K73" s="20">
        <v>57030</v>
      </c>
      <c r="L73" s="21">
        <v>0</v>
      </c>
      <c r="M73" s="21">
        <v>0</v>
      </c>
      <c r="N73" s="20">
        <v>2</v>
      </c>
      <c r="O73" s="20">
        <v>7500</v>
      </c>
      <c r="P73" s="21">
        <v>448</v>
      </c>
      <c r="Q73" s="21">
        <v>1896257</v>
      </c>
      <c r="R73" s="20">
        <v>0</v>
      </c>
      <c r="S73" s="20">
        <v>0</v>
      </c>
      <c r="T73" s="21">
        <v>0</v>
      </c>
      <c r="U73" s="21">
        <v>0</v>
      </c>
      <c r="V73" s="22">
        <f t="shared" si="11"/>
        <v>697</v>
      </c>
      <c r="W73" s="22">
        <f t="shared" si="11"/>
        <v>2207204</v>
      </c>
    </row>
    <row r="74" spans="1:23" ht="31.5">
      <c r="A74" s="39" t="s">
        <v>76</v>
      </c>
      <c r="B74" s="20">
        <v>0</v>
      </c>
      <c r="C74" s="20">
        <v>0</v>
      </c>
      <c r="D74" s="21">
        <v>58</v>
      </c>
      <c r="E74" s="21">
        <v>41938</v>
      </c>
      <c r="F74" s="20">
        <v>130</v>
      </c>
      <c r="G74" s="20">
        <v>126407</v>
      </c>
      <c r="H74" s="21">
        <v>17</v>
      </c>
      <c r="I74" s="21">
        <v>77850</v>
      </c>
      <c r="J74" s="20">
        <v>11</v>
      </c>
      <c r="K74" s="20">
        <v>37300</v>
      </c>
      <c r="L74" s="21">
        <v>0</v>
      </c>
      <c r="M74" s="21">
        <v>0</v>
      </c>
      <c r="N74" s="20">
        <v>0</v>
      </c>
      <c r="O74" s="20">
        <v>0</v>
      </c>
      <c r="P74" s="21">
        <v>306</v>
      </c>
      <c r="Q74" s="21">
        <v>893097</v>
      </c>
      <c r="R74" s="20">
        <v>0</v>
      </c>
      <c r="S74" s="20">
        <v>0</v>
      </c>
      <c r="T74" s="21">
        <v>1</v>
      </c>
      <c r="U74" s="21">
        <v>3750</v>
      </c>
      <c r="V74" s="22">
        <f t="shared" ref="V74:W76" si="12">B74+D74+F74+H74+J74+L74+R74+T74+N74+P74</f>
        <v>523</v>
      </c>
      <c r="W74" s="22">
        <f t="shared" si="12"/>
        <v>1180342</v>
      </c>
    </row>
    <row r="75" spans="1:23" ht="31.5">
      <c r="A75" s="39" t="s">
        <v>77</v>
      </c>
      <c r="B75" s="20">
        <v>0</v>
      </c>
      <c r="C75" s="20">
        <v>0</v>
      </c>
      <c r="D75" s="21">
        <v>65</v>
      </c>
      <c r="E75" s="21">
        <v>52975</v>
      </c>
      <c r="F75" s="20">
        <v>105</v>
      </c>
      <c r="G75" s="20">
        <v>151125</v>
      </c>
      <c r="H75" s="21">
        <v>36</v>
      </c>
      <c r="I75" s="21">
        <v>157589</v>
      </c>
      <c r="J75" s="20">
        <v>3</v>
      </c>
      <c r="K75" s="20">
        <v>15773</v>
      </c>
      <c r="L75" s="21">
        <v>0</v>
      </c>
      <c r="M75" s="21">
        <v>0</v>
      </c>
      <c r="N75" s="20">
        <v>1</v>
      </c>
      <c r="O75" s="20">
        <v>5000</v>
      </c>
      <c r="P75" s="21">
        <v>232</v>
      </c>
      <c r="Q75" s="21">
        <v>767133</v>
      </c>
      <c r="R75" s="20">
        <v>0</v>
      </c>
      <c r="S75" s="20">
        <v>0</v>
      </c>
      <c r="T75" s="21">
        <v>4</v>
      </c>
      <c r="U75" s="21">
        <v>11625</v>
      </c>
      <c r="V75" s="22">
        <f t="shared" si="12"/>
        <v>446</v>
      </c>
      <c r="W75" s="22">
        <f t="shared" si="12"/>
        <v>1161220</v>
      </c>
    </row>
    <row r="76" spans="1:23" ht="31.5">
      <c r="A76" s="37" t="s">
        <v>78</v>
      </c>
      <c r="B76" s="28">
        <v>0</v>
      </c>
      <c r="C76" s="28">
        <v>0</v>
      </c>
      <c r="D76" s="29">
        <v>104</v>
      </c>
      <c r="E76" s="29">
        <v>65927</v>
      </c>
      <c r="F76" s="28">
        <v>219</v>
      </c>
      <c r="G76" s="28">
        <v>203941</v>
      </c>
      <c r="H76" s="29">
        <v>17</v>
      </c>
      <c r="I76" s="29">
        <v>70384</v>
      </c>
      <c r="J76" s="28">
        <v>31</v>
      </c>
      <c r="K76" s="28">
        <v>124804</v>
      </c>
      <c r="L76" s="29">
        <v>0</v>
      </c>
      <c r="M76" s="29">
        <v>0</v>
      </c>
      <c r="N76" s="28">
        <v>1</v>
      </c>
      <c r="O76" s="28">
        <v>1250</v>
      </c>
      <c r="P76" s="29">
        <v>659</v>
      </c>
      <c r="Q76" s="29">
        <v>1536861</v>
      </c>
      <c r="R76" s="28">
        <v>0</v>
      </c>
      <c r="S76" s="28">
        <v>0</v>
      </c>
      <c r="T76" s="29">
        <v>91</v>
      </c>
      <c r="U76" s="29">
        <v>210000</v>
      </c>
      <c r="V76" s="22">
        <f t="shared" si="12"/>
        <v>1122</v>
      </c>
      <c r="W76" s="22">
        <f>C76+E76+G76+I76+K76+M76+S76+U76+O76+Q76</f>
        <v>2213167</v>
      </c>
    </row>
    <row r="77" spans="1:23" ht="16.5">
      <c r="A77" s="27"/>
      <c r="B77" s="28"/>
      <c r="C77" s="28"/>
      <c r="D77" s="29"/>
      <c r="E77" s="29"/>
      <c r="F77" s="28"/>
      <c r="G77" s="28"/>
      <c r="H77" s="29"/>
      <c r="I77" s="29"/>
      <c r="J77" s="28"/>
      <c r="K77" s="28"/>
      <c r="L77" s="21"/>
      <c r="M77" s="27"/>
      <c r="N77" s="20"/>
      <c r="O77" s="20"/>
      <c r="P77" s="27"/>
      <c r="Q77" s="27"/>
      <c r="R77" s="20"/>
      <c r="S77" s="20"/>
      <c r="T77" s="27"/>
      <c r="U77" s="27"/>
      <c r="V77" s="20"/>
      <c r="W77" s="20"/>
    </row>
    <row r="78" spans="1:23" ht="16.5">
      <c r="A78" s="38" t="s">
        <v>79</v>
      </c>
      <c r="B78" s="31">
        <v>0</v>
      </c>
      <c r="C78" s="31">
        <v>0</v>
      </c>
      <c r="D78" s="32">
        <f t="shared" ref="D78:U78" si="13">SUM(D60:D76)</f>
        <v>2523</v>
      </c>
      <c r="E78" s="32">
        <f t="shared" si="13"/>
        <v>1788392</v>
      </c>
      <c r="F78" s="31">
        <f t="shared" si="13"/>
        <v>4473</v>
      </c>
      <c r="G78" s="31">
        <f t="shared" si="13"/>
        <v>5036789</v>
      </c>
      <c r="H78" s="32">
        <f t="shared" si="13"/>
        <v>304</v>
      </c>
      <c r="I78" s="32">
        <f t="shared" si="13"/>
        <v>1173924</v>
      </c>
      <c r="J78" s="31">
        <f t="shared" si="13"/>
        <v>315</v>
      </c>
      <c r="K78" s="31">
        <f t="shared" si="13"/>
        <v>1133745</v>
      </c>
      <c r="L78" s="32">
        <f t="shared" si="13"/>
        <v>0</v>
      </c>
      <c r="M78" s="32">
        <f t="shared" si="13"/>
        <v>0</v>
      </c>
      <c r="N78" s="31">
        <f t="shared" si="13"/>
        <v>81</v>
      </c>
      <c r="O78" s="31">
        <f t="shared" si="13"/>
        <v>236326</v>
      </c>
      <c r="P78" s="32">
        <f t="shared" si="13"/>
        <v>9641</v>
      </c>
      <c r="Q78" s="32">
        <f t="shared" si="13"/>
        <v>28765265</v>
      </c>
      <c r="R78" s="31">
        <f t="shared" si="13"/>
        <v>0</v>
      </c>
      <c r="S78" s="31">
        <f t="shared" si="13"/>
        <v>0</v>
      </c>
      <c r="T78" s="32">
        <f t="shared" si="13"/>
        <v>597</v>
      </c>
      <c r="U78" s="32">
        <f t="shared" si="13"/>
        <v>1248916</v>
      </c>
      <c r="V78" s="22">
        <f t="shared" ref="V78:W78" si="14">B78+D78+F78+H78+J78+L78+R78+T78+N78+P78</f>
        <v>17934</v>
      </c>
      <c r="W78" s="22">
        <f t="shared" si="14"/>
        <v>39383357</v>
      </c>
    </row>
    <row r="79" spans="1:23" ht="16.5">
      <c r="A79" s="27"/>
      <c r="B79" s="20"/>
      <c r="C79" s="20"/>
      <c r="D79" s="36"/>
      <c r="E79" s="36"/>
      <c r="F79" s="20"/>
      <c r="G79" s="20"/>
      <c r="H79" s="36"/>
      <c r="I79" s="36"/>
      <c r="J79" s="20"/>
      <c r="K79" s="20"/>
      <c r="L79" s="36"/>
      <c r="M79" s="36"/>
      <c r="N79" s="20"/>
      <c r="O79" s="20"/>
      <c r="P79" s="36"/>
      <c r="Q79" s="35"/>
      <c r="R79" s="20"/>
      <c r="S79" s="20"/>
      <c r="T79" s="36"/>
      <c r="U79" s="35"/>
      <c r="V79" s="20"/>
      <c r="W79" s="20"/>
    </row>
    <row r="80" spans="1:23" ht="16.5">
      <c r="A80" s="40" t="s">
        <v>80</v>
      </c>
      <c r="B80" s="31"/>
      <c r="C80" s="31"/>
      <c r="D80" s="32"/>
      <c r="E80" s="32"/>
      <c r="F80" s="31"/>
      <c r="G80" s="31"/>
      <c r="H80" s="32"/>
      <c r="I80" s="32"/>
      <c r="J80" s="31"/>
      <c r="K80" s="31"/>
      <c r="L80" s="32"/>
      <c r="M80" s="32"/>
      <c r="N80" s="20"/>
      <c r="O80" s="31"/>
      <c r="P80" s="32"/>
      <c r="Q80" s="35"/>
      <c r="R80" s="20"/>
      <c r="S80" s="31"/>
      <c r="T80" s="32"/>
      <c r="U80" s="35"/>
      <c r="V80" s="20"/>
      <c r="W80" s="20"/>
    </row>
    <row r="81" spans="1:23" ht="16.5">
      <c r="A81" s="27" t="s">
        <v>81</v>
      </c>
      <c r="B81" s="20">
        <v>0</v>
      </c>
      <c r="C81" s="20">
        <v>0</v>
      </c>
      <c r="D81" s="21">
        <v>0</v>
      </c>
      <c r="E81" s="21">
        <v>0</v>
      </c>
      <c r="F81" s="20">
        <v>0</v>
      </c>
      <c r="G81" s="20">
        <v>0</v>
      </c>
      <c r="H81" s="21">
        <v>0</v>
      </c>
      <c r="I81" s="21">
        <v>0</v>
      </c>
      <c r="J81" s="20">
        <v>0</v>
      </c>
      <c r="K81" s="20">
        <v>0</v>
      </c>
      <c r="L81" s="21">
        <v>0</v>
      </c>
      <c r="M81" s="21">
        <v>0</v>
      </c>
      <c r="N81" s="20">
        <v>12</v>
      </c>
      <c r="O81" s="20">
        <v>40418</v>
      </c>
      <c r="P81" s="21">
        <v>0</v>
      </c>
      <c r="Q81" s="21">
        <v>0</v>
      </c>
      <c r="R81" s="20">
        <v>0</v>
      </c>
      <c r="S81" s="20">
        <v>0</v>
      </c>
      <c r="T81" s="21">
        <v>343</v>
      </c>
      <c r="U81" s="21">
        <v>947916</v>
      </c>
      <c r="V81" s="22">
        <f t="shared" ref="V81:V82" si="15">B81+D81+F81+H81+J81+L81+R81+T81+N81+P81</f>
        <v>355</v>
      </c>
      <c r="W81" s="22">
        <f>C81+E81+G81+I81+K81+M81+S81+U81+O81+Q81</f>
        <v>988334</v>
      </c>
    </row>
    <row r="82" spans="1:23" ht="31.5">
      <c r="A82" s="37" t="s">
        <v>82</v>
      </c>
      <c r="B82" s="28">
        <v>66</v>
      </c>
      <c r="C82" s="28">
        <v>77633</v>
      </c>
      <c r="D82" s="29">
        <v>0</v>
      </c>
      <c r="E82" s="29">
        <v>0</v>
      </c>
      <c r="F82" s="28">
        <v>0</v>
      </c>
      <c r="G82" s="28">
        <v>0</v>
      </c>
      <c r="H82" s="29">
        <v>0</v>
      </c>
      <c r="I82" s="29">
        <v>0</v>
      </c>
      <c r="J82" s="28">
        <v>0</v>
      </c>
      <c r="K82" s="28">
        <v>0</v>
      </c>
      <c r="L82" s="29">
        <v>0</v>
      </c>
      <c r="M82" s="29">
        <v>0</v>
      </c>
      <c r="N82" s="28">
        <v>0</v>
      </c>
      <c r="O82" s="28">
        <v>0</v>
      </c>
      <c r="P82" s="29">
        <v>0</v>
      </c>
      <c r="Q82" s="29">
        <v>0</v>
      </c>
      <c r="R82" s="20">
        <v>0</v>
      </c>
      <c r="S82" s="20">
        <v>0</v>
      </c>
      <c r="T82" s="29">
        <v>5</v>
      </c>
      <c r="U82" s="29">
        <v>6392</v>
      </c>
      <c r="V82" s="22">
        <f t="shared" si="15"/>
        <v>71</v>
      </c>
      <c r="W82" s="22">
        <f>C82+E82+G82+I82+K82+M82+S82+U82+O82+Q82</f>
        <v>84025</v>
      </c>
    </row>
    <row r="83" spans="1:23" ht="16.5">
      <c r="A83" s="27"/>
      <c r="B83" s="20"/>
      <c r="C83" s="20"/>
      <c r="D83" s="21"/>
      <c r="E83" s="21"/>
      <c r="F83" s="20"/>
      <c r="G83" s="20"/>
      <c r="H83" s="21"/>
      <c r="I83" s="21"/>
      <c r="J83" s="20"/>
      <c r="K83" s="20"/>
      <c r="L83" s="21"/>
      <c r="M83" s="21"/>
      <c r="N83" s="20"/>
      <c r="O83" s="20"/>
      <c r="P83" s="27"/>
      <c r="Q83" s="36"/>
      <c r="R83" s="20"/>
      <c r="S83" s="20"/>
      <c r="T83" s="27"/>
      <c r="U83" s="36"/>
      <c r="V83" s="20"/>
      <c r="W83" s="20"/>
    </row>
    <row r="84" spans="1:23" ht="16.5">
      <c r="A84" s="38" t="s">
        <v>83</v>
      </c>
      <c r="B84" s="31">
        <f t="shared" ref="B84:U84" si="16">SUM(B81+B82)</f>
        <v>66</v>
      </c>
      <c r="C84" s="31">
        <f t="shared" si="16"/>
        <v>77633</v>
      </c>
      <c r="D84" s="32">
        <f t="shared" si="16"/>
        <v>0</v>
      </c>
      <c r="E84" s="32">
        <f t="shared" si="16"/>
        <v>0</v>
      </c>
      <c r="F84" s="31">
        <f t="shared" si="16"/>
        <v>0</v>
      </c>
      <c r="G84" s="31">
        <f t="shared" si="16"/>
        <v>0</v>
      </c>
      <c r="H84" s="32">
        <f t="shared" si="16"/>
        <v>0</v>
      </c>
      <c r="I84" s="32">
        <f t="shared" si="16"/>
        <v>0</v>
      </c>
      <c r="J84" s="31">
        <f t="shared" si="16"/>
        <v>0</v>
      </c>
      <c r="K84" s="31">
        <f t="shared" si="16"/>
        <v>0</v>
      </c>
      <c r="L84" s="32">
        <f t="shared" si="16"/>
        <v>0</v>
      </c>
      <c r="M84" s="32">
        <f t="shared" si="16"/>
        <v>0</v>
      </c>
      <c r="N84" s="31">
        <f t="shared" si="16"/>
        <v>12</v>
      </c>
      <c r="O84" s="31">
        <f t="shared" si="16"/>
        <v>40418</v>
      </c>
      <c r="P84" s="32">
        <f t="shared" si="16"/>
        <v>0</v>
      </c>
      <c r="Q84" s="32">
        <f t="shared" si="16"/>
        <v>0</v>
      </c>
      <c r="R84" s="31">
        <f t="shared" si="16"/>
        <v>0</v>
      </c>
      <c r="S84" s="31">
        <f t="shared" si="16"/>
        <v>0</v>
      </c>
      <c r="T84" s="32">
        <f>SUM(T81+T82)</f>
        <v>348</v>
      </c>
      <c r="U84" s="32">
        <f t="shared" si="16"/>
        <v>954308</v>
      </c>
      <c r="V84" s="22">
        <f t="shared" ref="V84:W84" si="17">B84+D84+F84+H84+J84+L84+R84+T84+N84+P84</f>
        <v>426</v>
      </c>
      <c r="W84" s="22">
        <f t="shared" si="17"/>
        <v>1072359</v>
      </c>
    </row>
    <row r="85" spans="1:23" ht="16.5">
      <c r="A85" s="27"/>
      <c r="B85" s="20"/>
      <c r="C85" s="20"/>
      <c r="D85" s="36"/>
      <c r="E85" s="36"/>
      <c r="F85" s="20"/>
      <c r="G85" s="20"/>
      <c r="H85" s="36"/>
      <c r="I85" s="36"/>
      <c r="J85" s="20"/>
      <c r="K85" s="20"/>
      <c r="L85" s="36"/>
      <c r="M85" s="36"/>
      <c r="N85" s="20"/>
      <c r="O85" s="20"/>
      <c r="P85" s="27"/>
      <c r="Q85" s="27"/>
      <c r="R85" s="20"/>
      <c r="S85" s="20"/>
      <c r="T85" s="27"/>
      <c r="U85" s="27"/>
      <c r="V85" s="20"/>
      <c r="W85" s="20"/>
    </row>
    <row r="86" spans="1:23" ht="16.5">
      <c r="A86" s="38" t="s">
        <v>84</v>
      </c>
      <c r="B86" s="41">
        <f t="shared" ref="B86:U86" si="18">SUM(B18+B57+B78+B84)</f>
        <v>8366</v>
      </c>
      <c r="C86" s="41">
        <f t="shared" si="18"/>
        <v>50093893</v>
      </c>
      <c r="D86" s="42">
        <f t="shared" si="18"/>
        <v>2523</v>
      </c>
      <c r="E86" s="42">
        <f t="shared" si="18"/>
        <v>1788392</v>
      </c>
      <c r="F86" s="41">
        <f t="shared" si="18"/>
        <v>4473</v>
      </c>
      <c r="G86" s="41">
        <f t="shared" si="18"/>
        <v>5036789</v>
      </c>
      <c r="H86" s="42">
        <f t="shared" si="18"/>
        <v>761</v>
      </c>
      <c r="I86" s="42">
        <f t="shared" si="18"/>
        <v>3248789</v>
      </c>
      <c r="J86" s="41">
        <f t="shared" si="18"/>
        <v>998</v>
      </c>
      <c r="K86" s="41">
        <f t="shared" si="18"/>
        <v>6484739</v>
      </c>
      <c r="L86" s="42">
        <f t="shared" si="18"/>
        <v>3</v>
      </c>
      <c r="M86" s="42">
        <f t="shared" si="18"/>
        <v>6000</v>
      </c>
      <c r="N86" s="41">
        <f t="shared" si="18"/>
        <v>143</v>
      </c>
      <c r="O86" s="41">
        <f t="shared" si="18"/>
        <v>487464</v>
      </c>
      <c r="P86" s="42">
        <f t="shared" si="18"/>
        <v>9910</v>
      </c>
      <c r="Q86" s="42">
        <f t="shared" si="18"/>
        <v>29177867</v>
      </c>
      <c r="R86" s="41">
        <f t="shared" si="18"/>
        <v>3</v>
      </c>
      <c r="S86" s="41">
        <f t="shared" si="18"/>
        <v>5000</v>
      </c>
      <c r="T86" s="42">
        <f>SUM(T18+T57+T78+T84)</f>
        <v>2110</v>
      </c>
      <c r="U86" s="42">
        <f t="shared" si="18"/>
        <v>5574910</v>
      </c>
      <c r="V86" s="22">
        <f t="shared" ref="V86" si="19">B86+D86+F86+H86+J86+L86+R86+T86+N86+P86</f>
        <v>29290</v>
      </c>
      <c r="W86" s="22">
        <f>C86+E86+G86+I86+K86+M86+S86+U86+O86+Q86</f>
        <v>101903843</v>
      </c>
    </row>
    <row r="87" spans="1:23" ht="16.5">
      <c r="A87" s="38" t="s">
        <v>85</v>
      </c>
      <c r="B87" s="20"/>
      <c r="C87" s="31">
        <f>SUM(C86/B86)</f>
        <v>5987.795003585943</v>
      </c>
      <c r="D87" s="36"/>
      <c r="E87" s="32">
        <f>SUM(E86/D86)</f>
        <v>708.8355132778438</v>
      </c>
      <c r="F87" s="20"/>
      <c r="G87" s="31">
        <f>SUM(G86/F86)</f>
        <v>1126.0427006483344</v>
      </c>
      <c r="H87" s="36"/>
      <c r="I87" s="32">
        <f>SUM(I86/H86)</f>
        <v>4269.1051248357426</v>
      </c>
      <c r="J87" s="20"/>
      <c r="K87" s="31">
        <f>SUM(K86/J86)</f>
        <v>6497.734468937876</v>
      </c>
      <c r="L87" s="36"/>
      <c r="M87" s="32">
        <f>SUM(M86/L86)</f>
        <v>2000</v>
      </c>
      <c r="N87" s="20"/>
      <c r="O87" s="31">
        <f>SUM(O86/N86)</f>
        <v>3408.8391608391607</v>
      </c>
      <c r="P87" s="36"/>
      <c r="Q87" s="32">
        <f>SUM(Q86/P86)</f>
        <v>2944.2852674066598</v>
      </c>
      <c r="R87" s="20"/>
      <c r="S87" s="31">
        <f>SUM(S86/R86)</f>
        <v>1666.6666666666667</v>
      </c>
      <c r="T87" s="36"/>
      <c r="U87" s="32">
        <f>SUM(U86/T86)</f>
        <v>2642.1374407582939</v>
      </c>
      <c r="V87" s="33"/>
      <c r="W87" s="33"/>
    </row>
    <row r="88" spans="1:23" ht="16.5">
      <c r="A88" s="27"/>
      <c r="B88" s="27"/>
      <c r="C88" s="43"/>
      <c r="D88" s="35"/>
      <c r="E88" s="44"/>
      <c r="F88" s="44"/>
      <c r="G88" s="44"/>
      <c r="H88" s="44"/>
      <c r="I88" s="44"/>
      <c r="J88" s="45"/>
      <c r="K88" s="46"/>
      <c r="L88" s="44"/>
      <c r="M88" s="44"/>
      <c r="N88" s="51"/>
      <c r="O88" s="45"/>
      <c r="P88" s="51"/>
      <c r="Q88" s="45"/>
      <c r="R88" s="51"/>
      <c r="S88" s="45"/>
      <c r="T88" s="51"/>
      <c r="U88" s="45"/>
      <c r="V88" s="51"/>
      <c r="W88" s="51"/>
    </row>
    <row r="89" spans="1:23" ht="31.5">
      <c r="A89" s="40" t="s">
        <v>86</v>
      </c>
      <c r="B89" s="48" t="s">
        <v>15</v>
      </c>
      <c r="C89" s="48" t="s">
        <v>16</v>
      </c>
      <c r="D89" s="48" t="s">
        <v>87</v>
      </c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</row>
    <row r="90" spans="1:23" ht="16.5">
      <c r="A90" s="49" t="s">
        <v>139</v>
      </c>
      <c r="B90" s="21">
        <v>44</v>
      </c>
      <c r="C90" s="21">
        <v>684000</v>
      </c>
      <c r="D90" s="50">
        <f t="shared" ref="D90:D95" si="20">C90/B90</f>
        <v>15545.454545454546</v>
      </c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</row>
    <row r="91" spans="1:23" ht="47.25">
      <c r="A91" s="49" t="s">
        <v>90</v>
      </c>
      <c r="B91" s="134">
        <v>27</v>
      </c>
      <c r="C91" s="134">
        <v>886631</v>
      </c>
      <c r="D91" s="135">
        <f t="shared" si="20"/>
        <v>32838.185185185182</v>
      </c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</row>
    <row r="92" spans="1:23" ht="31.5">
      <c r="A92" s="49" t="s">
        <v>137</v>
      </c>
      <c r="B92" s="134">
        <v>13</v>
      </c>
      <c r="C92" s="134">
        <v>520000</v>
      </c>
      <c r="D92" s="135">
        <f t="shared" si="20"/>
        <v>40000</v>
      </c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</row>
    <row r="93" spans="1:23" ht="31.5">
      <c r="A93" s="49" t="s">
        <v>91</v>
      </c>
      <c r="B93" s="134">
        <v>18</v>
      </c>
      <c r="C93" s="134">
        <v>3239779</v>
      </c>
      <c r="D93" s="135">
        <f t="shared" si="20"/>
        <v>179987.72222222222</v>
      </c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</row>
    <row r="94" spans="1:23" ht="47.25">
      <c r="A94" s="49" t="s">
        <v>140</v>
      </c>
      <c r="B94" s="134">
        <v>13</v>
      </c>
      <c r="C94" s="134">
        <v>780000</v>
      </c>
      <c r="D94" s="135">
        <f t="shared" si="20"/>
        <v>60000</v>
      </c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</row>
    <row r="95" spans="1:23" ht="16.5">
      <c r="A95" s="49" t="s">
        <v>92</v>
      </c>
      <c r="B95" s="21">
        <v>149</v>
      </c>
      <c r="C95" s="21">
        <v>596000</v>
      </c>
      <c r="D95" s="50">
        <f t="shared" si="20"/>
        <v>4000</v>
      </c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</row>
    <row r="96" spans="1:23" ht="16.5">
      <c r="A96" s="51"/>
      <c r="B96" s="46"/>
      <c r="C96" s="46"/>
      <c r="D96" s="46"/>
      <c r="E96" s="187"/>
      <c r="F96" s="187"/>
      <c r="G96" s="187"/>
      <c r="H96" s="187"/>
      <c r="I96" s="187"/>
      <c r="J96" s="187"/>
      <c r="K96" s="187"/>
      <c r="L96" s="187"/>
      <c r="M96" s="187"/>
      <c r="N96" s="187"/>
      <c r="O96" s="187"/>
      <c r="P96" s="187"/>
      <c r="Q96" s="187"/>
      <c r="R96" s="187"/>
      <c r="S96" s="187"/>
      <c r="T96" s="187"/>
      <c r="U96" s="187"/>
      <c r="V96" s="187"/>
      <c r="W96" s="187"/>
    </row>
    <row r="97" spans="1:23" ht="16.5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</row>
    <row r="98" spans="1:23" ht="16.5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</row>
    <row r="99" spans="1:23" ht="16.5">
      <c r="A99" s="186" t="s">
        <v>138</v>
      </c>
      <c r="B99" s="187"/>
      <c r="C99" s="187"/>
      <c r="D99" s="187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</row>
    <row r="100" spans="1:23" ht="16.5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</row>
    <row r="101" spans="1:23" ht="16.5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</row>
    <row r="102" spans="1:23" ht="16.5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</row>
    <row r="103" spans="1:23" ht="16.5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</row>
    <row r="104" spans="1:23" ht="16.5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</row>
    <row r="105" spans="1:23" ht="16.5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</row>
    <row r="106" spans="1:23" ht="16.5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</row>
    <row r="107" spans="1:23" ht="16.5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</row>
    <row r="108" spans="1:23" ht="16.5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</row>
    <row r="109" spans="1:23" ht="16.5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</row>
    <row r="110" spans="1:23" ht="16.5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</row>
    <row r="111" spans="1:23" ht="16.5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</row>
    <row r="112" spans="1:23" ht="16.5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</row>
    <row r="113" spans="1:23" ht="16.5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</row>
    <row r="114" spans="1:23" ht="16.5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</row>
    <row r="115" spans="1:23" ht="16.5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</row>
    <row r="116" spans="1:23" ht="16.5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</row>
    <row r="117" spans="1:23" ht="16.5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</row>
    <row r="118" spans="1:23" ht="16.5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</row>
    <row r="119" spans="1:23" ht="16.5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</row>
    <row r="120" spans="1:23" ht="16.5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</row>
    <row r="121" spans="1:23" ht="16.5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</row>
    <row r="122" spans="1:23" ht="16.5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</row>
    <row r="123" spans="1:23" ht="16.5">
      <c r="A123" s="51"/>
      <c r="B123" s="51"/>
      <c r="C123" s="51"/>
      <c r="D123" s="51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</row>
    <row r="124" spans="1:23" ht="16.5">
      <c r="A124" s="51"/>
      <c r="B124" s="51"/>
      <c r="C124" s="51"/>
      <c r="D124" s="51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</row>
    <row r="125" spans="1:23" ht="16.5">
      <c r="A125" s="51"/>
      <c r="B125" s="51"/>
      <c r="C125" s="51"/>
      <c r="D125" s="51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</row>
    <row r="126" spans="1:23" ht="12.75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</row>
    <row r="127" spans="1:23" ht="12.75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</row>
    <row r="128" spans="1:23" ht="12.75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</row>
    <row r="129" spans="1:23" ht="12.75">
      <c r="A129" s="52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</row>
    <row r="130" spans="1:23" ht="12.75">
      <c r="A130" s="52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</row>
    <row r="131" spans="1:23" ht="12.75">
      <c r="A131" s="5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</row>
    <row r="132" spans="1:23" ht="12.75">
      <c r="A132" s="52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</row>
    <row r="133" spans="1:23" ht="15.75" customHeight="1">
      <c r="A133" s="52"/>
      <c r="B133" s="52"/>
      <c r="C133" s="52"/>
      <c r="D133" s="52"/>
    </row>
    <row r="134" spans="1:23" ht="15.75" customHeight="1">
      <c r="A134" s="52"/>
      <c r="B134" s="52"/>
      <c r="C134" s="52"/>
      <c r="D134" s="52"/>
    </row>
    <row r="135" spans="1:23" ht="15.75" customHeight="1">
      <c r="A135" s="52"/>
      <c r="B135" s="52"/>
      <c r="C135" s="52"/>
      <c r="D135" s="52"/>
    </row>
  </sheetData>
  <mergeCells count="16">
    <mergeCell ref="V8:W10"/>
    <mergeCell ref="B8:C10"/>
    <mergeCell ref="D8:E10"/>
    <mergeCell ref="F8:G10"/>
    <mergeCell ref="H8:I10"/>
    <mergeCell ref="J8:K10"/>
    <mergeCell ref="L8:M10"/>
    <mergeCell ref="N8:O10"/>
    <mergeCell ref="P8:Q10"/>
    <mergeCell ref="R8:S10"/>
    <mergeCell ref="T8:U10"/>
    <mergeCell ref="B2:Q2"/>
    <mergeCell ref="B3:Q3"/>
    <mergeCell ref="B4:O4"/>
    <mergeCell ref="B5:Q5"/>
    <mergeCell ref="B6:Q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36"/>
  <sheetViews>
    <sheetView workbookViewId="0">
      <pane ySplit="12" topLeftCell="A81" activePane="bottomLeft" state="frozen"/>
      <selection pane="bottomLeft" activeCell="B106" sqref="B106"/>
    </sheetView>
  </sheetViews>
  <sheetFormatPr defaultColWidth="14.42578125" defaultRowHeight="15.75" customHeight="1"/>
  <cols>
    <col min="1" max="1" width="27.7109375" style="142" customWidth="1"/>
    <col min="2" max="2" width="6.42578125" style="142" customWidth="1"/>
    <col min="3" max="3" width="11.28515625" style="142" customWidth="1"/>
    <col min="4" max="4" width="9.5703125" style="142" customWidth="1"/>
    <col min="5" max="5" width="10.42578125" style="142" customWidth="1"/>
    <col min="6" max="6" width="7.5703125" style="142" customWidth="1"/>
    <col min="7" max="7" width="8.42578125" style="142" customWidth="1"/>
    <col min="8" max="8" width="7.5703125" style="142" customWidth="1"/>
    <col min="9" max="9" width="8" style="142" customWidth="1"/>
    <col min="10" max="10" width="5.85546875" style="142" customWidth="1"/>
    <col min="11" max="11" width="8.140625" style="142" customWidth="1"/>
    <col min="12" max="12" width="5.28515625" style="142" customWidth="1"/>
    <col min="13" max="13" width="6.7109375" style="142" customWidth="1"/>
    <col min="14" max="14" width="5.42578125" style="142" customWidth="1"/>
    <col min="15" max="15" width="7.85546875" style="142" customWidth="1"/>
    <col min="16" max="16" width="7.140625" style="142" customWidth="1"/>
    <col min="17" max="17" width="8.85546875" style="142" customWidth="1"/>
    <col min="18" max="18" width="8" style="142" customWidth="1"/>
    <col min="19" max="19" width="8.140625" style="142" customWidth="1"/>
    <col min="20" max="20" width="9.140625" style="142" customWidth="1"/>
    <col min="21" max="21" width="7.85546875" style="142" bestFit="1" customWidth="1"/>
    <col min="22" max="22" width="6.140625" style="142" customWidth="1"/>
    <col min="23" max="23" width="10" style="142" customWidth="1"/>
    <col min="24" max="16384" width="14.42578125" style="142"/>
  </cols>
  <sheetData>
    <row r="1" spans="1:26" ht="19.5">
      <c r="A1" s="136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41"/>
      <c r="Q1" s="141"/>
      <c r="R1" s="141"/>
      <c r="S1" s="141"/>
      <c r="T1" s="139"/>
      <c r="U1" s="139"/>
      <c r="V1" s="139"/>
      <c r="W1" s="139"/>
    </row>
    <row r="2" spans="1:26" ht="19.5">
      <c r="A2" s="141"/>
      <c r="B2" s="219" t="s">
        <v>0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136"/>
      <c r="S2" s="136"/>
      <c r="T2" s="143"/>
      <c r="U2" s="143"/>
      <c r="V2" s="144"/>
      <c r="W2" s="144"/>
    </row>
    <row r="3" spans="1:26" ht="19.5">
      <c r="A3" s="141"/>
      <c r="B3" s="219" t="s">
        <v>1</v>
      </c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136"/>
      <c r="S3" s="136"/>
      <c r="T3" s="139"/>
      <c r="U3" s="139"/>
      <c r="V3" s="144"/>
      <c r="W3" s="144"/>
    </row>
    <row r="4" spans="1:26" ht="19.5">
      <c r="A4" s="136"/>
      <c r="B4" s="221"/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136"/>
      <c r="Q4" s="136"/>
      <c r="R4" s="136"/>
      <c r="S4" s="136"/>
      <c r="T4" s="144"/>
      <c r="U4" s="144"/>
      <c r="V4" s="144"/>
      <c r="W4" s="144"/>
    </row>
    <row r="5" spans="1:26" ht="19.5">
      <c r="A5" s="141"/>
      <c r="B5" s="219" t="s">
        <v>130</v>
      </c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136"/>
      <c r="S5" s="136"/>
      <c r="T5" s="139"/>
      <c r="U5" s="139"/>
      <c r="V5" s="144"/>
      <c r="W5" s="144"/>
    </row>
    <row r="6" spans="1:26" ht="19.5">
      <c r="A6" s="145"/>
      <c r="B6" s="222" t="s">
        <v>131</v>
      </c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  <c r="P6" s="220"/>
      <c r="Q6" s="220"/>
      <c r="R6" s="136"/>
      <c r="S6" s="136"/>
      <c r="T6" s="146"/>
      <c r="U6" s="146"/>
      <c r="V6" s="144"/>
      <c r="W6" s="144"/>
    </row>
    <row r="7" spans="1:26" ht="12.75">
      <c r="A7" s="144"/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4"/>
      <c r="W7" s="144"/>
    </row>
    <row r="8" spans="1:26" ht="19.5">
      <c r="A8" s="148"/>
      <c r="B8" s="218" t="s">
        <v>4</v>
      </c>
      <c r="C8" s="213"/>
      <c r="D8" s="212" t="s">
        <v>5</v>
      </c>
      <c r="E8" s="213"/>
      <c r="F8" s="218" t="s">
        <v>6</v>
      </c>
      <c r="G8" s="213"/>
      <c r="H8" s="212" t="s">
        <v>7</v>
      </c>
      <c r="I8" s="213"/>
      <c r="J8" s="218" t="s">
        <v>8</v>
      </c>
      <c r="K8" s="213"/>
      <c r="L8" s="212" t="s">
        <v>9</v>
      </c>
      <c r="M8" s="213"/>
      <c r="N8" s="218" t="s">
        <v>10</v>
      </c>
      <c r="O8" s="213"/>
      <c r="P8" s="212" t="s">
        <v>11</v>
      </c>
      <c r="Q8" s="213"/>
      <c r="R8" s="218" t="s">
        <v>12</v>
      </c>
      <c r="S8" s="213"/>
      <c r="T8" s="212" t="s">
        <v>13</v>
      </c>
      <c r="U8" s="213"/>
      <c r="V8" s="218" t="s">
        <v>14</v>
      </c>
      <c r="W8" s="213"/>
    </row>
    <row r="9" spans="1:26" ht="19.5">
      <c r="A9" s="148"/>
      <c r="B9" s="214"/>
      <c r="C9" s="215"/>
      <c r="D9" s="214"/>
      <c r="E9" s="215"/>
      <c r="F9" s="214"/>
      <c r="G9" s="215"/>
      <c r="H9" s="214"/>
      <c r="I9" s="215"/>
      <c r="J9" s="214"/>
      <c r="K9" s="215"/>
      <c r="L9" s="214"/>
      <c r="M9" s="215"/>
      <c r="N9" s="214"/>
      <c r="O9" s="215"/>
      <c r="P9" s="214"/>
      <c r="Q9" s="215"/>
      <c r="R9" s="214"/>
      <c r="S9" s="215"/>
      <c r="T9" s="214"/>
      <c r="U9" s="215"/>
      <c r="V9" s="214"/>
      <c r="W9" s="215"/>
    </row>
    <row r="10" spans="1:26" ht="19.5">
      <c r="A10" s="148"/>
      <c r="B10" s="216"/>
      <c r="C10" s="217"/>
      <c r="D10" s="216"/>
      <c r="E10" s="217"/>
      <c r="F10" s="216"/>
      <c r="G10" s="217"/>
      <c r="H10" s="216"/>
      <c r="I10" s="217"/>
      <c r="J10" s="216"/>
      <c r="K10" s="217"/>
      <c r="L10" s="216"/>
      <c r="M10" s="217"/>
      <c r="N10" s="216"/>
      <c r="O10" s="217"/>
      <c r="P10" s="216"/>
      <c r="Q10" s="217"/>
      <c r="R10" s="216"/>
      <c r="S10" s="217"/>
      <c r="T10" s="216"/>
      <c r="U10" s="217"/>
      <c r="V10" s="216"/>
      <c r="W10" s="217"/>
    </row>
    <row r="11" spans="1:26" ht="19.5">
      <c r="A11" s="148"/>
      <c r="B11" s="149" t="s">
        <v>15</v>
      </c>
      <c r="C11" s="149" t="s">
        <v>16</v>
      </c>
      <c r="D11" s="150" t="s">
        <v>15</v>
      </c>
      <c r="E11" s="150" t="s">
        <v>16</v>
      </c>
      <c r="F11" s="149" t="s">
        <v>15</v>
      </c>
      <c r="G11" s="149" t="s">
        <v>16</v>
      </c>
      <c r="H11" s="150" t="s">
        <v>15</v>
      </c>
      <c r="I11" s="150" t="s">
        <v>16</v>
      </c>
      <c r="J11" s="149" t="s">
        <v>15</v>
      </c>
      <c r="K11" s="151" t="s">
        <v>16</v>
      </c>
      <c r="L11" s="150" t="s">
        <v>15</v>
      </c>
      <c r="M11" s="150" t="s">
        <v>16</v>
      </c>
      <c r="N11" s="149" t="s">
        <v>15</v>
      </c>
      <c r="O11" s="149" t="s">
        <v>16</v>
      </c>
      <c r="P11" s="150" t="s">
        <v>15</v>
      </c>
      <c r="Q11" s="150" t="s">
        <v>16</v>
      </c>
      <c r="R11" s="149" t="s">
        <v>15</v>
      </c>
      <c r="S11" s="149" t="s">
        <v>16</v>
      </c>
      <c r="T11" s="150" t="s">
        <v>15</v>
      </c>
      <c r="U11" s="150" t="s">
        <v>16</v>
      </c>
      <c r="V11" s="149" t="s">
        <v>15</v>
      </c>
      <c r="W11" s="149" t="s">
        <v>16</v>
      </c>
    </row>
    <row r="12" spans="1:26" ht="19.5">
      <c r="A12" s="148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52"/>
      <c r="W12" s="152"/>
    </row>
    <row r="13" spans="1:26" ht="19.5">
      <c r="A13" s="153" t="s">
        <v>17</v>
      </c>
      <c r="B13" s="152"/>
      <c r="C13" s="152"/>
      <c r="D13" s="148"/>
      <c r="E13" s="148"/>
      <c r="F13" s="152"/>
      <c r="G13" s="152"/>
      <c r="H13" s="148"/>
      <c r="I13" s="148"/>
      <c r="J13" s="152"/>
      <c r="K13" s="154"/>
      <c r="L13" s="148"/>
      <c r="M13" s="148"/>
      <c r="N13" s="154"/>
      <c r="O13" s="154"/>
      <c r="P13" s="148"/>
      <c r="Q13" s="148"/>
      <c r="R13" s="154"/>
      <c r="S13" s="154"/>
      <c r="T13" s="148"/>
      <c r="U13" s="148"/>
      <c r="V13" s="152"/>
      <c r="W13" s="152"/>
    </row>
    <row r="14" spans="1:26" ht="16.5">
      <c r="A14" s="155" t="s">
        <v>18</v>
      </c>
      <c r="B14" s="156">
        <v>0</v>
      </c>
      <c r="C14" s="156">
        <v>0</v>
      </c>
      <c r="D14" s="157">
        <v>0</v>
      </c>
      <c r="E14" s="157">
        <v>0</v>
      </c>
      <c r="F14" s="156">
        <v>0</v>
      </c>
      <c r="G14" s="156">
        <v>0</v>
      </c>
      <c r="H14" s="157">
        <v>136</v>
      </c>
      <c r="I14" s="157">
        <v>598656</v>
      </c>
      <c r="J14" s="156">
        <v>283</v>
      </c>
      <c r="K14" s="156">
        <v>2040145</v>
      </c>
      <c r="L14" s="157">
        <v>2</v>
      </c>
      <c r="M14" s="157">
        <v>4000</v>
      </c>
      <c r="N14" s="156">
        <v>12</v>
      </c>
      <c r="O14" s="156">
        <v>99421</v>
      </c>
      <c r="P14" s="157">
        <v>0</v>
      </c>
      <c r="Q14" s="157">
        <v>0</v>
      </c>
      <c r="R14" s="156">
        <v>0</v>
      </c>
      <c r="S14" s="156">
        <v>0</v>
      </c>
      <c r="T14" s="157">
        <v>340</v>
      </c>
      <c r="U14" s="157">
        <v>491090</v>
      </c>
      <c r="V14" s="158">
        <f t="shared" ref="V14:W16" si="0">B14+D14+F14+H14+J14+L14+R14+T14+N14+P14</f>
        <v>773</v>
      </c>
      <c r="W14" s="158">
        <f t="shared" si="0"/>
        <v>3233312</v>
      </c>
    </row>
    <row r="15" spans="1:26" ht="16.5">
      <c r="A15" s="155" t="s">
        <v>19</v>
      </c>
      <c r="B15" s="156">
        <v>0</v>
      </c>
      <c r="C15" s="156">
        <v>0</v>
      </c>
      <c r="D15" s="157">
        <v>0</v>
      </c>
      <c r="E15" s="157">
        <v>0</v>
      </c>
      <c r="F15" s="156">
        <v>0</v>
      </c>
      <c r="G15" s="156">
        <v>0</v>
      </c>
      <c r="H15" s="157">
        <v>81</v>
      </c>
      <c r="I15" s="157">
        <v>363850</v>
      </c>
      <c r="J15" s="156">
        <v>161</v>
      </c>
      <c r="K15" s="156">
        <v>1257093</v>
      </c>
      <c r="L15" s="157">
        <v>0</v>
      </c>
      <c r="M15" s="157">
        <v>0</v>
      </c>
      <c r="N15" s="156">
        <v>8</v>
      </c>
      <c r="O15" s="156">
        <v>90000</v>
      </c>
      <c r="P15" s="157">
        <v>0</v>
      </c>
      <c r="Q15" s="157">
        <v>0</v>
      </c>
      <c r="R15" s="156">
        <v>3</v>
      </c>
      <c r="S15" s="156">
        <v>12500</v>
      </c>
      <c r="T15" s="157">
        <v>280</v>
      </c>
      <c r="U15" s="157">
        <v>400404</v>
      </c>
      <c r="V15" s="158">
        <f t="shared" si="0"/>
        <v>533</v>
      </c>
      <c r="W15" s="158">
        <f>C15+E15+G15+I15+K15+M15+S15+U15+O15+Q15</f>
        <v>2123847</v>
      </c>
    </row>
    <row r="16" spans="1:26" ht="16.5">
      <c r="A16" s="159" t="s">
        <v>20</v>
      </c>
      <c r="B16" s="160">
        <v>0</v>
      </c>
      <c r="C16" s="160">
        <v>0</v>
      </c>
      <c r="D16" s="161">
        <v>0</v>
      </c>
      <c r="E16" s="161">
        <v>0</v>
      </c>
      <c r="F16" s="160">
        <v>0</v>
      </c>
      <c r="G16" s="160">
        <v>0</v>
      </c>
      <c r="H16" s="161">
        <v>103</v>
      </c>
      <c r="I16" s="161">
        <v>448893</v>
      </c>
      <c r="J16" s="160">
        <v>83</v>
      </c>
      <c r="K16" s="160">
        <v>555625</v>
      </c>
      <c r="L16" s="161">
        <v>0</v>
      </c>
      <c r="M16" s="161">
        <v>0</v>
      </c>
      <c r="N16" s="160">
        <v>7</v>
      </c>
      <c r="O16" s="160">
        <v>75000</v>
      </c>
      <c r="P16" s="161">
        <v>0</v>
      </c>
      <c r="Q16" s="161">
        <v>0</v>
      </c>
      <c r="R16" s="160">
        <v>0</v>
      </c>
      <c r="S16" s="160">
        <v>0</v>
      </c>
      <c r="T16" s="161">
        <v>123</v>
      </c>
      <c r="U16" s="161">
        <v>179820</v>
      </c>
      <c r="V16" s="160">
        <f t="shared" si="0"/>
        <v>316</v>
      </c>
      <c r="W16" s="160">
        <f t="shared" si="0"/>
        <v>1259338</v>
      </c>
      <c r="X16" s="162"/>
      <c r="Y16" s="162"/>
      <c r="Z16" s="162"/>
    </row>
    <row r="17" spans="1:23" ht="16.5">
      <c r="A17" s="155"/>
      <c r="B17" s="160"/>
      <c r="C17" s="160"/>
      <c r="D17" s="161"/>
      <c r="E17" s="161"/>
      <c r="F17" s="160"/>
      <c r="G17" s="160"/>
      <c r="H17" s="161"/>
      <c r="I17" s="161"/>
      <c r="J17" s="160"/>
      <c r="K17" s="160"/>
      <c r="L17" s="155"/>
      <c r="M17" s="155"/>
      <c r="N17" s="156"/>
      <c r="O17" s="156"/>
      <c r="P17" s="155"/>
      <c r="Q17" s="155"/>
      <c r="R17" s="156"/>
      <c r="S17" s="156"/>
      <c r="T17" s="155"/>
      <c r="U17" s="155"/>
      <c r="V17" s="156"/>
      <c r="W17" s="156"/>
    </row>
    <row r="18" spans="1:23" ht="18.75">
      <c r="A18" s="163" t="s">
        <v>21</v>
      </c>
      <c r="B18" s="164">
        <v>0</v>
      </c>
      <c r="C18" s="164">
        <v>0</v>
      </c>
      <c r="D18" s="165">
        <v>0</v>
      </c>
      <c r="E18" s="165">
        <v>0</v>
      </c>
      <c r="F18" s="164">
        <v>0</v>
      </c>
      <c r="G18" s="164">
        <v>0</v>
      </c>
      <c r="H18" s="165">
        <f t="shared" ref="H18:I18" si="1">SUM(H14:H17)</f>
        <v>320</v>
      </c>
      <c r="I18" s="165">
        <f t="shared" si="1"/>
        <v>1411399</v>
      </c>
      <c r="J18" s="164">
        <f t="shared" ref="J18:U18" si="2">SUM(J14:J16)</f>
        <v>527</v>
      </c>
      <c r="K18" s="164">
        <f t="shared" si="2"/>
        <v>3852863</v>
      </c>
      <c r="L18" s="165">
        <f t="shared" si="2"/>
        <v>2</v>
      </c>
      <c r="M18" s="165">
        <f t="shared" si="2"/>
        <v>4000</v>
      </c>
      <c r="N18" s="164">
        <f t="shared" si="2"/>
        <v>27</v>
      </c>
      <c r="O18" s="164">
        <f t="shared" si="2"/>
        <v>264421</v>
      </c>
      <c r="P18" s="165">
        <f t="shared" si="2"/>
        <v>0</v>
      </c>
      <c r="Q18" s="165">
        <f t="shared" si="2"/>
        <v>0</v>
      </c>
      <c r="R18" s="164">
        <f t="shared" si="2"/>
        <v>3</v>
      </c>
      <c r="S18" s="164">
        <f t="shared" si="2"/>
        <v>12500</v>
      </c>
      <c r="T18" s="165">
        <f t="shared" si="2"/>
        <v>743</v>
      </c>
      <c r="U18" s="165">
        <f t="shared" si="2"/>
        <v>1071314</v>
      </c>
      <c r="V18" s="158">
        <f t="shared" ref="V18:W18" si="3">B18+D18+F18+H18+J18+L18+R18+T18+N18+P18</f>
        <v>1622</v>
      </c>
      <c r="W18" s="158">
        <f t="shared" si="3"/>
        <v>6616497</v>
      </c>
    </row>
    <row r="19" spans="1:23" ht="16.5">
      <c r="A19" s="155"/>
      <c r="B19" s="166"/>
      <c r="C19" s="166"/>
      <c r="D19" s="155"/>
      <c r="E19" s="155"/>
      <c r="F19" s="167"/>
      <c r="G19" s="167"/>
      <c r="H19" s="168"/>
      <c r="I19" s="168"/>
      <c r="J19" s="166"/>
      <c r="K19" s="156"/>
      <c r="L19" s="155"/>
      <c r="M19" s="155"/>
      <c r="N19" s="156"/>
      <c r="O19" s="156"/>
      <c r="P19" s="155"/>
      <c r="Q19" s="155"/>
      <c r="R19" s="156"/>
      <c r="S19" s="156"/>
      <c r="T19" s="155"/>
      <c r="U19" s="155"/>
      <c r="V19" s="156"/>
      <c r="W19" s="156"/>
    </row>
    <row r="20" spans="1:23" ht="39">
      <c r="A20" s="153" t="s">
        <v>22</v>
      </c>
      <c r="B20" s="166"/>
      <c r="C20" s="166"/>
      <c r="D20" s="155"/>
      <c r="E20" s="155"/>
      <c r="F20" s="167"/>
      <c r="G20" s="167"/>
      <c r="H20" s="168"/>
      <c r="I20" s="168"/>
      <c r="J20" s="166"/>
      <c r="K20" s="156"/>
      <c r="L20" s="155"/>
      <c r="M20" s="155"/>
      <c r="N20" s="156"/>
      <c r="O20" s="156"/>
      <c r="P20" s="155"/>
      <c r="Q20" s="155"/>
      <c r="R20" s="156"/>
      <c r="S20" s="156"/>
      <c r="T20" s="155"/>
      <c r="U20" s="155"/>
      <c r="V20" s="156"/>
      <c r="W20" s="156"/>
    </row>
    <row r="21" spans="1:23" ht="16.5">
      <c r="A21" s="155" t="s">
        <v>23</v>
      </c>
      <c r="B21" s="156">
        <v>134</v>
      </c>
      <c r="C21" s="156">
        <v>803251</v>
      </c>
      <c r="D21" s="157">
        <v>0</v>
      </c>
      <c r="E21" s="157">
        <v>0</v>
      </c>
      <c r="F21" s="156">
        <v>0</v>
      </c>
      <c r="G21" s="156">
        <v>0</v>
      </c>
      <c r="H21" s="157">
        <v>2</v>
      </c>
      <c r="I21" s="157">
        <v>9544</v>
      </c>
      <c r="J21" s="156">
        <v>4</v>
      </c>
      <c r="K21" s="156">
        <v>31392</v>
      </c>
      <c r="L21" s="157">
        <v>0</v>
      </c>
      <c r="M21" s="157">
        <v>0</v>
      </c>
      <c r="N21" s="156">
        <v>0</v>
      </c>
      <c r="O21" s="156">
        <v>0</v>
      </c>
      <c r="P21" s="157">
        <v>0</v>
      </c>
      <c r="Q21" s="157">
        <v>0</v>
      </c>
      <c r="R21" s="156">
        <v>0</v>
      </c>
      <c r="S21" s="156">
        <v>0</v>
      </c>
      <c r="T21" s="157">
        <v>1</v>
      </c>
      <c r="U21" s="157">
        <v>1500</v>
      </c>
      <c r="V21" s="158">
        <f t="shared" ref="V21:W36" si="4">B21+D21+F21+H21+J21+L21+R21+T21+N21+P21</f>
        <v>141</v>
      </c>
      <c r="W21" s="158">
        <f t="shared" si="4"/>
        <v>845687</v>
      </c>
    </row>
    <row r="22" spans="1:23" ht="16.5">
      <c r="A22" s="155" t="s">
        <v>24</v>
      </c>
      <c r="B22" s="156">
        <v>167</v>
      </c>
      <c r="C22" s="156">
        <v>845094</v>
      </c>
      <c r="D22" s="157">
        <v>0</v>
      </c>
      <c r="E22" s="157">
        <v>0</v>
      </c>
      <c r="F22" s="156">
        <v>0</v>
      </c>
      <c r="G22" s="156">
        <v>0</v>
      </c>
      <c r="H22" s="157">
        <v>11</v>
      </c>
      <c r="I22" s="157">
        <v>50106</v>
      </c>
      <c r="J22" s="156">
        <v>3</v>
      </c>
      <c r="K22" s="156">
        <v>28977</v>
      </c>
      <c r="L22" s="157">
        <v>0</v>
      </c>
      <c r="M22" s="157">
        <v>0</v>
      </c>
      <c r="N22" s="156">
        <v>0</v>
      </c>
      <c r="O22" s="156">
        <v>0</v>
      </c>
      <c r="P22" s="157">
        <v>0</v>
      </c>
      <c r="Q22" s="157">
        <v>0</v>
      </c>
      <c r="R22" s="156">
        <v>0</v>
      </c>
      <c r="S22" s="156">
        <v>0</v>
      </c>
      <c r="T22" s="157">
        <v>16</v>
      </c>
      <c r="U22" s="157">
        <v>23250</v>
      </c>
      <c r="V22" s="158">
        <f t="shared" si="4"/>
        <v>197</v>
      </c>
      <c r="W22" s="158">
        <f t="shared" si="4"/>
        <v>947427</v>
      </c>
    </row>
    <row r="23" spans="1:23" ht="16.5">
      <c r="A23" s="155" t="s">
        <v>25</v>
      </c>
      <c r="B23" s="156">
        <v>872</v>
      </c>
      <c r="C23" s="156">
        <v>3468331</v>
      </c>
      <c r="D23" s="157">
        <v>0</v>
      </c>
      <c r="E23" s="157">
        <v>0</v>
      </c>
      <c r="F23" s="156">
        <v>0</v>
      </c>
      <c r="G23" s="156">
        <v>0</v>
      </c>
      <c r="H23" s="157">
        <v>15</v>
      </c>
      <c r="I23" s="157">
        <v>65020</v>
      </c>
      <c r="J23" s="156">
        <v>12</v>
      </c>
      <c r="K23" s="156">
        <v>103836</v>
      </c>
      <c r="L23" s="157">
        <v>0</v>
      </c>
      <c r="M23" s="157">
        <v>0</v>
      </c>
      <c r="N23" s="156">
        <v>2</v>
      </c>
      <c r="O23" s="156">
        <v>18000</v>
      </c>
      <c r="P23" s="157">
        <v>0</v>
      </c>
      <c r="Q23" s="157">
        <v>0</v>
      </c>
      <c r="R23" s="156">
        <v>5</v>
      </c>
      <c r="S23" s="156">
        <v>19375</v>
      </c>
      <c r="T23" s="157">
        <v>31</v>
      </c>
      <c r="U23" s="157">
        <v>42563</v>
      </c>
      <c r="V23" s="158">
        <f t="shared" si="4"/>
        <v>937</v>
      </c>
      <c r="W23" s="158">
        <f t="shared" si="4"/>
        <v>3717125</v>
      </c>
    </row>
    <row r="24" spans="1:23" ht="16.5">
      <c r="A24" s="155" t="s">
        <v>26</v>
      </c>
      <c r="B24" s="156">
        <v>372</v>
      </c>
      <c r="C24" s="156">
        <v>2294403</v>
      </c>
      <c r="D24" s="157">
        <v>0</v>
      </c>
      <c r="E24" s="157">
        <v>0</v>
      </c>
      <c r="F24" s="156">
        <v>0</v>
      </c>
      <c r="G24" s="156">
        <v>0</v>
      </c>
      <c r="H24" s="157">
        <v>9</v>
      </c>
      <c r="I24" s="157">
        <v>40562</v>
      </c>
      <c r="J24" s="156">
        <v>1</v>
      </c>
      <c r="K24" s="156">
        <v>9659</v>
      </c>
      <c r="L24" s="157">
        <v>0</v>
      </c>
      <c r="M24" s="157">
        <v>0</v>
      </c>
      <c r="N24" s="156">
        <v>0</v>
      </c>
      <c r="O24" s="156">
        <v>0</v>
      </c>
      <c r="P24" s="157">
        <v>0</v>
      </c>
      <c r="Q24" s="157">
        <v>0</v>
      </c>
      <c r="R24" s="156">
        <v>0</v>
      </c>
      <c r="S24" s="156">
        <v>0</v>
      </c>
      <c r="T24" s="157">
        <v>13</v>
      </c>
      <c r="U24" s="157">
        <v>17463</v>
      </c>
      <c r="V24" s="158">
        <f t="shared" si="4"/>
        <v>395</v>
      </c>
      <c r="W24" s="158">
        <f t="shared" si="4"/>
        <v>2362087</v>
      </c>
    </row>
    <row r="25" spans="1:23" ht="16.5">
      <c r="A25" s="155" t="s">
        <v>27</v>
      </c>
      <c r="B25" s="156">
        <v>118</v>
      </c>
      <c r="C25" s="156">
        <v>703234</v>
      </c>
      <c r="D25" s="157">
        <v>0</v>
      </c>
      <c r="E25" s="157">
        <v>0</v>
      </c>
      <c r="F25" s="156">
        <v>0</v>
      </c>
      <c r="G25" s="156">
        <v>0</v>
      </c>
      <c r="H25" s="157">
        <v>1</v>
      </c>
      <c r="I25" s="157">
        <v>4772</v>
      </c>
      <c r="J25" s="156">
        <v>0</v>
      </c>
      <c r="K25" s="156">
        <v>0</v>
      </c>
      <c r="L25" s="157">
        <v>0</v>
      </c>
      <c r="M25" s="157">
        <v>0</v>
      </c>
      <c r="N25" s="156">
        <v>0</v>
      </c>
      <c r="O25" s="156">
        <v>0</v>
      </c>
      <c r="P25" s="157">
        <v>0</v>
      </c>
      <c r="Q25" s="157">
        <v>0</v>
      </c>
      <c r="R25" s="156">
        <v>0</v>
      </c>
      <c r="S25" s="156">
        <v>0</v>
      </c>
      <c r="T25" s="157">
        <v>2</v>
      </c>
      <c r="U25" s="157">
        <v>3000</v>
      </c>
      <c r="V25" s="158">
        <f t="shared" si="4"/>
        <v>121</v>
      </c>
      <c r="W25" s="158">
        <f t="shared" si="4"/>
        <v>711006</v>
      </c>
    </row>
    <row r="26" spans="1:23" ht="16.5">
      <c r="A26" s="155" t="s">
        <v>28</v>
      </c>
      <c r="B26" s="156">
        <v>299</v>
      </c>
      <c r="C26" s="156">
        <v>1889514</v>
      </c>
      <c r="D26" s="157">
        <v>0</v>
      </c>
      <c r="E26" s="157">
        <v>0</v>
      </c>
      <c r="F26" s="156">
        <v>0</v>
      </c>
      <c r="G26" s="156">
        <v>0</v>
      </c>
      <c r="H26" s="157">
        <v>7</v>
      </c>
      <c r="I26" s="157">
        <v>33404</v>
      </c>
      <c r="J26" s="156">
        <v>4</v>
      </c>
      <c r="K26" s="156">
        <v>33807</v>
      </c>
      <c r="L26" s="157">
        <v>0</v>
      </c>
      <c r="M26" s="157">
        <v>0</v>
      </c>
      <c r="N26" s="156">
        <v>1</v>
      </c>
      <c r="O26" s="156">
        <v>12000</v>
      </c>
      <c r="P26" s="157">
        <v>0</v>
      </c>
      <c r="Q26" s="157">
        <v>0</v>
      </c>
      <c r="R26" s="156">
        <v>0</v>
      </c>
      <c r="S26" s="156">
        <v>0</v>
      </c>
      <c r="T26" s="157">
        <v>30</v>
      </c>
      <c r="U26" s="157">
        <v>39627</v>
      </c>
      <c r="V26" s="158">
        <f t="shared" si="4"/>
        <v>341</v>
      </c>
      <c r="W26" s="158">
        <f t="shared" si="4"/>
        <v>2008352</v>
      </c>
    </row>
    <row r="27" spans="1:23" ht="16.5">
      <c r="A27" s="155" t="s">
        <v>29</v>
      </c>
      <c r="B27" s="156">
        <v>152</v>
      </c>
      <c r="C27" s="156">
        <v>966730</v>
      </c>
      <c r="D27" s="157">
        <v>0</v>
      </c>
      <c r="E27" s="157">
        <v>0</v>
      </c>
      <c r="F27" s="156">
        <v>0</v>
      </c>
      <c r="G27" s="156">
        <v>0</v>
      </c>
      <c r="H27" s="157">
        <v>3</v>
      </c>
      <c r="I27" s="157">
        <v>14316</v>
      </c>
      <c r="J27" s="156">
        <v>1</v>
      </c>
      <c r="K27" s="156">
        <v>4830</v>
      </c>
      <c r="L27" s="157">
        <v>0</v>
      </c>
      <c r="M27" s="157">
        <v>0</v>
      </c>
      <c r="N27" s="156">
        <v>0</v>
      </c>
      <c r="O27" s="156">
        <v>0</v>
      </c>
      <c r="P27" s="157">
        <v>0</v>
      </c>
      <c r="Q27" s="157">
        <v>0</v>
      </c>
      <c r="R27" s="156">
        <v>0</v>
      </c>
      <c r="S27" s="156">
        <v>0</v>
      </c>
      <c r="T27" s="157">
        <v>10</v>
      </c>
      <c r="U27" s="157">
        <v>12938</v>
      </c>
      <c r="V27" s="158">
        <f t="shared" si="4"/>
        <v>166</v>
      </c>
      <c r="W27" s="158">
        <f t="shared" si="4"/>
        <v>998814</v>
      </c>
    </row>
    <row r="28" spans="1:23" ht="16.5">
      <c r="A28" s="155" t="s">
        <v>30</v>
      </c>
      <c r="B28" s="156">
        <v>0</v>
      </c>
      <c r="C28" s="156">
        <v>0</v>
      </c>
      <c r="D28" s="157">
        <v>0</v>
      </c>
      <c r="E28" s="157">
        <v>0</v>
      </c>
      <c r="F28" s="156">
        <v>0</v>
      </c>
      <c r="G28" s="156">
        <v>0</v>
      </c>
      <c r="H28" s="157">
        <v>0</v>
      </c>
      <c r="I28" s="157">
        <v>0</v>
      </c>
      <c r="J28" s="156">
        <v>0</v>
      </c>
      <c r="K28" s="156">
        <v>0</v>
      </c>
      <c r="L28" s="157">
        <v>0</v>
      </c>
      <c r="M28" s="157">
        <v>0</v>
      </c>
      <c r="N28" s="156">
        <v>0</v>
      </c>
      <c r="O28" s="156">
        <v>0</v>
      </c>
      <c r="P28" s="157">
        <v>0</v>
      </c>
      <c r="Q28" s="157">
        <v>0</v>
      </c>
      <c r="R28" s="156">
        <v>0</v>
      </c>
      <c r="S28" s="156">
        <v>0</v>
      </c>
      <c r="T28" s="157">
        <v>0</v>
      </c>
      <c r="U28" s="157">
        <v>0</v>
      </c>
      <c r="V28" s="158">
        <f t="shared" si="4"/>
        <v>0</v>
      </c>
      <c r="W28" s="158">
        <f t="shared" si="4"/>
        <v>0</v>
      </c>
    </row>
    <row r="29" spans="1:23" ht="16.5">
      <c r="A29" s="155" t="s">
        <v>31</v>
      </c>
      <c r="B29" s="156">
        <v>254</v>
      </c>
      <c r="C29" s="156">
        <v>1588376</v>
      </c>
      <c r="D29" s="157">
        <v>0</v>
      </c>
      <c r="E29" s="157">
        <v>0</v>
      </c>
      <c r="F29" s="156">
        <v>0</v>
      </c>
      <c r="G29" s="156">
        <v>0</v>
      </c>
      <c r="H29" s="157">
        <v>1</v>
      </c>
      <c r="I29" s="157">
        <v>4772</v>
      </c>
      <c r="J29" s="156">
        <v>1</v>
      </c>
      <c r="K29" s="156">
        <v>4830</v>
      </c>
      <c r="L29" s="157">
        <v>0</v>
      </c>
      <c r="M29" s="157">
        <v>0</v>
      </c>
      <c r="N29" s="156">
        <v>0</v>
      </c>
      <c r="O29" s="156">
        <v>0</v>
      </c>
      <c r="P29" s="157">
        <v>0</v>
      </c>
      <c r="Q29" s="157">
        <v>0</v>
      </c>
      <c r="R29" s="156">
        <v>0</v>
      </c>
      <c r="S29" s="156">
        <v>0</v>
      </c>
      <c r="T29" s="157">
        <v>3</v>
      </c>
      <c r="U29" s="157">
        <v>4500</v>
      </c>
      <c r="V29" s="158">
        <f t="shared" si="4"/>
        <v>259</v>
      </c>
      <c r="W29" s="158">
        <f t="shared" si="4"/>
        <v>1602478</v>
      </c>
    </row>
    <row r="30" spans="1:23" ht="16.5">
      <c r="A30" s="155" t="s">
        <v>32</v>
      </c>
      <c r="B30" s="156">
        <v>444</v>
      </c>
      <c r="C30" s="156">
        <v>2721685</v>
      </c>
      <c r="D30" s="157">
        <v>0</v>
      </c>
      <c r="E30" s="157">
        <v>0</v>
      </c>
      <c r="F30" s="156">
        <v>0</v>
      </c>
      <c r="G30" s="156">
        <v>0</v>
      </c>
      <c r="H30" s="157">
        <v>11</v>
      </c>
      <c r="I30" s="157">
        <v>52492</v>
      </c>
      <c r="J30" s="156">
        <v>4</v>
      </c>
      <c r="K30" s="156">
        <v>28977</v>
      </c>
      <c r="L30" s="157">
        <v>1</v>
      </c>
      <c r="M30" s="157">
        <v>2000</v>
      </c>
      <c r="N30" s="156">
        <v>1</v>
      </c>
      <c r="O30" s="156">
        <v>12000</v>
      </c>
      <c r="P30" s="157">
        <v>0</v>
      </c>
      <c r="Q30" s="157">
        <v>0</v>
      </c>
      <c r="R30" s="156">
        <v>0</v>
      </c>
      <c r="S30" s="156">
        <v>0</v>
      </c>
      <c r="T30" s="157">
        <v>37</v>
      </c>
      <c r="U30" s="157">
        <v>52313</v>
      </c>
      <c r="V30" s="158">
        <f t="shared" si="4"/>
        <v>498</v>
      </c>
      <c r="W30" s="158">
        <f t="shared" si="4"/>
        <v>2869467</v>
      </c>
    </row>
    <row r="31" spans="1:23" ht="16.5">
      <c r="A31" s="155" t="s">
        <v>33</v>
      </c>
      <c r="B31" s="156">
        <v>31</v>
      </c>
      <c r="C31" s="156">
        <v>178500</v>
      </c>
      <c r="D31" s="157">
        <v>0</v>
      </c>
      <c r="E31" s="157">
        <v>0</v>
      </c>
      <c r="F31" s="156">
        <v>0</v>
      </c>
      <c r="G31" s="156">
        <v>0</v>
      </c>
      <c r="H31" s="157">
        <v>0</v>
      </c>
      <c r="I31" s="157">
        <v>0</v>
      </c>
      <c r="J31" s="156">
        <v>1</v>
      </c>
      <c r="K31" s="156">
        <v>9659</v>
      </c>
      <c r="L31" s="157">
        <v>0</v>
      </c>
      <c r="M31" s="157">
        <v>0</v>
      </c>
      <c r="N31" s="156">
        <v>0</v>
      </c>
      <c r="O31" s="156">
        <v>0</v>
      </c>
      <c r="P31" s="157">
        <v>0</v>
      </c>
      <c r="Q31" s="157">
        <v>0</v>
      </c>
      <c r="R31" s="156">
        <v>0</v>
      </c>
      <c r="S31" s="156">
        <v>0</v>
      </c>
      <c r="T31" s="157">
        <v>0</v>
      </c>
      <c r="U31" s="157">
        <v>0</v>
      </c>
      <c r="V31" s="158">
        <f t="shared" si="4"/>
        <v>32</v>
      </c>
      <c r="W31" s="158">
        <f t="shared" si="4"/>
        <v>188159</v>
      </c>
    </row>
    <row r="32" spans="1:23" ht="16.5">
      <c r="A32" s="155" t="s">
        <v>34</v>
      </c>
      <c r="B32" s="156">
        <v>74</v>
      </c>
      <c r="C32" s="156">
        <v>449932</v>
      </c>
      <c r="D32" s="157">
        <v>0</v>
      </c>
      <c r="E32" s="157">
        <v>0</v>
      </c>
      <c r="F32" s="156">
        <v>0</v>
      </c>
      <c r="G32" s="156">
        <v>0</v>
      </c>
      <c r="H32" s="157">
        <v>1</v>
      </c>
      <c r="I32" s="157">
        <v>4772</v>
      </c>
      <c r="J32" s="156">
        <v>0</v>
      </c>
      <c r="K32" s="156">
        <v>0</v>
      </c>
      <c r="L32" s="157">
        <v>0</v>
      </c>
      <c r="M32" s="157">
        <v>0</v>
      </c>
      <c r="N32" s="156">
        <v>0</v>
      </c>
      <c r="O32" s="156">
        <v>0</v>
      </c>
      <c r="P32" s="157">
        <v>0</v>
      </c>
      <c r="Q32" s="157">
        <v>0</v>
      </c>
      <c r="R32" s="156">
        <v>0</v>
      </c>
      <c r="S32" s="156">
        <v>0</v>
      </c>
      <c r="T32" s="157">
        <v>0</v>
      </c>
      <c r="U32" s="157">
        <v>0</v>
      </c>
      <c r="V32" s="158">
        <f t="shared" si="4"/>
        <v>75</v>
      </c>
      <c r="W32" s="158">
        <f t="shared" si="4"/>
        <v>454704</v>
      </c>
    </row>
    <row r="33" spans="1:23" ht="16.5">
      <c r="A33" s="155" t="s">
        <v>35</v>
      </c>
      <c r="B33" s="156">
        <v>127</v>
      </c>
      <c r="C33" s="156">
        <v>757605</v>
      </c>
      <c r="D33" s="157">
        <v>0</v>
      </c>
      <c r="E33" s="157">
        <v>0</v>
      </c>
      <c r="F33" s="156">
        <v>0</v>
      </c>
      <c r="G33" s="156">
        <v>0</v>
      </c>
      <c r="H33" s="157">
        <v>9</v>
      </c>
      <c r="I33" s="157">
        <v>42948</v>
      </c>
      <c r="J33" s="156">
        <v>1</v>
      </c>
      <c r="K33" s="156">
        <v>9659</v>
      </c>
      <c r="L33" s="157">
        <v>0</v>
      </c>
      <c r="M33" s="157">
        <v>0</v>
      </c>
      <c r="N33" s="156">
        <v>0</v>
      </c>
      <c r="O33" s="156">
        <v>0</v>
      </c>
      <c r="P33" s="157">
        <v>0</v>
      </c>
      <c r="Q33" s="157">
        <v>0</v>
      </c>
      <c r="R33" s="156">
        <v>0</v>
      </c>
      <c r="S33" s="156">
        <v>0</v>
      </c>
      <c r="T33" s="157">
        <v>7</v>
      </c>
      <c r="U33" s="157">
        <v>8539</v>
      </c>
      <c r="V33" s="158">
        <f t="shared" si="4"/>
        <v>144</v>
      </c>
      <c r="W33" s="158">
        <f t="shared" si="4"/>
        <v>818751</v>
      </c>
    </row>
    <row r="34" spans="1:23" ht="16.5">
      <c r="A34" s="155" t="s">
        <v>36</v>
      </c>
      <c r="B34" s="156">
        <v>718</v>
      </c>
      <c r="C34" s="156">
        <v>3970264</v>
      </c>
      <c r="D34" s="157">
        <v>0</v>
      </c>
      <c r="E34" s="157">
        <v>0</v>
      </c>
      <c r="F34" s="156">
        <v>0</v>
      </c>
      <c r="G34" s="156">
        <v>0</v>
      </c>
      <c r="H34" s="157">
        <v>15</v>
      </c>
      <c r="I34" s="157">
        <v>70541</v>
      </c>
      <c r="J34" s="156">
        <v>13</v>
      </c>
      <c r="K34" s="156">
        <v>107054</v>
      </c>
      <c r="L34" s="157">
        <v>0</v>
      </c>
      <c r="M34" s="157">
        <v>0</v>
      </c>
      <c r="N34" s="156">
        <v>2</v>
      </c>
      <c r="O34" s="156">
        <v>24000</v>
      </c>
      <c r="P34" s="157">
        <v>0</v>
      </c>
      <c r="Q34" s="157">
        <v>0</v>
      </c>
      <c r="R34" s="156">
        <v>0</v>
      </c>
      <c r="S34" s="156">
        <v>0</v>
      </c>
      <c r="T34" s="157">
        <v>32</v>
      </c>
      <c r="U34" s="157">
        <v>47627</v>
      </c>
      <c r="V34" s="158">
        <f t="shared" si="4"/>
        <v>780</v>
      </c>
      <c r="W34" s="158">
        <f t="shared" si="4"/>
        <v>4219486</v>
      </c>
    </row>
    <row r="35" spans="1:23" ht="16.5">
      <c r="A35" s="155" t="s">
        <v>37</v>
      </c>
      <c r="B35" s="156">
        <v>44</v>
      </c>
      <c r="C35" s="156">
        <v>284527</v>
      </c>
      <c r="D35" s="157">
        <v>0</v>
      </c>
      <c r="E35" s="157">
        <v>0</v>
      </c>
      <c r="F35" s="156">
        <v>0</v>
      </c>
      <c r="G35" s="156">
        <v>0</v>
      </c>
      <c r="H35" s="157">
        <v>2</v>
      </c>
      <c r="I35" s="157">
        <v>9544</v>
      </c>
      <c r="J35" s="156">
        <v>0</v>
      </c>
      <c r="K35" s="156">
        <v>0</v>
      </c>
      <c r="L35" s="157">
        <v>0</v>
      </c>
      <c r="M35" s="157">
        <v>0</v>
      </c>
      <c r="N35" s="156">
        <v>0</v>
      </c>
      <c r="O35" s="156">
        <v>0</v>
      </c>
      <c r="P35" s="157">
        <v>0</v>
      </c>
      <c r="Q35" s="157">
        <v>0</v>
      </c>
      <c r="R35" s="156">
        <v>0</v>
      </c>
      <c r="S35" s="156">
        <v>0</v>
      </c>
      <c r="T35" s="157">
        <v>5</v>
      </c>
      <c r="U35" s="157">
        <v>7500</v>
      </c>
      <c r="V35" s="158">
        <f t="shared" si="4"/>
        <v>51</v>
      </c>
      <c r="W35" s="158">
        <f t="shared" si="4"/>
        <v>301571</v>
      </c>
    </row>
    <row r="36" spans="1:23" ht="16.5">
      <c r="A36" s="155" t="s">
        <v>38</v>
      </c>
      <c r="B36" s="156">
        <v>176</v>
      </c>
      <c r="C36" s="156">
        <v>940650</v>
      </c>
      <c r="D36" s="157">
        <v>0</v>
      </c>
      <c r="E36" s="157">
        <v>0</v>
      </c>
      <c r="F36" s="156">
        <v>0</v>
      </c>
      <c r="G36" s="156">
        <v>0</v>
      </c>
      <c r="H36" s="157">
        <v>2</v>
      </c>
      <c r="I36" s="157">
        <v>9288</v>
      </c>
      <c r="J36" s="156">
        <v>0</v>
      </c>
      <c r="K36" s="156">
        <v>0</v>
      </c>
      <c r="L36" s="157">
        <v>0</v>
      </c>
      <c r="M36" s="157">
        <v>0</v>
      </c>
      <c r="N36" s="156">
        <v>1</v>
      </c>
      <c r="O36" s="156">
        <v>12000</v>
      </c>
      <c r="P36" s="157">
        <v>0</v>
      </c>
      <c r="Q36" s="157">
        <v>0</v>
      </c>
      <c r="R36" s="156">
        <v>0</v>
      </c>
      <c r="S36" s="156">
        <v>0</v>
      </c>
      <c r="T36" s="157">
        <v>3</v>
      </c>
      <c r="U36" s="157">
        <v>3562</v>
      </c>
      <c r="V36" s="158">
        <f t="shared" si="4"/>
        <v>182</v>
      </c>
      <c r="W36" s="158">
        <f t="shared" si="4"/>
        <v>965500</v>
      </c>
    </row>
    <row r="37" spans="1:23" ht="16.5">
      <c r="A37" s="155" t="s">
        <v>39</v>
      </c>
      <c r="B37" s="156">
        <v>233</v>
      </c>
      <c r="C37" s="156">
        <v>1416646</v>
      </c>
      <c r="D37" s="157">
        <v>0</v>
      </c>
      <c r="E37" s="157">
        <v>0</v>
      </c>
      <c r="F37" s="156">
        <v>0</v>
      </c>
      <c r="G37" s="156">
        <v>0</v>
      </c>
      <c r="H37" s="157">
        <v>5</v>
      </c>
      <c r="I37" s="157">
        <v>21474</v>
      </c>
      <c r="J37" s="156">
        <v>6</v>
      </c>
      <c r="K37" s="156">
        <v>43467</v>
      </c>
      <c r="L37" s="157">
        <v>0</v>
      </c>
      <c r="M37" s="157">
        <v>0</v>
      </c>
      <c r="N37" s="156">
        <v>1</v>
      </c>
      <c r="O37" s="156">
        <v>581</v>
      </c>
      <c r="P37" s="157">
        <v>0</v>
      </c>
      <c r="Q37" s="157">
        <v>0</v>
      </c>
      <c r="R37" s="156">
        <v>0</v>
      </c>
      <c r="S37" s="156">
        <v>0</v>
      </c>
      <c r="T37" s="157">
        <v>10</v>
      </c>
      <c r="U37" s="157">
        <v>14250</v>
      </c>
      <c r="V37" s="158">
        <f t="shared" ref="V37:W51" si="5">B37+D37+F37+H37+J37+L37+R37+T37+N37+P37</f>
        <v>255</v>
      </c>
      <c r="W37" s="158">
        <f t="shared" si="5"/>
        <v>1496418</v>
      </c>
    </row>
    <row r="38" spans="1:23" ht="16.5">
      <c r="A38" s="155" t="s">
        <v>40</v>
      </c>
      <c r="B38" s="156">
        <v>193</v>
      </c>
      <c r="C38" s="156">
        <v>1212732</v>
      </c>
      <c r="D38" s="157">
        <v>0</v>
      </c>
      <c r="E38" s="157">
        <v>0</v>
      </c>
      <c r="F38" s="156">
        <v>0</v>
      </c>
      <c r="G38" s="156">
        <v>0</v>
      </c>
      <c r="H38" s="157">
        <v>1</v>
      </c>
      <c r="I38" s="157">
        <v>4772</v>
      </c>
      <c r="J38" s="156">
        <v>1</v>
      </c>
      <c r="K38" s="156">
        <v>2169</v>
      </c>
      <c r="L38" s="157">
        <v>0</v>
      </c>
      <c r="M38" s="157">
        <v>0</v>
      </c>
      <c r="N38" s="156">
        <v>0</v>
      </c>
      <c r="O38" s="156">
        <v>0</v>
      </c>
      <c r="P38" s="157">
        <v>0</v>
      </c>
      <c r="Q38" s="157">
        <v>0</v>
      </c>
      <c r="R38" s="156">
        <v>0</v>
      </c>
      <c r="S38" s="156">
        <v>0</v>
      </c>
      <c r="T38" s="157">
        <v>8</v>
      </c>
      <c r="U38" s="157">
        <v>11250</v>
      </c>
      <c r="V38" s="158">
        <f t="shared" si="5"/>
        <v>203</v>
      </c>
      <c r="W38" s="158">
        <f t="shared" si="5"/>
        <v>1230923</v>
      </c>
    </row>
    <row r="39" spans="1:23" ht="16.5">
      <c r="A39" s="155" t="s">
        <v>41</v>
      </c>
      <c r="B39" s="156">
        <v>24</v>
      </c>
      <c r="C39" s="156">
        <v>103068</v>
      </c>
      <c r="D39" s="157">
        <v>0</v>
      </c>
      <c r="E39" s="157">
        <v>0</v>
      </c>
      <c r="F39" s="156">
        <v>0</v>
      </c>
      <c r="G39" s="156">
        <v>0</v>
      </c>
      <c r="H39" s="157">
        <v>0</v>
      </c>
      <c r="I39" s="157">
        <v>0</v>
      </c>
      <c r="J39" s="156">
        <v>0</v>
      </c>
      <c r="K39" s="156">
        <v>0</v>
      </c>
      <c r="L39" s="157">
        <v>0</v>
      </c>
      <c r="M39" s="157">
        <v>0</v>
      </c>
      <c r="N39" s="156">
        <v>0</v>
      </c>
      <c r="O39" s="156">
        <v>0</v>
      </c>
      <c r="P39" s="157">
        <v>0</v>
      </c>
      <c r="Q39" s="157">
        <v>0</v>
      </c>
      <c r="R39" s="156">
        <v>0</v>
      </c>
      <c r="S39" s="156">
        <v>0</v>
      </c>
      <c r="T39" s="157">
        <v>0</v>
      </c>
      <c r="U39" s="157">
        <v>0</v>
      </c>
      <c r="V39" s="158">
        <f t="shared" si="5"/>
        <v>24</v>
      </c>
      <c r="W39" s="158">
        <f t="shared" si="5"/>
        <v>103068</v>
      </c>
    </row>
    <row r="40" spans="1:23" ht="16.5">
      <c r="A40" s="155" t="s">
        <v>42</v>
      </c>
      <c r="B40" s="156">
        <v>490</v>
      </c>
      <c r="C40" s="156">
        <v>2377259</v>
      </c>
      <c r="D40" s="157">
        <v>0</v>
      </c>
      <c r="E40" s="157">
        <v>0</v>
      </c>
      <c r="F40" s="156">
        <v>0</v>
      </c>
      <c r="G40" s="156">
        <v>0</v>
      </c>
      <c r="H40" s="157">
        <v>4</v>
      </c>
      <c r="I40" s="157">
        <v>13917</v>
      </c>
      <c r="J40" s="156">
        <v>8</v>
      </c>
      <c r="K40" s="156">
        <v>61452</v>
      </c>
      <c r="L40" s="157">
        <v>0</v>
      </c>
      <c r="M40" s="157">
        <v>0</v>
      </c>
      <c r="N40" s="156">
        <v>1</v>
      </c>
      <c r="O40" s="156">
        <v>6000</v>
      </c>
      <c r="P40" s="157">
        <v>222</v>
      </c>
      <c r="Q40" s="157">
        <v>389978</v>
      </c>
      <c r="R40" s="156">
        <v>1</v>
      </c>
      <c r="S40" s="156">
        <v>5000</v>
      </c>
      <c r="T40" s="157">
        <v>12</v>
      </c>
      <c r="U40" s="157">
        <v>12063</v>
      </c>
      <c r="V40" s="158">
        <f t="shared" si="5"/>
        <v>738</v>
      </c>
      <c r="W40" s="158">
        <f t="shared" si="5"/>
        <v>2865669</v>
      </c>
    </row>
    <row r="41" spans="1:23" ht="16.5">
      <c r="A41" s="155" t="s">
        <v>129</v>
      </c>
      <c r="B41" s="156">
        <v>389</v>
      </c>
      <c r="C41" s="156">
        <v>2294808</v>
      </c>
      <c r="D41" s="157">
        <v>0</v>
      </c>
      <c r="E41" s="157">
        <v>0</v>
      </c>
      <c r="F41" s="156">
        <v>0</v>
      </c>
      <c r="G41" s="156">
        <v>0</v>
      </c>
      <c r="H41" s="157">
        <v>13</v>
      </c>
      <c r="I41" s="157">
        <v>53685</v>
      </c>
      <c r="J41" s="156">
        <v>5</v>
      </c>
      <c r="K41" s="156">
        <v>38635</v>
      </c>
      <c r="L41" s="157">
        <v>0</v>
      </c>
      <c r="M41" s="157">
        <v>0</v>
      </c>
      <c r="N41" s="156">
        <v>1</v>
      </c>
      <c r="O41" s="156">
        <v>12000</v>
      </c>
      <c r="P41" s="157">
        <v>0</v>
      </c>
      <c r="Q41" s="157">
        <v>0</v>
      </c>
      <c r="R41" s="156">
        <v>2</v>
      </c>
      <c r="S41" s="156">
        <v>7500</v>
      </c>
      <c r="T41" s="157">
        <v>34</v>
      </c>
      <c r="U41" s="157">
        <v>50250</v>
      </c>
      <c r="V41" s="158">
        <f t="shared" si="5"/>
        <v>444</v>
      </c>
      <c r="W41" s="158">
        <f t="shared" si="5"/>
        <v>2456878</v>
      </c>
    </row>
    <row r="42" spans="1:23" ht="16.5">
      <c r="A42" s="155" t="s">
        <v>44</v>
      </c>
      <c r="B42" s="156">
        <v>567</v>
      </c>
      <c r="C42" s="156">
        <v>3109463</v>
      </c>
      <c r="D42" s="157">
        <v>0</v>
      </c>
      <c r="E42" s="157">
        <v>0</v>
      </c>
      <c r="F42" s="156">
        <v>0</v>
      </c>
      <c r="G42" s="156">
        <v>0</v>
      </c>
      <c r="H42" s="157">
        <v>7</v>
      </c>
      <c r="I42" s="157">
        <v>30422</v>
      </c>
      <c r="J42" s="156">
        <v>3</v>
      </c>
      <c r="K42" s="156">
        <v>24104</v>
      </c>
      <c r="L42" s="157">
        <v>0</v>
      </c>
      <c r="M42" s="157">
        <v>0</v>
      </c>
      <c r="N42" s="156">
        <v>2</v>
      </c>
      <c r="O42" s="156">
        <v>24000</v>
      </c>
      <c r="P42" s="157">
        <v>0</v>
      </c>
      <c r="Q42" s="157">
        <v>0</v>
      </c>
      <c r="R42" s="156">
        <v>0</v>
      </c>
      <c r="S42" s="156">
        <v>0</v>
      </c>
      <c r="T42" s="157">
        <v>18</v>
      </c>
      <c r="U42" s="157">
        <v>25745</v>
      </c>
      <c r="V42" s="158">
        <f t="shared" si="5"/>
        <v>597</v>
      </c>
      <c r="W42" s="158">
        <f t="shared" si="5"/>
        <v>3213734</v>
      </c>
    </row>
    <row r="43" spans="1:23" ht="16.5">
      <c r="A43" s="155" t="s">
        <v>45</v>
      </c>
      <c r="B43" s="156">
        <v>254</v>
      </c>
      <c r="C43" s="156">
        <v>1645177</v>
      </c>
      <c r="D43" s="157">
        <v>0</v>
      </c>
      <c r="E43" s="157">
        <v>0</v>
      </c>
      <c r="F43" s="156">
        <v>0</v>
      </c>
      <c r="G43" s="156">
        <v>0</v>
      </c>
      <c r="H43" s="157">
        <v>4</v>
      </c>
      <c r="I43" s="157">
        <v>19088</v>
      </c>
      <c r="J43" s="156">
        <v>6</v>
      </c>
      <c r="K43" s="156">
        <v>48296</v>
      </c>
      <c r="L43" s="157">
        <v>0</v>
      </c>
      <c r="M43" s="157">
        <v>0</v>
      </c>
      <c r="N43" s="156">
        <v>1</v>
      </c>
      <c r="O43" s="156">
        <v>12000</v>
      </c>
      <c r="P43" s="157">
        <v>0</v>
      </c>
      <c r="Q43" s="157">
        <v>0</v>
      </c>
      <c r="R43" s="156">
        <v>0</v>
      </c>
      <c r="S43" s="156">
        <v>0</v>
      </c>
      <c r="T43" s="157">
        <v>7</v>
      </c>
      <c r="U43" s="157">
        <v>9900</v>
      </c>
      <c r="V43" s="158">
        <f t="shared" si="5"/>
        <v>272</v>
      </c>
      <c r="W43" s="158">
        <f t="shared" si="5"/>
        <v>1734461</v>
      </c>
    </row>
    <row r="44" spans="1:23" ht="16.5">
      <c r="A44" s="155" t="s">
        <v>46</v>
      </c>
      <c r="B44" s="156">
        <v>557</v>
      </c>
      <c r="C44" s="156">
        <v>3282385</v>
      </c>
      <c r="D44" s="157">
        <v>0</v>
      </c>
      <c r="E44" s="157">
        <v>0</v>
      </c>
      <c r="F44" s="156">
        <v>0</v>
      </c>
      <c r="G44" s="156">
        <v>0</v>
      </c>
      <c r="H44" s="157">
        <v>21</v>
      </c>
      <c r="I44" s="157">
        <v>95440</v>
      </c>
      <c r="J44" s="156">
        <v>7</v>
      </c>
      <c r="K44" s="156">
        <v>54734</v>
      </c>
      <c r="L44" s="157">
        <v>0</v>
      </c>
      <c r="M44" s="157">
        <v>0</v>
      </c>
      <c r="N44" s="156">
        <v>2</v>
      </c>
      <c r="O44" s="156">
        <v>24000</v>
      </c>
      <c r="P44" s="157">
        <v>0</v>
      </c>
      <c r="Q44" s="157">
        <v>0</v>
      </c>
      <c r="R44" s="156">
        <v>3</v>
      </c>
      <c r="S44" s="156">
        <v>11250</v>
      </c>
      <c r="T44" s="157">
        <v>18</v>
      </c>
      <c r="U44" s="157">
        <v>27000</v>
      </c>
      <c r="V44" s="158">
        <f t="shared" si="5"/>
        <v>608</v>
      </c>
      <c r="W44" s="158">
        <f t="shared" si="5"/>
        <v>3494809</v>
      </c>
    </row>
    <row r="45" spans="1:23" ht="16.5">
      <c r="A45" s="155" t="s">
        <v>47</v>
      </c>
      <c r="B45" s="156">
        <v>413</v>
      </c>
      <c r="C45" s="156">
        <v>2354007</v>
      </c>
      <c r="D45" s="157">
        <v>0</v>
      </c>
      <c r="E45" s="157">
        <v>0</v>
      </c>
      <c r="F45" s="156">
        <v>0</v>
      </c>
      <c r="G45" s="156">
        <v>0</v>
      </c>
      <c r="H45" s="157">
        <v>1</v>
      </c>
      <c r="I45" s="157">
        <v>4772</v>
      </c>
      <c r="J45" s="156">
        <v>3</v>
      </c>
      <c r="K45" s="156">
        <v>14488</v>
      </c>
      <c r="L45" s="157">
        <v>0</v>
      </c>
      <c r="M45" s="157">
        <v>0</v>
      </c>
      <c r="N45" s="156">
        <v>0</v>
      </c>
      <c r="O45" s="156">
        <v>0</v>
      </c>
      <c r="P45" s="157">
        <v>0</v>
      </c>
      <c r="Q45" s="157">
        <v>0</v>
      </c>
      <c r="R45" s="156">
        <v>0</v>
      </c>
      <c r="S45" s="156">
        <v>0</v>
      </c>
      <c r="T45" s="157">
        <v>37</v>
      </c>
      <c r="U45" s="157">
        <v>52620</v>
      </c>
      <c r="V45" s="158">
        <f t="shared" si="5"/>
        <v>454</v>
      </c>
      <c r="W45" s="158">
        <f t="shared" si="5"/>
        <v>2425887</v>
      </c>
    </row>
    <row r="46" spans="1:23" ht="16.5">
      <c r="A46" s="155" t="s">
        <v>48</v>
      </c>
      <c r="B46" s="156">
        <v>99</v>
      </c>
      <c r="C46" s="156">
        <v>413829</v>
      </c>
      <c r="D46" s="157">
        <v>0</v>
      </c>
      <c r="E46" s="157">
        <v>0</v>
      </c>
      <c r="F46" s="156">
        <v>0</v>
      </c>
      <c r="G46" s="156">
        <v>0</v>
      </c>
      <c r="H46" s="157">
        <v>3</v>
      </c>
      <c r="I46" s="157">
        <v>10738</v>
      </c>
      <c r="J46" s="156"/>
      <c r="K46" s="156"/>
      <c r="L46" s="157">
        <v>0</v>
      </c>
      <c r="M46" s="157">
        <v>0</v>
      </c>
      <c r="N46" s="156">
        <v>0</v>
      </c>
      <c r="O46" s="156">
        <v>0</v>
      </c>
      <c r="P46" s="157">
        <v>63</v>
      </c>
      <c r="Q46" s="157">
        <v>85018</v>
      </c>
      <c r="R46" s="156">
        <v>2</v>
      </c>
      <c r="S46" s="156">
        <v>5000</v>
      </c>
      <c r="T46" s="157">
        <v>4</v>
      </c>
      <c r="U46" s="157">
        <v>5063</v>
      </c>
      <c r="V46" s="158">
        <f t="shared" si="5"/>
        <v>171</v>
      </c>
      <c r="W46" s="158">
        <f t="shared" si="5"/>
        <v>519648</v>
      </c>
    </row>
    <row r="47" spans="1:23" ht="16.5">
      <c r="A47" s="155" t="s">
        <v>49</v>
      </c>
      <c r="B47" s="156">
        <v>369</v>
      </c>
      <c r="C47" s="156">
        <v>1734693</v>
      </c>
      <c r="D47" s="157">
        <v>0</v>
      </c>
      <c r="E47" s="157">
        <v>0</v>
      </c>
      <c r="F47" s="156">
        <v>0</v>
      </c>
      <c r="G47" s="156">
        <v>0</v>
      </c>
      <c r="H47" s="157">
        <v>2</v>
      </c>
      <c r="I47" s="157">
        <v>7158</v>
      </c>
      <c r="J47" s="156">
        <v>12</v>
      </c>
      <c r="K47" s="156">
        <v>77356</v>
      </c>
      <c r="L47" s="157">
        <v>0</v>
      </c>
      <c r="M47" s="157">
        <v>0</v>
      </c>
      <c r="N47" s="156">
        <v>0</v>
      </c>
      <c r="O47" s="156">
        <v>0</v>
      </c>
      <c r="P47" s="157">
        <v>0</v>
      </c>
      <c r="Q47" s="157">
        <v>0</v>
      </c>
      <c r="R47" s="156">
        <v>0</v>
      </c>
      <c r="S47" s="156">
        <v>0</v>
      </c>
      <c r="T47" s="157">
        <v>5</v>
      </c>
      <c r="U47" s="157">
        <v>7500</v>
      </c>
      <c r="V47" s="158">
        <f t="shared" si="5"/>
        <v>388</v>
      </c>
      <c r="W47" s="158">
        <f t="shared" si="5"/>
        <v>1826707</v>
      </c>
    </row>
    <row r="48" spans="1:23" ht="16.5">
      <c r="A48" s="155" t="s">
        <v>50</v>
      </c>
      <c r="B48" s="156">
        <v>496</v>
      </c>
      <c r="C48" s="156">
        <v>1978126</v>
      </c>
      <c r="D48" s="157">
        <v>0</v>
      </c>
      <c r="E48" s="157">
        <v>0</v>
      </c>
      <c r="F48" s="156">
        <v>0</v>
      </c>
      <c r="G48" s="156">
        <v>0</v>
      </c>
      <c r="H48" s="157">
        <v>0</v>
      </c>
      <c r="I48" s="157">
        <v>0</v>
      </c>
      <c r="J48" s="156">
        <v>21</v>
      </c>
      <c r="K48" s="156">
        <v>96006</v>
      </c>
      <c r="L48" s="157">
        <v>0</v>
      </c>
      <c r="M48" s="157">
        <v>0</v>
      </c>
      <c r="N48" s="156">
        <v>2</v>
      </c>
      <c r="O48" s="156">
        <v>19500</v>
      </c>
      <c r="P48" s="157">
        <v>0</v>
      </c>
      <c r="Q48" s="157">
        <v>0</v>
      </c>
      <c r="R48" s="156">
        <v>2</v>
      </c>
      <c r="S48" s="156">
        <v>7500</v>
      </c>
      <c r="T48" s="157">
        <v>2</v>
      </c>
      <c r="U48" s="157">
        <v>1032</v>
      </c>
      <c r="V48" s="158">
        <f t="shared" si="5"/>
        <v>523</v>
      </c>
      <c r="W48" s="158">
        <f t="shared" si="5"/>
        <v>2102164</v>
      </c>
    </row>
    <row r="49" spans="1:26" ht="16.5">
      <c r="A49" s="155" t="s">
        <v>51</v>
      </c>
      <c r="B49" s="156">
        <v>447</v>
      </c>
      <c r="C49" s="156">
        <v>2835053</v>
      </c>
      <c r="D49" s="157">
        <v>0</v>
      </c>
      <c r="E49" s="157">
        <v>0</v>
      </c>
      <c r="F49" s="156">
        <v>0</v>
      </c>
      <c r="G49" s="156">
        <v>0</v>
      </c>
      <c r="H49" s="157">
        <v>13</v>
      </c>
      <c r="I49" s="157">
        <v>59650</v>
      </c>
      <c r="J49" s="156">
        <v>4</v>
      </c>
      <c r="K49" s="156">
        <v>33807</v>
      </c>
      <c r="L49" s="157">
        <v>0</v>
      </c>
      <c r="M49" s="157">
        <v>0</v>
      </c>
      <c r="N49" s="156">
        <v>0</v>
      </c>
      <c r="O49" s="156">
        <v>0</v>
      </c>
      <c r="P49" s="157">
        <v>0</v>
      </c>
      <c r="Q49" s="157">
        <v>0</v>
      </c>
      <c r="R49" s="156">
        <v>0</v>
      </c>
      <c r="S49" s="156">
        <v>0</v>
      </c>
      <c r="T49" s="157">
        <v>10</v>
      </c>
      <c r="U49" s="157">
        <v>14250</v>
      </c>
      <c r="V49" s="158">
        <f t="shared" si="5"/>
        <v>474</v>
      </c>
      <c r="W49" s="158">
        <f t="shared" si="5"/>
        <v>2942760</v>
      </c>
    </row>
    <row r="50" spans="1:26" ht="16.5">
      <c r="A50" s="159" t="s">
        <v>52</v>
      </c>
      <c r="B50" s="160">
        <v>396</v>
      </c>
      <c r="C50" s="160">
        <v>2240837</v>
      </c>
      <c r="D50" s="161">
        <v>0</v>
      </c>
      <c r="E50" s="161">
        <v>0</v>
      </c>
      <c r="F50" s="160">
        <v>0</v>
      </c>
      <c r="G50" s="160">
        <v>0</v>
      </c>
      <c r="H50" s="161">
        <v>4</v>
      </c>
      <c r="I50" s="161">
        <v>14366</v>
      </c>
      <c r="J50" s="160">
        <v>3</v>
      </c>
      <c r="K50" s="160">
        <v>19319</v>
      </c>
      <c r="L50" s="161">
        <v>0</v>
      </c>
      <c r="M50" s="161">
        <v>0</v>
      </c>
      <c r="N50" s="160">
        <v>1</v>
      </c>
      <c r="O50" s="160">
        <v>12000</v>
      </c>
      <c r="P50" s="161">
        <v>0</v>
      </c>
      <c r="Q50" s="161">
        <v>0</v>
      </c>
      <c r="R50" s="160">
        <v>0</v>
      </c>
      <c r="S50" s="160">
        <v>0</v>
      </c>
      <c r="T50" s="161">
        <v>13</v>
      </c>
      <c r="U50" s="161">
        <v>18938</v>
      </c>
      <c r="V50" s="160">
        <f t="shared" si="5"/>
        <v>417</v>
      </c>
      <c r="W50" s="160">
        <f t="shared" si="5"/>
        <v>2305460</v>
      </c>
      <c r="X50" s="162"/>
      <c r="Y50" s="162"/>
      <c r="Z50" s="162"/>
    </row>
    <row r="51" spans="1:26" ht="16.5">
      <c r="A51" s="155" t="s">
        <v>53</v>
      </c>
      <c r="B51" s="156">
        <f t="shared" ref="B51:U51" si="6">SUM(B21:B50)</f>
        <v>8909</v>
      </c>
      <c r="C51" s="156">
        <f t="shared" si="6"/>
        <v>48860179</v>
      </c>
      <c r="D51" s="157">
        <f t="shared" si="6"/>
        <v>0</v>
      </c>
      <c r="E51" s="157">
        <f t="shared" si="6"/>
        <v>0</v>
      </c>
      <c r="F51" s="156">
        <f t="shared" si="6"/>
        <v>0</v>
      </c>
      <c r="G51" s="156">
        <f t="shared" si="6"/>
        <v>0</v>
      </c>
      <c r="H51" s="157">
        <f t="shared" si="6"/>
        <v>167</v>
      </c>
      <c r="I51" s="157">
        <f t="shared" si="6"/>
        <v>747563</v>
      </c>
      <c r="J51" s="156">
        <f t="shared" si="6"/>
        <v>124</v>
      </c>
      <c r="K51" s="156">
        <f t="shared" si="6"/>
        <v>886513</v>
      </c>
      <c r="L51" s="157">
        <f t="shared" si="6"/>
        <v>1</v>
      </c>
      <c r="M51" s="157">
        <f t="shared" si="6"/>
        <v>2000</v>
      </c>
      <c r="N51" s="156">
        <f t="shared" si="6"/>
        <v>18</v>
      </c>
      <c r="O51" s="156">
        <f t="shared" si="6"/>
        <v>188081</v>
      </c>
      <c r="P51" s="157">
        <f t="shared" si="6"/>
        <v>285</v>
      </c>
      <c r="Q51" s="157">
        <f t="shared" si="6"/>
        <v>474996</v>
      </c>
      <c r="R51" s="156">
        <f t="shared" si="6"/>
        <v>15</v>
      </c>
      <c r="S51" s="156">
        <f t="shared" si="6"/>
        <v>55625</v>
      </c>
      <c r="T51" s="157">
        <f t="shared" si="6"/>
        <v>368</v>
      </c>
      <c r="U51" s="157">
        <f t="shared" si="6"/>
        <v>514243</v>
      </c>
      <c r="V51" s="158">
        <f t="shared" si="5"/>
        <v>9887</v>
      </c>
      <c r="W51" s="158">
        <f t="shared" si="5"/>
        <v>51729200</v>
      </c>
    </row>
    <row r="52" spans="1:26" ht="16.5">
      <c r="A52" s="155"/>
      <c r="B52" s="156"/>
      <c r="C52" s="156"/>
      <c r="D52" s="169"/>
      <c r="E52" s="169"/>
      <c r="F52" s="156"/>
      <c r="G52" s="156"/>
      <c r="H52" s="169"/>
      <c r="I52" s="169"/>
      <c r="J52" s="156"/>
      <c r="K52" s="156"/>
      <c r="L52" s="169"/>
      <c r="M52" s="169"/>
      <c r="N52" s="166"/>
      <c r="O52" s="166"/>
      <c r="P52" s="155"/>
      <c r="Q52" s="155"/>
      <c r="R52" s="166"/>
      <c r="S52" s="166"/>
      <c r="T52" s="155"/>
      <c r="U52" s="155"/>
      <c r="V52" s="156"/>
      <c r="W52" s="156"/>
    </row>
    <row r="53" spans="1:26" ht="39">
      <c r="A53" s="153" t="s">
        <v>54</v>
      </c>
      <c r="B53" s="160"/>
      <c r="C53" s="160"/>
      <c r="D53" s="161"/>
      <c r="E53" s="161"/>
      <c r="F53" s="160"/>
      <c r="G53" s="160"/>
      <c r="H53" s="161"/>
      <c r="I53" s="161"/>
      <c r="J53" s="160"/>
      <c r="K53" s="160"/>
      <c r="L53" s="161"/>
      <c r="M53" s="161"/>
      <c r="N53" s="166"/>
      <c r="O53" s="166"/>
      <c r="P53" s="155"/>
      <c r="Q53" s="155"/>
      <c r="R53" s="166"/>
      <c r="S53" s="166"/>
      <c r="T53" s="155"/>
      <c r="U53" s="155"/>
      <c r="V53" s="156"/>
      <c r="W53" s="156"/>
    </row>
    <row r="54" spans="1:26" ht="16.5">
      <c r="A54" s="159" t="s">
        <v>55</v>
      </c>
      <c r="B54" s="160">
        <v>137</v>
      </c>
      <c r="C54" s="160">
        <v>344529</v>
      </c>
      <c r="D54" s="161">
        <v>0</v>
      </c>
      <c r="E54" s="161">
        <v>0</v>
      </c>
      <c r="F54" s="156">
        <v>0</v>
      </c>
      <c r="G54" s="156">
        <v>0</v>
      </c>
      <c r="H54" s="161">
        <v>2</v>
      </c>
      <c r="I54" s="161">
        <v>9544</v>
      </c>
      <c r="J54" s="160">
        <v>3</v>
      </c>
      <c r="K54" s="160">
        <v>6457</v>
      </c>
      <c r="L54" s="161">
        <v>0</v>
      </c>
      <c r="M54" s="161">
        <v>0</v>
      </c>
      <c r="N54" s="160">
        <v>1</v>
      </c>
      <c r="O54" s="160">
        <v>12000</v>
      </c>
      <c r="P54" s="157">
        <v>0</v>
      </c>
      <c r="Q54" s="157">
        <v>0</v>
      </c>
      <c r="R54" s="156">
        <v>0</v>
      </c>
      <c r="S54" s="156">
        <v>0</v>
      </c>
      <c r="T54" s="157">
        <v>0</v>
      </c>
      <c r="U54" s="157">
        <v>0</v>
      </c>
      <c r="V54" s="158">
        <f t="shared" ref="V54:W55" si="7">B54+D54+F54+H54+J54+L54+R54+T54+N54+P54</f>
        <v>143</v>
      </c>
      <c r="W54" s="158">
        <f t="shared" si="7"/>
        <v>372530</v>
      </c>
    </row>
    <row r="55" spans="1:26" ht="16.5">
      <c r="A55" s="155" t="s">
        <v>56</v>
      </c>
      <c r="B55" s="156">
        <f t="shared" ref="B55:U55" si="8">SUM(B54)</f>
        <v>137</v>
      </c>
      <c r="C55" s="156">
        <f t="shared" si="8"/>
        <v>344529</v>
      </c>
      <c r="D55" s="157">
        <f t="shared" si="8"/>
        <v>0</v>
      </c>
      <c r="E55" s="157">
        <f t="shared" si="8"/>
        <v>0</v>
      </c>
      <c r="F55" s="156">
        <f t="shared" si="8"/>
        <v>0</v>
      </c>
      <c r="G55" s="156">
        <f t="shared" si="8"/>
        <v>0</v>
      </c>
      <c r="H55" s="157">
        <f t="shared" si="8"/>
        <v>2</v>
      </c>
      <c r="I55" s="157">
        <f t="shared" si="8"/>
        <v>9544</v>
      </c>
      <c r="J55" s="156">
        <f t="shared" si="8"/>
        <v>3</v>
      </c>
      <c r="K55" s="156">
        <f t="shared" si="8"/>
        <v>6457</v>
      </c>
      <c r="L55" s="157">
        <f t="shared" si="8"/>
        <v>0</v>
      </c>
      <c r="M55" s="157">
        <f t="shared" si="8"/>
        <v>0</v>
      </c>
      <c r="N55" s="156">
        <f t="shared" si="8"/>
        <v>1</v>
      </c>
      <c r="O55" s="156">
        <f t="shared" si="8"/>
        <v>12000</v>
      </c>
      <c r="P55" s="157">
        <f t="shared" si="8"/>
        <v>0</v>
      </c>
      <c r="Q55" s="157">
        <f t="shared" si="8"/>
        <v>0</v>
      </c>
      <c r="R55" s="156">
        <f t="shared" si="8"/>
        <v>0</v>
      </c>
      <c r="S55" s="156">
        <f t="shared" si="8"/>
        <v>0</v>
      </c>
      <c r="T55" s="157">
        <f t="shared" si="8"/>
        <v>0</v>
      </c>
      <c r="U55" s="157">
        <f t="shared" si="8"/>
        <v>0</v>
      </c>
      <c r="V55" s="158">
        <f t="shared" si="7"/>
        <v>143</v>
      </c>
      <c r="W55" s="158">
        <f t="shared" si="7"/>
        <v>372530</v>
      </c>
    </row>
    <row r="56" spans="1:26" ht="16.5">
      <c r="A56" s="155"/>
      <c r="B56" s="156"/>
      <c r="C56" s="156"/>
      <c r="D56" s="169"/>
      <c r="E56" s="169"/>
      <c r="F56" s="156"/>
      <c r="G56" s="156"/>
      <c r="H56" s="169"/>
      <c r="I56" s="169"/>
      <c r="J56" s="156"/>
      <c r="K56" s="156"/>
      <c r="L56" s="169"/>
      <c r="M56" s="169"/>
      <c r="N56" s="166"/>
      <c r="O56" s="166"/>
      <c r="P56" s="155"/>
      <c r="Q56" s="155"/>
      <c r="R56" s="166"/>
      <c r="S56" s="166"/>
      <c r="T56" s="155"/>
      <c r="U56" s="155"/>
      <c r="V56" s="156"/>
      <c r="W56" s="156"/>
    </row>
    <row r="57" spans="1:26" ht="31.5">
      <c r="A57" s="170" t="s">
        <v>57</v>
      </c>
      <c r="B57" s="164">
        <f t="shared" ref="B57:U57" si="9">SUM(B51+B55)</f>
        <v>9046</v>
      </c>
      <c r="C57" s="164">
        <f t="shared" si="9"/>
        <v>49204708</v>
      </c>
      <c r="D57" s="165">
        <f t="shared" si="9"/>
        <v>0</v>
      </c>
      <c r="E57" s="165">
        <f t="shared" si="9"/>
        <v>0</v>
      </c>
      <c r="F57" s="164">
        <f t="shared" si="9"/>
        <v>0</v>
      </c>
      <c r="G57" s="164">
        <f t="shared" si="9"/>
        <v>0</v>
      </c>
      <c r="H57" s="165">
        <f t="shared" si="9"/>
        <v>169</v>
      </c>
      <c r="I57" s="165">
        <f t="shared" si="9"/>
        <v>757107</v>
      </c>
      <c r="J57" s="164">
        <f t="shared" si="9"/>
        <v>127</v>
      </c>
      <c r="K57" s="164">
        <f t="shared" si="9"/>
        <v>892970</v>
      </c>
      <c r="L57" s="165">
        <f t="shared" si="9"/>
        <v>1</v>
      </c>
      <c r="M57" s="165">
        <f t="shared" si="9"/>
        <v>2000</v>
      </c>
      <c r="N57" s="164">
        <f t="shared" si="9"/>
        <v>19</v>
      </c>
      <c r="O57" s="164">
        <f t="shared" si="9"/>
        <v>200081</v>
      </c>
      <c r="P57" s="165">
        <f t="shared" si="9"/>
        <v>285</v>
      </c>
      <c r="Q57" s="165">
        <f t="shared" si="9"/>
        <v>474996</v>
      </c>
      <c r="R57" s="164">
        <f t="shared" si="9"/>
        <v>15</v>
      </c>
      <c r="S57" s="164">
        <f t="shared" si="9"/>
        <v>55625</v>
      </c>
      <c r="T57" s="165">
        <f t="shared" si="9"/>
        <v>368</v>
      </c>
      <c r="U57" s="165">
        <f t="shared" si="9"/>
        <v>514243</v>
      </c>
      <c r="V57" s="158">
        <f t="shared" ref="V57:W57" si="10">B57+D57+F57+H57+J57+L57+R57+T57+N57+P57</f>
        <v>10030</v>
      </c>
      <c r="W57" s="158">
        <f t="shared" si="10"/>
        <v>52101730</v>
      </c>
    </row>
    <row r="58" spans="1:26" ht="16.5">
      <c r="A58" s="155"/>
      <c r="B58" s="167"/>
      <c r="C58" s="166"/>
      <c r="D58" s="155"/>
      <c r="E58" s="155"/>
      <c r="F58" s="167"/>
      <c r="G58" s="167" t="s">
        <v>58</v>
      </c>
      <c r="H58" s="168"/>
      <c r="I58" s="168" t="s">
        <v>58</v>
      </c>
      <c r="J58" s="166"/>
      <c r="K58" s="156"/>
      <c r="L58" s="155"/>
      <c r="M58" s="155"/>
      <c r="N58" s="166"/>
      <c r="O58" s="166"/>
      <c r="P58" s="155"/>
      <c r="Q58" s="155"/>
      <c r="R58" s="166"/>
      <c r="S58" s="166"/>
      <c r="T58" s="155"/>
      <c r="U58" s="155"/>
      <c r="V58" s="156"/>
      <c r="W58" s="156"/>
    </row>
    <row r="59" spans="1:26" ht="19.5">
      <c r="A59" s="153" t="s">
        <v>59</v>
      </c>
      <c r="B59" s="167"/>
      <c r="C59" s="167"/>
      <c r="D59" s="155"/>
      <c r="E59" s="155"/>
      <c r="F59" s="167"/>
      <c r="G59" s="167"/>
      <c r="H59" s="168"/>
      <c r="I59" s="168"/>
      <c r="J59" s="166"/>
      <c r="K59" s="156"/>
      <c r="L59" s="155"/>
      <c r="M59" s="155"/>
      <c r="N59" s="166"/>
      <c r="O59" s="166"/>
      <c r="P59" s="155"/>
      <c r="Q59" s="155"/>
      <c r="R59" s="166"/>
      <c r="S59" s="166"/>
      <c r="T59" s="155"/>
      <c r="U59" s="155"/>
      <c r="V59" s="156"/>
      <c r="W59" s="156"/>
    </row>
    <row r="60" spans="1:26" ht="31.5">
      <c r="A60" s="171" t="s">
        <v>60</v>
      </c>
      <c r="B60" s="156">
        <v>0</v>
      </c>
      <c r="C60" s="156">
        <v>0</v>
      </c>
      <c r="D60" s="157">
        <v>612</v>
      </c>
      <c r="E60" s="157">
        <v>384478</v>
      </c>
      <c r="F60" s="156">
        <v>790</v>
      </c>
      <c r="G60" s="156">
        <v>948902</v>
      </c>
      <c r="H60" s="157">
        <v>40</v>
      </c>
      <c r="I60" s="157">
        <v>135415</v>
      </c>
      <c r="J60" s="156">
        <v>93</v>
      </c>
      <c r="K60" s="156">
        <v>272460</v>
      </c>
      <c r="L60" s="157">
        <v>0</v>
      </c>
      <c r="M60" s="157">
        <v>0</v>
      </c>
      <c r="N60" s="156">
        <v>23</v>
      </c>
      <c r="O60" s="156">
        <v>156524</v>
      </c>
      <c r="P60" s="157">
        <v>1364</v>
      </c>
      <c r="Q60" s="157">
        <v>3518507</v>
      </c>
      <c r="R60" s="156">
        <v>0</v>
      </c>
      <c r="S60" s="156">
        <v>0</v>
      </c>
      <c r="T60" s="157">
        <v>324</v>
      </c>
      <c r="U60" s="157">
        <v>339482</v>
      </c>
      <c r="V60" s="158">
        <f t="shared" ref="V60:W75" si="11">B60+D60+F60+H60+J60+L60+R60+T60+N60+P60</f>
        <v>3246</v>
      </c>
      <c r="W60" s="158">
        <f t="shared" si="11"/>
        <v>5755768</v>
      </c>
    </row>
    <row r="61" spans="1:26" ht="31.5">
      <c r="A61" s="171" t="s">
        <v>61</v>
      </c>
      <c r="B61" s="156">
        <v>0</v>
      </c>
      <c r="C61" s="156">
        <v>0</v>
      </c>
      <c r="D61" s="157">
        <v>24</v>
      </c>
      <c r="E61" s="157">
        <v>17788</v>
      </c>
      <c r="F61" s="156">
        <v>49</v>
      </c>
      <c r="G61" s="156">
        <v>58568</v>
      </c>
      <c r="H61" s="157">
        <v>0</v>
      </c>
      <c r="I61" s="157">
        <v>0</v>
      </c>
      <c r="J61" s="156">
        <v>1</v>
      </c>
      <c r="K61" s="156">
        <v>1253</v>
      </c>
      <c r="L61" s="157">
        <v>0</v>
      </c>
      <c r="M61" s="157">
        <v>0</v>
      </c>
      <c r="N61" s="156">
        <v>0</v>
      </c>
      <c r="O61" s="156">
        <v>0</v>
      </c>
      <c r="P61" s="157">
        <v>89</v>
      </c>
      <c r="Q61" s="157">
        <v>186757</v>
      </c>
      <c r="R61" s="156">
        <v>0</v>
      </c>
      <c r="S61" s="156">
        <v>0</v>
      </c>
      <c r="T61" s="157">
        <v>31</v>
      </c>
      <c r="U61" s="157">
        <v>36947</v>
      </c>
      <c r="V61" s="158">
        <f t="shared" si="11"/>
        <v>194</v>
      </c>
      <c r="W61" s="158">
        <f t="shared" si="11"/>
        <v>301313</v>
      </c>
    </row>
    <row r="62" spans="1:26" ht="31.5">
      <c r="A62" s="171" t="s">
        <v>62</v>
      </c>
      <c r="B62" s="156">
        <v>0</v>
      </c>
      <c r="C62" s="156">
        <v>0</v>
      </c>
      <c r="D62" s="157">
        <v>36</v>
      </c>
      <c r="E62" s="157">
        <v>26101</v>
      </c>
      <c r="F62" s="156">
        <v>78</v>
      </c>
      <c r="G62" s="156">
        <v>82348</v>
      </c>
      <c r="H62" s="157">
        <v>4</v>
      </c>
      <c r="I62" s="157">
        <v>7219</v>
      </c>
      <c r="J62" s="156">
        <v>6</v>
      </c>
      <c r="K62" s="156">
        <v>18437</v>
      </c>
      <c r="L62" s="157">
        <v>0</v>
      </c>
      <c r="M62" s="157">
        <v>0</v>
      </c>
      <c r="N62" s="156">
        <v>0</v>
      </c>
      <c r="O62" s="156">
        <v>0</v>
      </c>
      <c r="P62" s="157">
        <v>129</v>
      </c>
      <c r="Q62" s="157">
        <v>248711</v>
      </c>
      <c r="R62" s="156">
        <v>0</v>
      </c>
      <c r="S62" s="156">
        <v>0</v>
      </c>
      <c r="T62" s="157">
        <v>6</v>
      </c>
      <c r="U62" s="157">
        <v>6750</v>
      </c>
      <c r="V62" s="158">
        <f t="shared" si="11"/>
        <v>259</v>
      </c>
      <c r="W62" s="158">
        <f t="shared" si="11"/>
        <v>389566</v>
      </c>
    </row>
    <row r="63" spans="1:26" ht="31.5">
      <c r="A63" s="171" t="s">
        <v>63</v>
      </c>
      <c r="B63" s="156">
        <v>0</v>
      </c>
      <c r="C63" s="156">
        <v>0</v>
      </c>
      <c r="D63" s="157">
        <v>113</v>
      </c>
      <c r="E63" s="157">
        <v>78207</v>
      </c>
      <c r="F63" s="156">
        <v>287</v>
      </c>
      <c r="G63" s="156">
        <v>280366</v>
      </c>
      <c r="H63" s="157">
        <v>2</v>
      </c>
      <c r="I63" s="157">
        <v>8351</v>
      </c>
      <c r="J63" s="156">
        <v>21</v>
      </c>
      <c r="K63" s="156">
        <v>54148</v>
      </c>
      <c r="L63" s="157">
        <v>0</v>
      </c>
      <c r="M63" s="157">
        <v>0</v>
      </c>
      <c r="N63" s="156">
        <v>5</v>
      </c>
      <c r="O63" s="156">
        <v>30913</v>
      </c>
      <c r="P63" s="157">
        <v>397</v>
      </c>
      <c r="Q63" s="157">
        <v>688944</v>
      </c>
      <c r="R63" s="156">
        <v>0</v>
      </c>
      <c r="S63" s="156">
        <v>0</v>
      </c>
      <c r="T63" s="157">
        <v>106</v>
      </c>
      <c r="U63" s="157">
        <v>124705</v>
      </c>
      <c r="V63" s="158">
        <f t="shared" si="11"/>
        <v>931</v>
      </c>
      <c r="W63" s="158">
        <f t="shared" si="11"/>
        <v>1265634</v>
      </c>
    </row>
    <row r="64" spans="1:26" ht="31.5">
      <c r="A64" s="171" t="s">
        <v>64</v>
      </c>
      <c r="B64" s="156">
        <v>0</v>
      </c>
      <c r="C64" s="156">
        <v>0</v>
      </c>
      <c r="D64" s="157">
        <v>180</v>
      </c>
      <c r="E64" s="157">
        <v>132638</v>
      </c>
      <c r="F64" s="156">
        <v>313</v>
      </c>
      <c r="G64" s="156">
        <v>382063</v>
      </c>
      <c r="H64" s="157">
        <v>33</v>
      </c>
      <c r="I64" s="157">
        <v>112346</v>
      </c>
      <c r="J64" s="156">
        <v>23</v>
      </c>
      <c r="K64" s="156">
        <v>92112</v>
      </c>
      <c r="L64" s="157">
        <v>0</v>
      </c>
      <c r="M64" s="157">
        <v>0</v>
      </c>
      <c r="N64" s="156">
        <v>9</v>
      </c>
      <c r="O64" s="156">
        <v>49182</v>
      </c>
      <c r="P64" s="157">
        <v>564</v>
      </c>
      <c r="Q64" s="157">
        <v>1922841</v>
      </c>
      <c r="R64" s="156">
        <v>0</v>
      </c>
      <c r="S64" s="156">
        <v>0</v>
      </c>
      <c r="T64" s="157">
        <v>10</v>
      </c>
      <c r="U64" s="157">
        <v>11274</v>
      </c>
      <c r="V64" s="158">
        <f t="shared" si="11"/>
        <v>1132</v>
      </c>
      <c r="W64" s="158">
        <f t="shared" si="11"/>
        <v>2702456</v>
      </c>
    </row>
    <row r="65" spans="1:23" ht="31.5">
      <c r="A65" s="171" t="s">
        <v>65</v>
      </c>
      <c r="B65" s="156">
        <v>0</v>
      </c>
      <c r="C65" s="156">
        <v>0</v>
      </c>
      <c r="D65" s="157">
        <v>130</v>
      </c>
      <c r="E65" s="157">
        <v>96235</v>
      </c>
      <c r="F65" s="156">
        <v>287</v>
      </c>
      <c r="G65" s="156">
        <v>367935</v>
      </c>
      <c r="H65" s="157">
        <v>37</v>
      </c>
      <c r="I65" s="157">
        <v>124166</v>
      </c>
      <c r="J65" s="156">
        <v>10</v>
      </c>
      <c r="K65" s="156">
        <v>48925</v>
      </c>
      <c r="L65" s="157">
        <v>0</v>
      </c>
      <c r="M65" s="157">
        <v>0</v>
      </c>
      <c r="N65" s="156">
        <v>5</v>
      </c>
      <c r="O65" s="156">
        <v>42000</v>
      </c>
      <c r="P65" s="157">
        <v>428</v>
      </c>
      <c r="Q65" s="157">
        <v>1252979</v>
      </c>
      <c r="R65" s="156">
        <v>0</v>
      </c>
      <c r="S65" s="156">
        <v>0</v>
      </c>
      <c r="T65" s="157">
        <v>73</v>
      </c>
      <c r="U65" s="157">
        <v>92417</v>
      </c>
      <c r="V65" s="158">
        <f t="shared" si="11"/>
        <v>970</v>
      </c>
      <c r="W65" s="158">
        <f t="shared" si="11"/>
        <v>2024657</v>
      </c>
    </row>
    <row r="66" spans="1:23" ht="31.5">
      <c r="A66" s="171" t="s">
        <v>66</v>
      </c>
      <c r="B66" s="156">
        <v>0</v>
      </c>
      <c r="C66" s="156">
        <v>0</v>
      </c>
      <c r="D66" s="157">
        <v>191</v>
      </c>
      <c r="E66" s="157">
        <v>139478</v>
      </c>
      <c r="F66" s="156">
        <v>332</v>
      </c>
      <c r="G66" s="156">
        <v>400557</v>
      </c>
      <c r="H66" s="157">
        <v>21</v>
      </c>
      <c r="I66" s="157">
        <v>78121</v>
      </c>
      <c r="J66" s="156">
        <v>15</v>
      </c>
      <c r="K66" s="156">
        <v>56618</v>
      </c>
      <c r="L66" s="157">
        <v>0</v>
      </c>
      <c r="M66" s="157">
        <v>0</v>
      </c>
      <c r="N66" s="156">
        <v>3</v>
      </c>
      <c r="O66" s="156">
        <v>15050</v>
      </c>
      <c r="P66" s="157">
        <v>600</v>
      </c>
      <c r="Q66" s="157">
        <v>1830281</v>
      </c>
      <c r="R66" s="156">
        <v>0</v>
      </c>
      <c r="S66" s="156">
        <v>0</v>
      </c>
      <c r="T66" s="157">
        <v>110</v>
      </c>
      <c r="U66" s="157">
        <v>146640</v>
      </c>
      <c r="V66" s="158">
        <f t="shared" si="11"/>
        <v>1272</v>
      </c>
      <c r="W66" s="158">
        <f t="shared" si="11"/>
        <v>2666745</v>
      </c>
    </row>
    <row r="67" spans="1:23" ht="31.5">
      <c r="A67" s="171" t="s">
        <v>67</v>
      </c>
      <c r="B67" s="156">
        <v>0</v>
      </c>
      <c r="C67" s="156">
        <v>0</v>
      </c>
      <c r="D67" s="157">
        <v>69</v>
      </c>
      <c r="E67" s="157">
        <v>49521</v>
      </c>
      <c r="F67" s="156">
        <v>90</v>
      </c>
      <c r="G67" s="156">
        <v>112398</v>
      </c>
      <c r="H67" s="157">
        <v>5</v>
      </c>
      <c r="I67" s="157">
        <v>19088</v>
      </c>
      <c r="J67" s="156">
        <v>13</v>
      </c>
      <c r="K67" s="156">
        <v>50766</v>
      </c>
      <c r="L67" s="157">
        <v>0</v>
      </c>
      <c r="M67" s="157">
        <v>0</v>
      </c>
      <c r="N67" s="156">
        <v>3</v>
      </c>
      <c r="O67" s="156">
        <v>30000</v>
      </c>
      <c r="P67" s="157">
        <v>206</v>
      </c>
      <c r="Q67" s="157">
        <v>805312</v>
      </c>
      <c r="R67" s="156">
        <v>0</v>
      </c>
      <c r="S67" s="156">
        <v>0</v>
      </c>
      <c r="T67" s="157">
        <v>9</v>
      </c>
      <c r="U67" s="157">
        <v>11250</v>
      </c>
      <c r="V67" s="158">
        <f t="shared" si="11"/>
        <v>395</v>
      </c>
      <c r="W67" s="158">
        <f t="shared" si="11"/>
        <v>1078335</v>
      </c>
    </row>
    <row r="68" spans="1:23" ht="31.5">
      <c r="A68" s="171" t="s">
        <v>68</v>
      </c>
      <c r="B68" s="156">
        <v>0</v>
      </c>
      <c r="C68" s="156">
        <v>0</v>
      </c>
      <c r="D68" s="157">
        <v>33</v>
      </c>
      <c r="E68" s="157">
        <v>28799</v>
      </c>
      <c r="F68" s="156">
        <v>23</v>
      </c>
      <c r="G68" s="156">
        <v>30252</v>
      </c>
      <c r="H68" s="157">
        <v>5</v>
      </c>
      <c r="I68" s="157">
        <v>14316</v>
      </c>
      <c r="J68" s="156">
        <v>4</v>
      </c>
      <c r="K68" s="156">
        <v>19136</v>
      </c>
      <c r="L68" s="157">
        <v>0</v>
      </c>
      <c r="M68" s="157">
        <v>0</v>
      </c>
      <c r="N68" s="156">
        <v>1</v>
      </c>
      <c r="O68" s="156">
        <v>6000</v>
      </c>
      <c r="P68" s="157">
        <v>102</v>
      </c>
      <c r="Q68" s="157">
        <v>383075</v>
      </c>
      <c r="R68" s="156">
        <v>0</v>
      </c>
      <c r="S68" s="156">
        <v>0</v>
      </c>
      <c r="T68" s="157">
        <v>5</v>
      </c>
      <c r="U68" s="157">
        <v>7500</v>
      </c>
      <c r="V68" s="158">
        <f t="shared" si="11"/>
        <v>173</v>
      </c>
      <c r="W68" s="158">
        <f t="shared" si="11"/>
        <v>489078</v>
      </c>
    </row>
    <row r="69" spans="1:23" ht="31.5">
      <c r="A69" s="171" t="s">
        <v>69</v>
      </c>
      <c r="B69" s="156">
        <v>0</v>
      </c>
      <c r="C69" s="156">
        <v>0</v>
      </c>
      <c r="D69" s="157">
        <v>34</v>
      </c>
      <c r="E69" s="157">
        <v>28925</v>
      </c>
      <c r="F69" s="156">
        <v>76</v>
      </c>
      <c r="G69" s="156">
        <v>104869</v>
      </c>
      <c r="H69" s="157">
        <v>8</v>
      </c>
      <c r="I69" s="157">
        <v>32211</v>
      </c>
      <c r="J69" s="156">
        <v>4</v>
      </c>
      <c r="K69" s="156">
        <v>13800</v>
      </c>
      <c r="L69" s="157">
        <v>0</v>
      </c>
      <c r="M69" s="157">
        <v>0</v>
      </c>
      <c r="N69" s="156">
        <v>1</v>
      </c>
      <c r="O69" s="156">
        <v>12000</v>
      </c>
      <c r="P69" s="157">
        <v>141</v>
      </c>
      <c r="Q69" s="157">
        <v>433028</v>
      </c>
      <c r="R69" s="156">
        <v>0</v>
      </c>
      <c r="S69" s="156">
        <v>0</v>
      </c>
      <c r="T69" s="157">
        <v>53</v>
      </c>
      <c r="U69" s="157">
        <v>62387</v>
      </c>
      <c r="V69" s="158">
        <f t="shared" si="11"/>
        <v>317</v>
      </c>
      <c r="W69" s="158">
        <f t="shared" si="11"/>
        <v>687220</v>
      </c>
    </row>
    <row r="70" spans="1:23" ht="31.5">
      <c r="A70" s="171" t="s">
        <v>70</v>
      </c>
      <c r="B70" s="156">
        <v>0</v>
      </c>
      <c r="C70" s="156">
        <v>0</v>
      </c>
      <c r="D70" s="157">
        <v>127</v>
      </c>
      <c r="E70" s="157">
        <v>89831</v>
      </c>
      <c r="F70" s="156">
        <v>215</v>
      </c>
      <c r="G70" s="156">
        <v>269550</v>
      </c>
      <c r="H70" s="157">
        <v>11</v>
      </c>
      <c r="I70" s="157">
        <v>33048</v>
      </c>
      <c r="J70" s="156">
        <v>13</v>
      </c>
      <c r="K70" s="156">
        <v>48551</v>
      </c>
      <c r="L70" s="157">
        <v>0</v>
      </c>
      <c r="M70" s="157">
        <v>0</v>
      </c>
      <c r="N70" s="156">
        <v>4</v>
      </c>
      <c r="O70" s="156">
        <v>23676</v>
      </c>
      <c r="P70" s="157">
        <v>272</v>
      </c>
      <c r="Q70" s="157">
        <v>741029</v>
      </c>
      <c r="R70" s="156">
        <v>0</v>
      </c>
      <c r="S70" s="156">
        <v>0</v>
      </c>
      <c r="T70" s="157">
        <v>17</v>
      </c>
      <c r="U70" s="157">
        <v>20726</v>
      </c>
      <c r="V70" s="158">
        <f t="shared" si="11"/>
        <v>659</v>
      </c>
      <c r="W70" s="158">
        <f t="shared" si="11"/>
        <v>1226411</v>
      </c>
    </row>
    <row r="71" spans="1:23" ht="31.5">
      <c r="A71" s="171" t="s">
        <v>71</v>
      </c>
      <c r="B71" s="156">
        <v>0</v>
      </c>
      <c r="C71" s="156">
        <v>0</v>
      </c>
      <c r="D71" s="157">
        <v>463</v>
      </c>
      <c r="E71" s="157">
        <v>320508</v>
      </c>
      <c r="F71" s="156">
        <v>743</v>
      </c>
      <c r="G71" s="156">
        <v>887767</v>
      </c>
      <c r="H71" s="157">
        <v>17</v>
      </c>
      <c r="I71" s="157">
        <v>53765</v>
      </c>
      <c r="J71" s="156">
        <v>65</v>
      </c>
      <c r="K71" s="156">
        <v>210974</v>
      </c>
      <c r="L71" s="157">
        <v>0</v>
      </c>
      <c r="M71" s="157">
        <v>0</v>
      </c>
      <c r="N71" s="156">
        <v>11</v>
      </c>
      <c r="O71" s="156">
        <v>80408</v>
      </c>
      <c r="P71" s="157">
        <v>964</v>
      </c>
      <c r="Q71" s="157">
        <v>2504271</v>
      </c>
      <c r="R71" s="156">
        <v>0</v>
      </c>
      <c r="S71" s="156">
        <v>0</v>
      </c>
      <c r="T71" s="157">
        <v>230</v>
      </c>
      <c r="U71" s="157">
        <v>249760</v>
      </c>
      <c r="V71" s="158">
        <f t="shared" si="11"/>
        <v>2493</v>
      </c>
      <c r="W71" s="158">
        <f t="shared" si="11"/>
        <v>4307453</v>
      </c>
    </row>
    <row r="72" spans="1:23" ht="31.5">
      <c r="A72" s="171" t="s">
        <v>72</v>
      </c>
      <c r="B72" s="156">
        <v>0</v>
      </c>
      <c r="C72" s="156">
        <v>0</v>
      </c>
      <c r="D72" s="157">
        <v>81</v>
      </c>
      <c r="E72" s="157">
        <v>60325</v>
      </c>
      <c r="F72" s="156">
        <v>149</v>
      </c>
      <c r="G72" s="156">
        <v>185824</v>
      </c>
      <c r="H72" s="157">
        <v>5</v>
      </c>
      <c r="I72" s="157">
        <v>18491</v>
      </c>
      <c r="J72" s="156">
        <v>7</v>
      </c>
      <c r="K72" s="156">
        <v>25416</v>
      </c>
      <c r="L72" s="157">
        <v>0</v>
      </c>
      <c r="M72" s="157">
        <v>0</v>
      </c>
      <c r="N72" s="156">
        <v>3</v>
      </c>
      <c r="O72" s="156">
        <v>24327</v>
      </c>
      <c r="P72" s="157">
        <v>323</v>
      </c>
      <c r="Q72" s="157">
        <v>905569</v>
      </c>
      <c r="R72" s="156">
        <v>0</v>
      </c>
      <c r="S72" s="156">
        <v>0</v>
      </c>
      <c r="T72" s="157">
        <v>3</v>
      </c>
      <c r="U72" s="157">
        <v>3750</v>
      </c>
      <c r="V72" s="158">
        <f t="shared" si="11"/>
        <v>571</v>
      </c>
      <c r="W72" s="158">
        <f t="shared" si="11"/>
        <v>1223702</v>
      </c>
    </row>
    <row r="73" spans="1:23" ht="31.5">
      <c r="A73" s="171" t="s">
        <v>73</v>
      </c>
      <c r="B73" s="156">
        <v>0</v>
      </c>
      <c r="C73" s="156">
        <v>0</v>
      </c>
      <c r="D73" s="157">
        <v>67</v>
      </c>
      <c r="E73" s="157">
        <v>48727</v>
      </c>
      <c r="F73" s="156">
        <v>129</v>
      </c>
      <c r="G73" s="156">
        <v>157488</v>
      </c>
      <c r="H73" s="157">
        <v>1</v>
      </c>
      <c r="I73" s="157">
        <v>2386</v>
      </c>
      <c r="J73" s="156">
        <v>6</v>
      </c>
      <c r="K73" s="156">
        <v>24840</v>
      </c>
      <c r="L73" s="157">
        <v>0</v>
      </c>
      <c r="M73" s="157">
        <v>0</v>
      </c>
      <c r="N73" s="156">
        <v>0</v>
      </c>
      <c r="O73" s="156">
        <v>0</v>
      </c>
      <c r="P73" s="157">
        <v>239</v>
      </c>
      <c r="Q73" s="157">
        <v>773514</v>
      </c>
      <c r="R73" s="156">
        <v>0</v>
      </c>
      <c r="S73" s="156">
        <v>0</v>
      </c>
      <c r="T73" s="157">
        <v>0</v>
      </c>
      <c r="U73" s="157">
        <v>0</v>
      </c>
      <c r="V73" s="158">
        <f t="shared" si="11"/>
        <v>442</v>
      </c>
      <c r="W73" s="158">
        <f t="shared" si="11"/>
        <v>1006955</v>
      </c>
    </row>
    <row r="74" spans="1:23" ht="31.5">
      <c r="A74" s="171" t="s">
        <v>74</v>
      </c>
      <c r="B74" s="156">
        <v>0</v>
      </c>
      <c r="C74" s="156">
        <v>0</v>
      </c>
      <c r="D74" s="157">
        <v>80</v>
      </c>
      <c r="E74" s="157">
        <v>55276</v>
      </c>
      <c r="F74" s="156">
        <v>159</v>
      </c>
      <c r="G74" s="156">
        <v>198977</v>
      </c>
      <c r="H74" s="157">
        <v>2</v>
      </c>
      <c r="I74" s="157">
        <v>3579</v>
      </c>
      <c r="J74" s="156">
        <v>9</v>
      </c>
      <c r="K74" s="156">
        <v>24840</v>
      </c>
      <c r="L74" s="157">
        <v>0</v>
      </c>
      <c r="M74" s="157">
        <v>0</v>
      </c>
      <c r="N74" s="156">
        <v>2</v>
      </c>
      <c r="O74" s="156">
        <v>12000</v>
      </c>
      <c r="P74" s="157">
        <v>259</v>
      </c>
      <c r="Q74" s="157">
        <v>807438</v>
      </c>
      <c r="R74" s="156">
        <v>0</v>
      </c>
      <c r="S74" s="156">
        <v>0</v>
      </c>
      <c r="T74" s="157">
        <v>0</v>
      </c>
      <c r="U74" s="157">
        <v>0</v>
      </c>
      <c r="V74" s="158">
        <f t="shared" si="11"/>
        <v>511</v>
      </c>
      <c r="W74" s="158">
        <f t="shared" si="11"/>
        <v>1102110</v>
      </c>
    </row>
    <row r="75" spans="1:23" ht="31.5">
      <c r="A75" s="171" t="s">
        <v>75</v>
      </c>
      <c r="B75" s="156">
        <v>0</v>
      </c>
      <c r="C75" s="156">
        <v>0</v>
      </c>
      <c r="D75" s="157">
        <v>81</v>
      </c>
      <c r="E75" s="157">
        <v>60401</v>
      </c>
      <c r="F75" s="156">
        <v>152</v>
      </c>
      <c r="G75" s="156">
        <v>198259</v>
      </c>
      <c r="H75" s="157">
        <v>1</v>
      </c>
      <c r="I75" s="157">
        <v>2386</v>
      </c>
      <c r="J75" s="156">
        <v>10</v>
      </c>
      <c r="K75" s="156">
        <v>54727</v>
      </c>
      <c r="L75" s="157">
        <v>0</v>
      </c>
      <c r="M75" s="157">
        <v>0</v>
      </c>
      <c r="N75" s="156">
        <v>2</v>
      </c>
      <c r="O75" s="156">
        <v>10902</v>
      </c>
      <c r="P75" s="157">
        <v>361</v>
      </c>
      <c r="Q75" s="157">
        <v>1445291</v>
      </c>
      <c r="R75" s="156">
        <v>0</v>
      </c>
      <c r="S75" s="156">
        <v>0</v>
      </c>
      <c r="T75" s="157">
        <v>0</v>
      </c>
      <c r="U75" s="157">
        <v>0</v>
      </c>
      <c r="V75" s="158">
        <f t="shared" si="11"/>
        <v>607</v>
      </c>
      <c r="W75" s="158">
        <f t="shared" si="11"/>
        <v>1771966</v>
      </c>
    </row>
    <row r="76" spans="1:23" ht="31.5">
      <c r="A76" s="171" t="s">
        <v>76</v>
      </c>
      <c r="B76" s="156">
        <v>0</v>
      </c>
      <c r="C76" s="156">
        <v>0</v>
      </c>
      <c r="D76" s="157">
        <v>59</v>
      </c>
      <c r="E76" s="157">
        <v>44424</v>
      </c>
      <c r="F76" s="156">
        <v>126</v>
      </c>
      <c r="G76" s="156">
        <v>152608</v>
      </c>
      <c r="H76" s="157">
        <v>17</v>
      </c>
      <c r="I76" s="157">
        <v>63645</v>
      </c>
      <c r="J76" s="156">
        <v>16</v>
      </c>
      <c r="K76" s="156">
        <v>56180</v>
      </c>
      <c r="L76" s="157">
        <v>0</v>
      </c>
      <c r="M76" s="157">
        <v>0</v>
      </c>
      <c r="N76" s="156">
        <v>1</v>
      </c>
      <c r="O76" s="156">
        <v>1080</v>
      </c>
      <c r="P76" s="157">
        <v>260</v>
      </c>
      <c r="Q76" s="157">
        <v>688522</v>
      </c>
      <c r="R76" s="156">
        <v>0</v>
      </c>
      <c r="S76" s="156">
        <v>0</v>
      </c>
      <c r="T76" s="157">
        <v>1</v>
      </c>
      <c r="U76" s="157">
        <v>750</v>
      </c>
      <c r="V76" s="158">
        <f t="shared" ref="V76:W78" si="12">B76+D76+F76+H76+J76+L76+R76+T76+N76+P76</f>
        <v>480</v>
      </c>
      <c r="W76" s="158">
        <f t="shared" si="12"/>
        <v>1007209</v>
      </c>
    </row>
    <row r="77" spans="1:23" ht="31.5">
      <c r="A77" s="171" t="s">
        <v>77</v>
      </c>
      <c r="B77" s="156">
        <v>0</v>
      </c>
      <c r="C77" s="156">
        <v>0</v>
      </c>
      <c r="D77" s="157">
        <v>55</v>
      </c>
      <c r="E77" s="157">
        <v>50300</v>
      </c>
      <c r="F77" s="156">
        <v>114</v>
      </c>
      <c r="G77" s="156">
        <v>167711</v>
      </c>
      <c r="H77" s="157">
        <v>37</v>
      </c>
      <c r="I77" s="157">
        <v>162846</v>
      </c>
      <c r="J77" s="156">
        <v>3</v>
      </c>
      <c r="K77" s="156">
        <v>12384</v>
      </c>
      <c r="L77" s="157">
        <v>0</v>
      </c>
      <c r="M77" s="157">
        <v>0</v>
      </c>
      <c r="N77" s="156">
        <v>2</v>
      </c>
      <c r="O77" s="156">
        <v>18000</v>
      </c>
      <c r="P77" s="157">
        <v>188</v>
      </c>
      <c r="Q77" s="157">
        <v>515317</v>
      </c>
      <c r="R77" s="156">
        <v>0</v>
      </c>
      <c r="S77" s="156">
        <v>0</v>
      </c>
      <c r="T77" s="157">
        <v>7</v>
      </c>
      <c r="U77" s="157">
        <v>9469</v>
      </c>
      <c r="V77" s="158">
        <f t="shared" si="12"/>
        <v>406</v>
      </c>
      <c r="W77" s="158">
        <f t="shared" si="12"/>
        <v>936027</v>
      </c>
    </row>
    <row r="78" spans="1:23" ht="31.5">
      <c r="A78" s="159" t="s">
        <v>78</v>
      </c>
      <c r="B78" s="160">
        <v>0</v>
      </c>
      <c r="C78" s="160">
        <v>0</v>
      </c>
      <c r="D78" s="161">
        <v>132</v>
      </c>
      <c r="E78" s="161">
        <v>92257</v>
      </c>
      <c r="F78" s="160">
        <v>200</v>
      </c>
      <c r="G78" s="160">
        <v>230626</v>
      </c>
      <c r="H78" s="157">
        <v>24</v>
      </c>
      <c r="I78" s="157">
        <v>88397</v>
      </c>
      <c r="J78" s="160">
        <v>37</v>
      </c>
      <c r="K78" s="160">
        <v>131869</v>
      </c>
      <c r="L78" s="161">
        <v>0</v>
      </c>
      <c r="M78" s="161">
        <v>0</v>
      </c>
      <c r="N78" s="160">
        <v>8</v>
      </c>
      <c r="O78" s="160">
        <v>38208</v>
      </c>
      <c r="P78" s="161">
        <v>604</v>
      </c>
      <c r="Q78" s="161">
        <v>1368711</v>
      </c>
      <c r="R78" s="160">
        <v>0</v>
      </c>
      <c r="S78" s="160">
        <v>0</v>
      </c>
      <c r="T78" s="161">
        <v>159</v>
      </c>
      <c r="U78" s="161">
        <v>184537</v>
      </c>
      <c r="V78" s="158">
        <f t="shared" si="12"/>
        <v>1164</v>
      </c>
      <c r="W78" s="158">
        <f>C78+E78+G78+I78+K78+M78+S78+U78+O78+Q78</f>
        <v>2134605</v>
      </c>
    </row>
    <row r="79" spans="1:23" ht="16.5">
      <c r="A79" s="155"/>
      <c r="B79" s="160"/>
      <c r="C79" s="160"/>
      <c r="D79" s="161"/>
      <c r="E79" s="161"/>
      <c r="F79" s="160"/>
      <c r="G79" s="160"/>
      <c r="H79" s="161"/>
      <c r="I79" s="161"/>
      <c r="J79" s="160"/>
      <c r="K79" s="160"/>
      <c r="L79" s="157"/>
      <c r="M79" s="155"/>
      <c r="N79" s="156"/>
      <c r="O79" s="156"/>
      <c r="P79" s="155"/>
      <c r="Q79" s="155"/>
      <c r="R79" s="156"/>
      <c r="S79" s="156"/>
      <c r="T79" s="155"/>
      <c r="U79" s="155"/>
      <c r="V79" s="156"/>
      <c r="W79" s="156"/>
    </row>
    <row r="80" spans="1:23" ht="16.5">
      <c r="A80" s="170" t="s">
        <v>79</v>
      </c>
      <c r="B80" s="164">
        <v>0</v>
      </c>
      <c r="C80" s="164">
        <v>0</v>
      </c>
      <c r="D80" s="165">
        <f t="shared" ref="D80:U80" si="13">SUM(D60:D78)</f>
        <v>2567</v>
      </c>
      <c r="E80" s="165">
        <f t="shared" si="13"/>
        <v>1804219</v>
      </c>
      <c r="F80" s="164">
        <f t="shared" si="13"/>
        <v>4312</v>
      </c>
      <c r="G80" s="164">
        <f t="shared" si="13"/>
        <v>5217068</v>
      </c>
      <c r="H80" s="165">
        <f t="shared" si="13"/>
        <v>270</v>
      </c>
      <c r="I80" s="165">
        <f t="shared" si="13"/>
        <v>959776</v>
      </c>
      <c r="J80" s="164">
        <f t="shared" si="13"/>
        <v>356</v>
      </c>
      <c r="K80" s="164">
        <f t="shared" si="13"/>
        <v>1217436</v>
      </c>
      <c r="L80" s="165">
        <f t="shared" si="13"/>
        <v>0</v>
      </c>
      <c r="M80" s="165">
        <f t="shared" si="13"/>
        <v>0</v>
      </c>
      <c r="N80" s="164">
        <f t="shared" si="13"/>
        <v>83</v>
      </c>
      <c r="O80" s="164">
        <f t="shared" si="13"/>
        <v>550270</v>
      </c>
      <c r="P80" s="165">
        <f t="shared" si="13"/>
        <v>7490</v>
      </c>
      <c r="Q80" s="165">
        <f t="shared" si="13"/>
        <v>21020097</v>
      </c>
      <c r="R80" s="164">
        <f t="shared" si="13"/>
        <v>0</v>
      </c>
      <c r="S80" s="164">
        <f t="shared" si="13"/>
        <v>0</v>
      </c>
      <c r="T80" s="165">
        <f t="shared" si="13"/>
        <v>1144</v>
      </c>
      <c r="U80" s="165">
        <f t="shared" si="13"/>
        <v>1308344</v>
      </c>
      <c r="V80" s="158">
        <f t="shared" ref="V80:W80" si="14">B80+D80+F80+H80+J80+L80+R80+T80+N80+P80</f>
        <v>16222</v>
      </c>
      <c r="W80" s="158">
        <f t="shared" si="14"/>
        <v>32077210</v>
      </c>
    </row>
    <row r="81" spans="1:23" ht="16.5">
      <c r="A81" s="155"/>
      <c r="B81" s="156"/>
      <c r="C81" s="156"/>
      <c r="D81" s="169"/>
      <c r="E81" s="169"/>
      <c r="F81" s="156"/>
      <c r="G81" s="156"/>
      <c r="H81" s="169"/>
      <c r="I81" s="169"/>
      <c r="J81" s="156"/>
      <c r="K81" s="156"/>
      <c r="L81" s="169"/>
      <c r="M81" s="169"/>
      <c r="N81" s="156"/>
      <c r="O81" s="156"/>
      <c r="P81" s="169"/>
      <c r="Q81" s="168"/>
      <c r="R81" s="156"/>
      <c r="S81" s="156"/>
      <c r="T81" s="169"/>
      <c r="U81" s="168"/>
      <c r="V81" s="156"/>
      <c r="W81" s="156"/>
    </row>
    <row r="82" spans="1:23" ht="16.5">
      <c r="A82" s="172" t="s">
        <v>80</v>
      </c>
      <c r="B82" s="164"/>
      <c r="C82" s="164"/>
      <c r="D82" s="165"/>
      <c r="E82" s="165"/>
      <c r="F82" s="164"/>
      <c r="G82" s="164"/>
      <c r="H82" s="165"/>
      <c r="I82" s="165"/>
      <c r="J82" s="164"/>
      <c r="K82" s="164"/>
      <c r="L82" s="165"/>
      <c r="M82" s="165"/>
      <c r="N82" s="156"/>
      <c r="O82" s="164"/>
      <c r="P82" s="165"/>
      <c r="Q82" s="168"/>
      <c r="R82" s="156"/>
      <c r="S82" s="164"/>
      <c r="T82" s="165"/>
      <c r="U82" s="168"/>
      <c r="V82" s="156"/>
      <c r="W82" s="156"/>
    </row>
    <row r="83" spans="1:23" ht="16.5">
      <c r="A83" s="155" t="s">
        <v>81</v>
      </c>
      <c r="B83" s="156">
        <v>0</v>
      </c>
      <c r="C83" s="156">
        <v>0</v>
      </c>
      <c r="D83" s="157">
        <v>0</v>
      </c>
      <c r="E83" s="157">
        <v>0</v>
      </c>
      <c r="F83" s="156">
        <v>0</v>
      </c>
      <c r="G83" s="156">
        <v>0</v>
      </c>
      <c r="H83" s="157">
        <v>0</v>
      </c>
      <c r="I83" s="157">
        <v>0</v>
      </c>
      <c r="J83" s="156">
        <v>0</v>
      </c>
      <c r="K83" s="156">
        <v>0</v>
      </c>
      <c r="L83" s="157">
        <v>0</v>
      </c>
      <c r="M83" s="157">
        <v>0</v>
      </c>
      <c r="N83" s="156">
        <v>16</v>
      </c>
      <c r="O83" s="156">
        <v>112000</v>
      </c>
      <c r="P83" s="157">
        <v>0</v>
      </c>
      <c r="Q83" s="157">
        <v>0</v>
      </c>
      <c r="R83" s="156">
        <v>0</v>
      </c>
      <c r="S83" s="156">
        <v>0</v>
      </c>
      <c r="T83" s="157">
        <v>368</v>
      </c>
      <c r="U83" s="157">
        <v>508517</v>
      </c>
      <c r="V83" s="158">
        <f t="shared" ref="V83:V84" si="15">B83+D83+F83+H83+J83+L83+R83+T83+N83+P83</f>
        <v>384</v>
      </c>
      <c r="W83" s="158">
        <f>C83+E83+G83+I83+K83+M83+S83+U83+O83+Q83</f>
        <v>620517</v>
      </c>
    </row>
    <row r="84" spans="1:23" ht="31.5">
      <c r="A84" s="159" t="s">
        <v>82</v>
      </c>
      <c r="B84" s="160">
        <v>73</v>
      </c>
      <c r="C84" s="160">
        <v>85414</v>
      </c>
      <c r="D84" s="161">
        <v>0</v>
      </c>
      <c r="E84" s="161">
        <v>0</v>
      </c>
      <c r="F84" s="160">
        <v>0</v>
      </c>
      <c r="G84" s="160">
        <v>0</v>
      </c>
      <c r="H84" s="161">
        <v>0</v>
      </c>
      <c r="I84" s="161">
        <v>0</v>
      </c>
      <c r="J84" s="160">
        <v>0</v>
      </c>
      <c r="K84" s="160">
        <v>0</v>
      </c>
      <c r="L84" s="161">
        <v>0</v>
      </c>
      <c r="M84" s="161">
        <v>0</v>
      </c>
      <c r="N84" s="160">
        <v>1</v>
      </c>
      <c r="O84" s="160">
        <v>5000</v>
      </c>
      <c r="P84" s="161">
        <v>0</v>
      </c>
      <c r="Q84" s="161">
        <v>0</v>
      </c>
      <c r="R84" s="156">
        <v>0</v>
      </c>
      <c r="S84" s="156">
        <v>0</v>
      </c>
      <c r="T84" s="161">
        <v>6</v>
      </c>
      <c r="U84" s="161">
        <v>5870</v>
      </c>
      <c r="V84" s="158">
        <f t="shared" si="15"/>
        <v>80</v>
      </c>
      <c r="W84" s="158">
        <f>C84+E84+G84+I84+K84+M84+S84+U84+O84+Q84</f>
        <v>96284</v>
      </c>
    </row>
    <row r="85" spans="1:23" ht="16.5">
      <c r="A85" s="155"/>
      <c r="B85" s="156"/>
      <c r="C85" s="156"/>
      <c r="D85" s="157"/>
      <c r="E85" s="157"/>
      <c r="F85" s="156"/>
      <c r="G85" s="156"/>
      <c r="H85" s="157"/>
      <c r="I85" s="157"/>
      <c r="J85" s="156"/>
      <c r="K85" s="156"/>
      <c r="L85" s="157"/>
      <c r="M85" s="157"/>
      <c r="N85" s="156"/>
      <c r="O85" s="156"/>
      <c r="P85" s="155"/>
      <c r="Q85" s="169"/>
      <c r="R85" s="156"/>
      <c r="S85" s="156"/>
      <c r="T85" s="155"/>
      <c r="U85" s="169"/>
      <c r="V85" s="156"/>
      <c r="W85" s="156"/>
    </row>
    <row r="86" spans="1:23" ht="16.5">
      <c r="A86" s="170" t="s">
        <v>83</v>
      </c>
      <c r="B86" s="164">
        <f t="shared" ref="B86:U86" si="16">SUM(B83+B84)</f>
        <v>73</v>
      </c>
      <c r="C86" s="164">
        <f t="shared" si="16"/>
        <v>85414</v>
      </c>
      <c r="D86" s="165">
        <f t="shared" si="16"/>
        <v>0</v>
      </c>
      <c r="E86" s="165">
        <f t="shared" si="16"/>
        <v>0</v>
      </c>
      <c r="F86" s="164">
        <f t="shared" si="16"/>
        <v>0</v>
      </c>
      <c r="G86" s="164">
        <f t="shared" si="16"/>
        <v>0</v>
      </c>
      <c r="H86" s="165">
        <f t="shared" si="16"/>
        <v>0</v>
      </c>
      <c r="I86" s="165">
        <f t="shared" si="16"/>
        <v>0</v>
      </c>
      <c r="J86" s="164">
        <f t="shared" si="16"/>
        <v>0</v>
      </c>
      <c r="K86" s="164">
        <f t="shared" si="16"/>
        <v>0</v>
      </c>
      <c r="L86" s="165">
        <f t="shared" si="16"/>
        <v>0</v>
      </c>
      <c r="M86" s="165">
        <f t="shared" si="16"/>
        <v>0</v>
      </c>
      <c r="N86" s="164">
        <f t="shared" si="16"/>
        <v>17</v>
      </c>
      <c r="O86" s="164">
        <f t="shared" si="16"/>
        <v>117000</v>
      </c>
      <c r="P86" s="165">
        <f t="shared" si="16"/>
        <v>0</v>
      </c>
      <c r="Q86" s="165">
        <f t="shared" si="16"/>
        <v>0</v>
      </c>
      <c r="R86" s="164">
        <f t="shared" si="16"/>
        <v>0</v>
      </c>
      <c r="S86" s="164">
        <f t="shared" si="16"/>
        <v>0</v>
      </c>
      <c r="T86" s="165">
        <f t="shared" si="16"/>
        <v>374</v>
      </c>
      <c r="U86" s="165">
        <f t="shared" si="16"/>
        <v>514387</v>
      </c>
      <c r="V86" s="158">
        <f t="shared" ref="V86:W86" si="17">B86+D86+F86+H86+J86+L86+R86+T86+N86+P86</f>
        <v>464</v>
      </c>
      <c r="W86" s="158">
        <f t="shared" si="17"/>
        <v>716801</v>
      </c>
    </row>
    <row r="87" spans="1:23" ht="16.5">
      <c r="A87" s="155"/>
      <c r="B87" s="156"/>
      <c r="C87" s="156"/>
      <c r="D87" s="169"/>
      <c r="E87" s="169"/>
      <c r="F87" s="156"/>
      <c r="G87" s="156"/>
      <c r="H87" s="169"/>
      <c r="I87" s="169"/>
      <c r="J87" s="156"/>
      <c r="K87" s="156"/>
      <c r="L87" s="169"/>
      <c r="M87" s="169"/>
      <c r="N87" s="156"/>
      <c r="O87" s="156"/>
      <c r="P87" s="155"/>
      <c r="Q87" s="155"/>
      <c r="R87" s="156"/>
      <c r="S87" s="156"/>
      <c r="T87" s="155"/>
      <c r="U87" s="155"/>
      <c r="V87" s="156"/>
      <c r="W87" s="156"/>
    </row>
    <row r="88" spans="1:23" ht="16.5">
      <c r="A88" s="170" t="s">
        <v>84</v>
      </c>
      <c r="B88" s="173">
        <f t="shared" ref="B88:U88" si="18">SUM(B18+B57+B80+B86)</f>
        <v>9119</v>
      </c>
      <c r="C88" s="173">
        <f t="shared" si="18"/>
        <v>49290122</v>
      </c>
      <c r="D88" s="174">
        <f t="shared" si="18"/>
        <v>2567</v>
      </c>
      <c r="E88" s="174">
        <f t="shared" si="18"/>
        <v>1804219</v>
      </c>
      <c r="F88" s="173">
        <f t="shared" si="18"/>
        <v>4312</v>
      </c>
      <c r="G88" s="173">
        <f t="shared" si="18"/>
        <v>5217068</v>
      </c>
      <c r="H88" s="174">
        <f t="shared" si="18"/>
        <v>759</v>
      </c>
      <c r="I88" s="174">
        <f t="shared" si="18"/>
        <v>3128282</v>
      </c>
      <c r="J88" s="173">
        <f t="shared" si="18"/>
        <v>1010</v>
      </c>
      <c r="K88" s="173">
        <f t="shared" si="18"/>
        <v>5963269</v>
      </c>
      <c r="L88" s="174">
        <f t="shared" si="18"/>
        <v>3</v>
      </c>
      <c r="M88" s="174">
        <f t="shared" si="18"/>
        <v>6000</v>
      </c>
      <c r="N88" s="173">
        <f t="shared" si="18"/>
        <v>146</v>
      </c>
      <c r="O88" s="173">
        <f t="shared" si="18"/>
        <v>1131772</v>
      </c>
      <c r="P88" s="174">
        <f t="shared" si="18"/>
        <v>7775</v>
      </c>
      <c r="Q88" s="174">
        <f t="shared" si="18"/>
        <v>21495093</v>
      </c>
      <c r="R88" s="173">
        <f t="shared" si="18"/>
        <v>18</v>
      </c>
      <c r="S88" s="173">
        <f t="shared" si="18"/>
        <v>68125</v>
      </c>
      <c r="T88" s="174">
        <f t="shared" si="18"/>
        <v>2629</v>
      </c>
      <c r="U88" s="174">
        <f t="shared" si="18"/>
        <v>3408288</v>
      </c>
      <c r="V88" s="158">
        <f t="shared" ref="V88" si="19">B88+D88+F88+H88+J88+L88+R88+T88+N88+P88</f>
        <v>28338</v>
      </c>
      <c r="W88" s="158">
        <f>C88+E88+G88+I88+K88+M88+S88+U88+O88+Q88</f>
        <v>91512238</v>
      </c>
    </row>
    <row r="89" spans="1:23" ht="16.5">
      <c r="A89" s="170" t="s">
        <v>85</v>
      </c>
      <c r="B89" s="156"/>
      <c r="C89" s="164">
        <f>SUM(C88/B88)</f>
        <v>5405.2113170303764</v>
      </c>
      <c r="D89" s="169"/>
      <c r="E89" s="165">
        <f>SUM(E88/D88)</f>
        <v>702.85118815738213</v>
      </c>
      <c r="F89" s="156"/>
      <c r="G89" s="164">
        <f>SUM(G88/F88)</f>
        <v>1209.8951762523191</v>
      </c>
      <c r="H89" s="169"/>
      <c r="I89" s="165">
        <f>SUM(I88/H88)</f>
        <v>4121.583662714097</v>
      </c>
      <c r="J89" s="156"/>
      <c r="K89" s="164">
        <f>SUM(K88/J88)</f>
        <v>5904.2267326732672</v>
      </c>
      <c r="L89" s="169"/>
      <c r="M89" s="165">
        <f>SUM(M88/L88)</f>
        <v>2000</v>
      </c>
      <c r="N89" s="156"/>
      <c r="O89" s="164">
        <f>SUM(O88/N88)</f>
        <v>7751.8630136986303</v>
      </c>
      <c r="P89" s="169"/>
      <c r="Q89" s="165">
        <f>SUM(Q88/P88)</f>
        <v>2764.6421864951767</v>
      </c>
      <c r="R89" s="156"/>
      <c r="S89" s="164">
        <f>SUM(S88/R88)</f>
        <v>3784.7222222222222</v>
      </c>
      <c r="T89" s="169"/>
      <c r="U89" s="165">
        <f>SUM(U88/T88)</f>
        <v>1296.4199315329022</v>
      </c>
      <c r="V89" s="166"/>
      <c r="W89" s="166"/>
    </row>
    <row r="90" spans="1:23" ht="16.5">
      <c r="A90" s="155"/>
      <c r="B90" s="155"/>
      <c r="C90" s="175"/>
      <c r="D90" s="168"/>
      <c r="E90" s="176"/>
      <c r="F90" s="176"/>
      <c r="G90" s="176"/>
      <c r="H90" s="176"/>
      <c r="I90" s="176"/>
      <c r="J90" s="177"/>
      <c r="K90" s="178"/>
      <c r="L90" s="176"/>
      <c r="M90" s="176"/>
      <c r="N90" s="179"/>
      <c r="O90" s="177"/>
      <c r="P90" s="179"/>
      <c r="Q90" s="177"/>
      <c r="R90" s="179"/>
      <c r="S90" s="177"/>
      <c r="T90" s="179"/>
      <c r="U90" s="177"/>
      <c r="V90" s="179"/>
      <c r="W90" s="179"/>
    </row>
    <row r="91" spans="1:23" ht="31.5">
      <c r="A91" s="172" t="s">
        <v>86</v>
      </c>
      <c r="B91" s="180" t="s">
        <v>15</v>
      </c>
      <c r="C91" s="180" t="s">
        <v>16</v>
      </c>
      <c r="D91" s="180" t="s">
        <v>87</v>
      </c>
      <c r="E91" s="179"/>
      <c r="F91" s="179"/>
      <c r="G91" s="179"/>
      <c r="H91" s="179"/>
      <c r="I91" s="179"/>
      <c r="J91" s="179"/>
      <c r="K91" s="179"/>
      <c r="L91" s="179"/>
      <c r="M91" s="179"/>
      <c r="N91" s="179"/>
      <c r="O91" s="179"/>
      <c r="P91" s="179"/>
      <c r="Q91" s="179"/>
      <c r="R91" s="179"/>
      <c r="S91" s="179"/>
      <c r="T91" s="179"/>
      <c r="U91" s="179"/>
      <c r="V91" s="179"/>
      <c r="W91" s="179"/>
    </row>
    <row r="92" spans="1:23" ht="31.5">
      <c r="A92" s="181" t="s">
        <v>89</v>
      </c>
      <c r="B92" s="157">
        <v>54</v>
      </c>
      <c r="C92" s="157">
        <v>246014</v>
      </c>
      <c r="D92" s="182">
        <f t="shared" ref="D92:D96" si="20">C92/B92</f>
        <v>4555.8148148148148</v>
      </c>
      <c r="E92" s="179"/>
      <c r="F92" s="179"/>
      <c r="G92" s="179"/>
      <c r="H92" s="179"/>
      <c r="I92" s="179"/>
      <c r="J92" s="179"/>
      <c r="K92" s="179"/>
      <c r="L92" s="179"/>
      <c r="M92" s="179"/>
      <c r="N92" s="179"/>
      <c r="O92" s="179"/>
      <c r="P92" s="179"/>
      <c r="Q92" s="179"/>
      <c r="R92" s="179"/>
      <c r="S92" s="179"/>
      <c r="T92" s="179"/>
      <c r="U92" s="179"/>
      <c r="V92" s="179"/>
      <c r="W92" s="179"/>
    </row>
    <row r="93" spans="1:23" ht="47.25">
      <c r="A93" s="181" t="s">
        <v>90</v>
      </c>
      <c r="B93" s="184">
        <v>33</v>
      </c>
      <c r="C93" s="184">
        <v>1077555</v>
      </c>
      <c r="D93" s="185">
        <f t="shared" si="20"/>
        <v>32653.18181818182</v>
      </c>
      <c r="E93" s="179"/>
      <c r="F93" s="179"/>
      <c r="G93" s="179"/>
      <c r="H93" s="179"/>
      <c r="I93" s="179"/>
      <c r="J93" s="179"/>
      <c r="K93" s="179"/>
      <c r="L93" s="179"/>
      <c r="M93" s="179"/>
      <c r="N93" s="179"/>
      <c r="O93" s="179"/>
      <c r="P93" s="179"/>
      <c r="Q93" s="179"/>
      <c r="R93" s="179"/>
      <c r="S93" s="179"/>
      <c r="T93" s="179"/>
      <c r="U93" s="179"/>
      <c r="V93" s="179"/>
      <c r="W93" s="179"/>
    </row>
    <row r="94" spans="1:23" ht="31.5">
      <c r="A94" s="181" t="s">
        <v>91</v>
      </c>
      <c r="B94" s="184">
        <v>17</v>
      </c>
      <c r="C94" s="184">
        <v>3171819</v>
      </c>
      <c r="D94" s="185">
        <f t="shared" si="20"/>
        <v>186577.58823529413</v>
      </c>
      <c r="E94" s="179"/>
      <c r="F94" s="179"/>
      <c r="G94" s="179"/>
      <c r="H94" s="179"/>
      <c r="I94" s="179"/>
      <c r="J94" s="179"/>
      <c r="K94" s="179"/>
      <c r="L94" s="179"/>
      <c r="M94" s="179"/>
      <c r="N94" s="179"/>
      <c r="O94" s="179"/>
      <c r="P94" s="179"/>
      <c r="Q94" s="179"/>
      <c r="R94" s="179"/>
      <c r="S94" s="179"/>
      <c r="T94" s="179"/>
      <c r="U94" s="179"/>
      <c r="V94" s="179"/>
      <c r="W94" s="179"/>
    </row>
    <row r="95" spans="1:23" ht="47.25">
      <c r="A95" s="181" t="s">
        <v>128</v>
      </c>
      <c r="B95" s="184">
        <v>6</v>
      </c>
      <c r="C95" s="184">
        <v>360000</v>
      </c>
      <c r="D95" s="185">
        <v>60000</v>
      </c>
      <c r="E95" s="179"/>
      <c r="F95" s="179"/>
      <c r="G95" s="179"/>
      <c r="H95" s="179"/>
      <c r="I95" s="179"/>
      <c r="J95" s="179"/>
      <c r="K95" s="179"/>
      <c r="L95" s="179"/>
      <c r="M95" s="179"/>
      <c r="N95" s="179"/>
      <c r="O95" s="179"/>
      <c r="P95" s="179"/>
      <c r="Q95" s="179"/>
      <c r="R95" s="179"/>
      <c r="S95" s="179"/>
      <c r="T95" s="179"/>
      <c r="U95" s="179"/>
      <c r="V95" s="179"/>
      <c r="W95" s="179"/>
    </row>
    <row r="96" spans="1:23" ht="16.5">
      <c r="A96" s="181" t="s">
        <v>92</v>
      </c>
      <c r="B96" s="157">
        <v>82</v>
      </c>
      <c r="C96" s="157">
        <v>328000</v>
      </c>
      <c r="D96" s="182">
        <f t="shared" si="20"/>
        <v>4000</v>
      </c>
      <c r="E96" s="179"/>
      <c r="F96" s="179"/>
      <c r="G96" s="179"/>
      <c r="H96" s="179"/>
      <c r="I96" s="179"/>
      <c r="J96" s="179"/>
      <c r="K96" s="179"/>
      <c r="L96" s="179"/>
      <c r="M96" s="179"/>
      <c r="N96" s="179"/>
      <c r="O96" s="179"/>
      <c r="P96" s="179"/>
      <c r="Q96" s="179"/>
      <c r="R96" s="179"/>
      <c r="S96" s="179"/>
      <c r="T96" s="179"/>
      <c r="U96" s="179"/>
      <c r="V96" s="179"/>
      <c r="W96" s="179"/>
    </row>
    <row r="97" spans="1:23" ht="16.5">
      <c r="A97" s="179"/>
      <c r="B97" s="178"/>
      <c r="C97" s="178"/>
      <c r="D97" s="178"/>
      <c r="E97" s="179"/>
      <c r="F97" s="179"/>
      <c r="G97" s="179"/>
      <c r="H97" s="179"/>
      <c r="I97" s="179"/>
      <c r="J97" s="179"/>
      <c r="K97" s="179"/>
      <c r="L97" s="179"/>
      <c r="M97" s="179"/>
      <c r="N97" s="179"/>
      <c r="O97" s="179"/>
      <c r="P97" s="179"/>
      <c r="Q97" s="179"/>
      <c r="R97" s="179"/>
      <c r="S97" s="179"/>
      <c r="T97" s="179"/>
      <c r="U97" s="179"/>
      <c r="V97" s="179"/>
      <c r="W97" s="179"/>
    </row>
    <row r="98" spans="1:23" ht="16.5">
      <c r="A98" s="179"/>
      <c r="B98" s="179"/>
      <c r="C98" s="179"/>
      <c r="D98" s="179"/>
      <c r="E98" s="179"/>
      <c r="F98" s="179"/>
      <c r="G98" s="179"/>
      <c r="H98" s="179"/>
      <c r="I98" s="179"/>
      <c r="J98" s="179"/>
      <c r="K98" s="179"/>
      <c r="L98" s="179"/>
      <c r="M98" s="179"/>
      <c r="N98" s="179"/>
      <c r="O98" s="179"/>
      <c r="P98" s="179"/>
      <c r="Q98" s="179"/>
      <c r="R98" s="179"/>
      <c r="S98" s="179"/>
      <c r="T98" s="179"/>
      <c r="U98" s="179"/>
      <c r="V98" s="179"/>
      <c r="W98" s="179"/>
    </row>
    <row r="99" spans="1:23" ht="16.5">
      <c r="A99" s="179"/>
      <c r="B99" s="179"/>
      <c r="C99" s="179"/>
      <c r="D99" s="179"/>
      <c r="E99" s="179"/>
      <c r="F99" s="179"/>
      <c r="G99" s="179"/>
      <c r="H99" s="179"/>
      <c r="I99" s="179"/>
      <c r="J99" s="179"/>
      <c r="K99" s="179"/>
      <c r="L99" s="179"/>
      <c r="M99" s="179"/>
      <c r="N99" s="179"/>
      <c r="O99" s="179"/>
      <c r="P99" s="179"/>
      <c r="Q99" s="179"/>
      <c r="R99" s="179"/>
      <c r="S99" s="179"/>
      <c r="T99" s="179"/>
      <c r="U99" s="179"/>
      <c r="V99" s="179"/>
      <c r="W99" s="179"/>
    </row>
    <row r="100" spans="1:23" ht="16.5">
      <c r="A100" s="210" t="s">
        <v>127</v>
      </c>
      <c r="B100" s="211"/>
      <c r="C100" s="211"/>
      <c r="D100" s="211"/>
      <c r="E100" s="211"/>
      <c r="F100" s="211"/>
      <c r="G100" s="211"/>
      <c r="H100" s="211"/>
      <c r="I100" s="211"/>
      <c r="J100" s="211"/>
      <c r="K100" s="211"/>
      <c r="L100" s="211"/>
      <c r="M100" s="211"/>
      <c r="N100" s="211"/>
      <c r="O100" s="211"/>
      <c r="P100" s="211"/>
      <c r="Q100" s="211"/>
      <c r="R100" s="211"/>
      <c r="S100" s="211"/>
      <c r="T100" s="211"/>
      <c r="U100" s="211"/>
      <c r="V100" s="211"/>
      <c r="W100" s="211"/>
    </row>
    <row r="101" spans="1:23" ht="16.5">
      <c r="A101" s="179"/>
      <c r="B101" s="179"/>
      <c r="C101" s="179"/>
      <c r="D101" s="179"/>
      <c r="E101" s="179"/>
      <c r="F101" s="179"/>
      <c r="G101" s="179"/>
      <c r="H101" s="179"/>
      <c r="I101" s="179"/>
      <c r="J101" s="179"/>
      <c r="K101" s="179"/>
      <c r="L101" s="179"/>
      <c r="M101" s="179"/>
      <c r="N101" s="179"/>
      <c r="O101" s="179"/>
      <c r="P101" s="179"/>
      <c r="Q101" s="179"/>
      <c r="R101" s="179"/>
      <c r="S101" s="179"/>
      <c r="T101" s="179"/>
      <c r="U101" s="179"/>
      <c r="V101" s="179"/>
      <c r="W101" s="179"/>
    </row>
    <row r="102" spans="1:23" ht="16.5">
      <c r="A102" s="179"/>
      <c r="B102" s="179"/>
      <c r="C102" s="179"/>
      <c r="D102" s="179"/>
      <c r="E102" s="179"/>
      <c r="F102" s="179"/>
      <c r="G102" s="179"/>
      <c r="H102" s="179"/>
      <c r="I102" s="179"/>
      <c r="J102" s="179"/>
      <c r="K102" s="179"/>
      <c r="L102" s="179"/>
      <c r="M102" s="179"/>
      <c r="N102" s="179"/>
      <c r="O102" s="179"/>
      <c r="P102" s="179"/>
      <c r="Q102" s="179"/>
      <c r="R102" s="179"/>
      <c r="S102" s="179"/>
      <c r="T102" s="179"/>
      <c r="U102" s="179"/>
      <c r="V102" s="179"/>
      <c r="W102" s="179"/>
    </row>
    <row r="103" spans="1:23" ht="16.5">
      <c r="A103" s="179"/>
      <c r="B103" s="179"/>
      <c r="C103" s="179"/>
      <c r="D103" s="179"/>
      <c r="E103" s="179"/>
      <c r="F103" s="179"/>
      <c r="G103" s="179"/>
      <c r="H103" s="179"/>
      <c r="I103" s="179"/>
      <c r="J103" s="179"/>
      <c r="K103" s="179"/>
      <c r="L103" s="179"/>
      <c r="M103" s="179"/>
      <c r="N103" s="179"/>
      <c r="O103" s="179"/>
      <c r="P103" s="179"/>
      <c r="Q103" s="179"/>
      <c r="R103" s="179"/>
      <c r="S103" s="179"/>
      <c r="T103" s="179"/>
      <c r="U103" s="179"/>
      <c r="V103" s="179"/>
      <c r="W103" s="179"/>
    </row>
    <row r="104" spans="1:23" ht="16.5">
      <c r="A104" s="179"/>
      <c r="B104" s="179"/>
      <c r="C104" s="179"/>
      <c r="D104" s="179"/>
      <c r="E104" s="179"/>
      <c r="F104" s="179"/>
      <c r="G104" s="179"/>
      <c r="H104" s="179"/>
      <c r="I104" s="179"/>
      <c r="J104" s="179"/>
      <c r="K104" s="179"/>
      <c r="L104" s="179"/>
      <c r="M104" s="179"/>
      <c r="N104" s="179"/>
      <c r="O104" s="179"/>
      <c r="P104" s="179"/>
      <c r="Q104" s="179"/>
      <c r="R104" s="179"/>
      <c r="S104" s="179"/>
      <c r="T104" s="179"/>
      <c r="U104" s="179"/>
      <c r="V104" s="179"/>
      <c r="W104" s="179"/>
    </row>
    <row r="105" spans="1:23" ht="16.5">
      <c r="A105" s="179"/>
      <c r="B105" s="179"/>
      <c r="C105" s="179"/>
      <c r="D105" s="179"/>
      <c r="E105" s="179"/>
      <c r="F105" s="179"/>
      <c r="G105" s="179"/>
      <c r="H105" s="179"/>
      <c r="I105" s="179"/>
      <c r="J105" s="179"/>
      <c r="K105" s="179"/>
      <c r="L105" s="179"/>
      <c r="M105" s="179"/>
      <c r="N105" s="179"/>
      <c r="O105" s="179"/>
      <c r="P105" s="179"/>
      <c r="Q105" s="179"/>
      <c r="R105" s="179"/>
      <c r="S105" s="179"/>
      <c r="T105" s="179"/>
      <c r="U105" s="179"/>
      <c r="V105" s="179"/>
      <c r="W105" s="179"/>
    </row>
    <row r="106" spans="1:23" ht="16.5">
      <c r="A106" s="179"/>
      <c r="B106" s="179"/>
      <c r="C106" s="179"/>
      <c r="D106" s="179"/>
      <c r="E106" s="179"/>
      <c r="F106" s="179"/>
      <c r="G106" s="179"/>
      <c r="H106" s="179"/>
      <c r="I106" s="179"/>
      <c r="J106" s="179"/>
      <c r="K106" s="179"/>
      <c r="L106" s="179"/>
      <c r="M106" s="179"/>
      <c r="N106" s="179"/>
      <c r="O106" s="179"/>
      <c r="P106" s="179"/>
      <c r="Q106" s="179"/>
      <c r="R106" s="179"/>
      <c r="S106" s="179"/>
      <c r="T106" s="179"/>
      <c r="U106" s="179"/>
      <c r="V106" s="179"/>
      <c r="W106" s="179"/>
    </row>
    <row r="107" spans="1:23" ht="16.5">
      <c r="A107" s="179"/>
      <c r="B107" s="179"/>
      <c r="C107" s="179"/>
      <c r="D107" s="179"/>
      <c r="E107" s="179"/>
      <c r="F107" s="179"/>
      <c r="G107" s="179"/>
      <c r="H107" s="179"/>
      <c r="I107" s="179"/>
      <c r="J107" s="179"/>
      <c r="K107" s="179"/>
      <c r="L107" s="179"/>
      <c r="M107" s="179"/>
      <c r="N107" s="179"/>
      <c r="O107" s="179"/>
      <c r="P107" s="179"/>
      <c r="Q107" s="179"/>
      <c r="R107" s="179"/>
      <c r="S107" s="179"/>
      <c r="T107" s="179"/>
      <c r="U107" s="179"/>
      <c r="V107" s="179"/>
      <c r="W107" s="179"/>
    </row>
    <row r="108" spans="1:23" ht="16.5">
      <c r="A108" s="179"/>
      <c r="B108" s="179"/>
      <c r="C108" s="179"/>
      <c r="D108" s="179"/>
      <c r="E108" s="179"/>
      <c r="F108" s="179"/>
      <c r="G108" s="179"/>
      <c r="H108" s="179"/>
      <c r="I108" s="179"/>
      <c r="J108" s="179"/>
      <c r="K108" s="179"/>
      <c r="L108" s="179"/>
      <c r="M108" s="179"/>
      <c r="N108" s="179"/>
      <c r="O108" s="179"/>
      <c r="P108" s="179"/>
      <c r="Q108" s="179"/>
      <c r="R108" s="179"/>
      <c r="S108" s="179"/>
      <c r="T108" s="179"/>
      <c r="U108" s="179"/>
      <c r="V108" s="179"/>
      <c r="W108" s="179"/>
    </row>
    <row r="109" spans="1:23" ht="16.5">
      <c r="A109" s="179"/>
      <c r="B109" s="179"/>
      <c r="C109" s="179"/>
      <c r="D109" s="179"/>
      <c r="E109" s="179"/>
      <c r="F109" s="179"/>
      <c r="G109" s="179"/>
      <c r="H109" s="179"/>
      <c r="I109" s="179"/>
      <c r="J109" s="179"/>
      <c r="K109" s="179"/>
      <c r="L109" s="179"/>
      <c r="M109" s="179"/>
      <c r="N109" s="179"/>
      <c r="O109" s="179"/>
      <c r="P109" s="179"/>
      <c r="Q109" s="179"/>
      <c r="R109" s="179"/>
      <c r="S109" s="179"/>
      <c r="T109" s="179"/>
      <c r="U109" s="179"/>
      <c r="V109" s="179"/>
      <c r="W109" s="179"/>
    </row>
    <row r="110" spans="1:23" ht="16.5">
      <c r="A110" s="179"/>
      <c r="B110" s="179"/>
      <c r="C110" s="179"/>
      <c r="D110" s="179"/>
      <c r="E110" s="179"/>
      <c r="F110" s="179"/>
      <c r="G110" s="179"/>
      <c r="H110" s="179"/>
      <c r="I110" s="179"/>
      <c r="J110" s="179"/>
      <c r="K110" s="179"/>
      <c r="L110" s="179"/>
      <c r="M110" s="179"/>
      <c r="N110" s="179"/>
      <c r="O110" s="179"/>
      <c r="P110" s="179"/>
      <c r="Q110" s="179"/>
      <c r="R110" s="179"/>
      <c r="S110" s="179"/>
      <c r="T110" s="179"/>
      <c r="U110" s="179"/>
      <c r="V110" s="179"/>
      <c r="W110" s="179"/>
    </row>
    <row r="111" spans="1:23" ht="16.5">
      <c r="A111" s="179"/>
      <c r="B111" s="179"/>
      <c r="C111" s="179"/>
      <c r="D111" s="179"/>
      <c r="E111" s="179"/>
      <c r="F111" s="179"/>
      <c r="G111" s="179"/>
      <c r="H111" s="179"/>
      <c r="I111" s="179"/>
      <c r="J111" s="179"/>
      <c r="K111" s="179"/>
      <c r="L111" s="179"/>
      <c r="M111" s="179"/>
      <c r="N111" s="179"/>
      <c r="O111" s="179"/>
      <c r="P111" s="179"/>
      <c r="Q111" s="179"/>
      <c r="R111" s="179"/>
      <c r="S111" s="179"/>
      <c r="T111" s="179"/>
      <c r="U111" s="179"/>
      <c r="V111" s="179"/>
      <c r="W111" s="179"/>
    </row>
    <row r="112" spans="1:23" ht="16.5">
      <c r="A112" s="179"/>
      <c r="B112" s="179"/>
      <c r="C112" s="179"/>
      <c r="D112" s="179"/>
      <c r="E112" s="179"/>
      <c r="F112" s="179"/>
      <c r="G112" s="179"/>
      <c r="H112" s="179"/>
      <c r="I112" s="179"/>
      <c r="J112" s="179"/>
      <c r="K112" s="179"/>
      <c r="L112" s="179"/>
      <c r="M112" s="179"/>
      <c r="N112" s="179"/>
      <c r="O112" s="179"/>
      <c r="P112" s="179"/>
      <c r="Q112" s="179"/>
      <c r="R112" s="179"/>
      <c r="S112" s="179"/>
      <c r="T112" s="179"/>
      <c r="U112" s="179"/>
      <c r="V112" s="179"/>
      <c r="W112" s="179"/>
    </row>
    <row r="113" spans="1:23" ht="16.5">
      <c r="A113" s="179"/>
      <c r="B113" s="179"/>
      <c r="C113" s="179"/>
      <c r="D113" s="179"/>
      <c r="E113" s="179"/>
      <c r="F113" s="179"/>
      <c r="G113" s="179"/>
      <c r="H113" s="179"/>
      <c r="I113" s="179"/>
      <c r="J113" s="179"/>
      <c r="K113" s="179"/>
      <c r="L113" s="179"/>
      <c r="M113" s="179"/>
      <c r="N113" s="179"/>
      <c r="O113" s="179"/>
      <c r="P113" s="179"/>
      <c r="Q113" s="179"/>
      <c r="R113" s="179"/>
      <c r="S113" s="179"/>
      <c r="T113" s="179"/>
      <c r="U113" s="179"/>
      <c r="V113" s="179"/>
      <c r="W113" s="179"/>
    </row>
    <row r="114" spans="1:23" ht="16.5">
      <c r="A114" s="179"/>
      <c r="B114" s="179"/>
      <c r="C114" s="179"/>
      <c r="D114" s="179"/>
      <c r="E114" s="179"/>
      <c r="F114" s="179"/>
      <c r="G114" s="179"/>
      <c r="H114" s="179"/>
      <c r="I114" s="179"/>
      <c r="J114" s="179"/>
      <c r="K114" s="179"/>
      <c r="L114" s="179"/>
      <c r="M114" s="179"/>
      <c r="N114" s="179"/>
      <c r="O114" s="179"/>
      <c r="P114" s="179"/>
      <c r="Q114" s="179"/>
      <c r="R114" s="179"/>
      <c r="S114" s="179"/>
      <c r="T114" s="179"/>
      <c r="U114" s="179"/>
      <c r="V114" s="179"/>
      <c r="W114" s="179"/>
    </row>
    <row r="115" spans="1:23" ht="16.5">
      <c r="A115" s="179"/>
      <c r="B115" s="179"/>
      <c r="C115" s="179"/>
      <c r="D115" s="179"/>
      <c r="E115" s="179"/>
      <c r="F115" s="179"/>
      <c r="G115" s="179"/>
      <c r="H115" s="179"/>
      <c r="I115" s="179"/>
      <c r="J115" s="179"/>
      <c r="K115" s="179"/>
      <c r="L115" s="179"/>
      <c r="M115" s="179"/>
      <c r="N115" s="179"/>
      <c r="O115" s="179"/>
      <c r="P115" s="179"/>
      <c r="Q115" s="179"/>
      <c r="R115" s="179"/>
      <c r="S115" s="179"/>
      <c r="T115" s="179"/>
      <c r="U115" s="179"/>
      <c r="V115" s="179"/>
      <c r="W115" s="179"/>
    </row>
    <row r="116" spans="1:23" ht="16.5">
      <c r="A116" s="179"/>
      <c r="B116" s="179"/>
      <c r="C116" s="179"/>
      <c r="D116" s="179"/>
      <c r="E116" s="179"/>
      <c r="F116" s="179"/>
      <c r="G116" s="179"/>
      <c r="H116" s="179"/>
      <c r="I116" s="179"/>
      <c r="J116" s="179"/>
      <c r="K116" s="179"/>
      <c r="L116" s="179"/>
      <c r="M116" s="179"/>
      <c r="N116" s="179"/>
      <c r="O116" s="179"/>
      <c r="P116" s="179"/>
      <c r="Q116" s="179"/>
      <c r="R116" s="179"/>
      <c r="S116" s="179"/>
      <c r="T116" s="179"/>
      <c r="U116" s="179"/>
      <c r="V116" s="179"/>
      <c r="W116" s="179"/>
    </row>
    <row r="117" spans="1:23" ht="16.5">
      <c r="A117" s="179"/>
      <c r="B117" s="179"/>
      <c r="C117" s="179"/>
      <c r="D117" s="179"/>
      <c r="E117" s="179"/>
      <c r="F117" s="179"/>
      <c r="G117" s="179"/>
      <c r="H117" s="179"/>
      <c r="I117" s="179"/>
      <c r="J117" s="179"/>
      <c r="K117" s="179"/>
      <c r="L117" s="179"/>
      <c r="M117" s="179"/>
      <c r="N117" s="179"/>
      <c r="O117" s="179"/>
      <c r="P117" s="179"/>
      <c r="Q117" s="179"/>
      <c r="R117" s="179"/>
      <c r="S117" s="179"/>
      <c r="T117" s="179"/>
      <c r="U117" s="179"/>
      <c r="V117" s="179"/>
      <c r="W117" s="179"/>
    </row>
    <row r="118" spans="1:23" ht="16.5">
      <c r="A118" s="179"/>
      <c r="B118" s="179"/>
      <c r="C118" s="179"/>
      <c r="D118" s="179"/>
      <c r="E118" s="179"/>
      <c r="F118" s="179"/>
      <c r="G118" s="179"/>
      <c r="H118" s="179"/>
      <c r="I118" s="179"/>
      <c r="J118" s="179"/>
      <c r="K118" s="179"/>
      <c r="L118" s="179"/>
      <c r="M118" s="179"/>
      <c r="N118" s="179"/>
      <c r="O118" s="179"/>
      <c r="P118" s="179"/>
      <c r="Q118" s="179"/>
      <c r="R118" s="179"/>
      <c r="S118" s="179"/>
      <c r="T118" s="179"/>
      <c r="U118" s="179"/>
      <c r="V118" s="179"/>
      <c r="W118" s="179"/>
    </row>
    <row r="119" spans="1:23" ht="16.5">
      <c r="A119" s="179"/>
      <c r="B119" s="179"/>
      <c r="C119" s="179"/>
      <c r="D119" s="179"/>
      <c r="E119" s="179"/>
      <c r="F119" s="179"/>
      <c r="G119" s="179"/>
      <c r="H119" s="179"/>
      <c r="I119" s="179"/>
      <c r="J119" s="179"/>
      <c r="K119" s="179"/>
      <c r="L119" s="179"/>
      <c r="M119" s="179"/>
      <c r="N119" s="179"/>
      <c r="O119" s="179"/>
      <c r="P119" s="179"/>
      <c r="Q119" s="179"/>
      <c r="R119" s="179"/>
      <c r="S119" s="179"/>
      <c r="T119" s="179"/>
      <c r="U119" s="179"/>
      <c r="V119" s="179"/>
      <c r="W119" s="179"/>
    </row>
    <row r="120" spans="1:23" ht="16.5">
      <c r="A120" s="179"/>
      <c r="B120" s="179"/>
      <c r="C120" s="179"/>
      <c r="D120" s="179"/>
      <c r="E120" s="179"/>
      <c r="F120" s="179"/>
      <c r="G120" s="179"/>
      <c r="H120" s="179"/>
      <c r="I120" s="179"/>
      <c r="J120" s="179"/>
      <c r="K120" s="179"/>
      <c r="L120" s="179"/>
      <c r="M120" s="179"/>
      <c r="N120" s="179"/>
      <c r="O120" s="179"/>
      <c r="P120" s="179"/>
      <c r="Q120" s="179"/>
      <c r="R120" s="179"/>
      <c r="S120" s="179"/>
      <c r="T120" s="179"/>
      <c r="U120" s="179"/>
      <c r="V120" s="179"/>
      <c r="W120" s="179"/>
    </row>
    <row r="121" spans="1:23" ht="16.5">
      <c r="A121" s="179"/>
      <c r="B121" s="179"/>
      <c r="C121" s="179"/>
      <c r="D121" s="179"/>
      <c r="E121" s="179"/>
      <c r="F121" s="179"/>
      <c r="G121" s="179"/>
      <c r="H121" s="179"/>
      <c r="I121" s="179"/>
      <c r="J121" s="179"/>
      <c r="K121" s="179"/>
      <c r="L121" s="179"/>
      <c r="M121" s="179"/>
      <c r="N121" s="179"/>
      <c r="O121" s="179"/>
      <c r="P121" s="179"/>
      <c r="Q121" s="179"/>
      <c r="R121" s="179"/>
      <c r="S121" s="179"/>
      <c r="T121" s="179"/>
      <c r="U121" s="179"/>
      <c r="V121" s="179"/>
      <c r="W121" s="179"/>
    </row>
    <row r="122" spans="1:23" ht="16.5">
      <c r="A122" s="179"/>
      <c r="B122" s="179"/>
      <c r="C122" s="179"/>
      <c r="D122" s="179"/>
      <c r="E122" s="179"/>
      <c r="F122" s="179"/>
      <c r="G122" s="179"/>
      <c r="H122" s="179"/>
      <c r="I122" s="179"/>
      <c r="J122" s="179"/>
      <c r="K122" s="179"/>
      <c r="L122" s="179"/>
      <c r="M122" s="179"/>
      <c r="N122" s="179"/>
      <c r="O122" s="179"/>
      <c r="P122" s="179"/>
      <c r="Q122" s="179"/>
      <c r="R122" s="179"/>
      <c r="S122" s="179"/>
      <c r="T122" s="179"/>
      <c r="U122" s="179"/>
      <c r="V122" s="179"/>
      <c r="W122" s="179"/>
    </row>
    <row r="123" spans="1:23" ht="16.5">
      <c r="A123" s="179"/>
      <c r="B123" s="179"/>
      <c r="C123" s="179"/>
      <c r="D123" s="179"/>
      <c r="E123" s="179"/>
      <c r="F123" s="179"/>
      <c r="G123" s="179"/>
      <c r="H123" s="179"/>
      <c r="I123" s="179"/>
      <c r="J123" s="179"/>
      <c r="K123" s="179"/>
      <c r="L123" s="179"/>
      <c r="M123" s="179"/>
      <c r="N123" s="179"/>
      <c r="O123" s="179"/>
      <c r="P123" s="179"/>
      <c r="Q123" s="179"/>
      <c r="R123" s="179"/>
      <c r="S123" s="179"/>
      <c r="T123" s="179"/>
      <c r="U123" s="179"/>
      <c r="V123" s="179"/>
      <c r="W123" s="179"/>
    </row>
    <row r="124" spans="1:23" ht="16.5">
      <c r="A124" s="179"/>
      <c r="B124" s="179"/>
      <c r="C124" s="179"/>
      <c r="D124" s="179"/>
      <c r="E124" s="179"/>
      <c r="F124" s="179"/>
      <c r="G124" s="179"/>
      <c r="H124" s="179"/>
      <c r="I124" s="179"/>
      <c r="J124" s="179"/>
      <c r="K124" s="179"/>
      <c r="L124" s="179"/>
      <c r="M124" s="179"/>
      <c r="N124" s="179"/>
      <c r="O124" s="179"/>
      <c r="P124" s="179"/>
      <c r="Q124" s="179"/>
      <c r="R124" s="179"/>
      <c r="S124" s="179"/>
      <c r="T124" s="179"/>
      <c r="U124" s="179"/>
      <c r="V124" s="179"/>
      <c r="W124" s="179"/>
    </row>
    <row r="125" spans="1:23" ht="16.5">
      <c r="A125" s="179"/>
      <c r="B125" s="179"/>
      <c r="C125" s="179"/>
      <c r="D125" s="179"/>
      <c r="E125" s="179"/>
      <c r="F125" s="179"/>
      <c r="G125" s="179"/>
      <c r="H125" s="179"/>
      <c r="I125" s="179"/>
      <c r="J125" s="179"/>
      <c r="K125" s="179"/>
      <c r="L125" s="179"/>
      <c r="M125" s="179"/>
      <c r="N125" s="179"/>
      <c r="O125" s="179"/>
      <c r="P125" s="179"/>
      <c r="Q125" s="179"/>
      <c r="R125" s="179"/>
      <c r="S125" s="179"/>
      <c r="T125" s="179"/>
      <c r="U125" s="179"/>
      <c r="V125" s="179"/>
      <c r="W125" s="179"/>
    </row>
    <row r="126" spans="1:23" ht="16.5">
      <c r="A126" s="179"/>
      <c r="B126" s="179"/>
      <c r="C126" s="179"/>
      <c r="D126" s="179"/>
      <c r="E126" s="179"/>
      <c r="F126" s="179"/>
      <c r="G126" s="179"/>
      <c r="H126" s="179"/>
      <c r="I126" s="179"/>
      <c r="J126" s="179"/>
      <c r="K126" s="179"/>
      <c r="L126" s="179"/>
      <c r="M126" s="179"/>
      <c r="N126" s="179"/>
      <c r="O126" s="179"/>
      <c r="P126" s="179"/>
      <c r="Q126" s="179"/>
      <c r="R126" s="179"/>
      <c r="S126" s="179"/>
      <c r="T126" s="179"/>
      <c r="U126" s="179"/>
      <c r="V126" s="179"/>
      <c r="W126" s="179"/>
    </row>
    <row r="127" spans="1:23" ht="12.75">
      <c r="A127" s="183"/>
      <c r="B127" s="183"/>
      <c r="C127" s="183"/>
      <c r="D127" s="183"/>
      <c r="E127" s="183"/>
      <c r="F127" s="183"/>
      <c r="G127" s="183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</row>
    <row r="128" spans="1:23" ht="12.75">
      <c r="A128" s="183"/>
      <c r="B128" s="183"/>
      <c r="C128" s="183"/>
      <c r="D128" s="183"/>
      <c r="E128" s="183"/>
      <c r="F128" s="183"/>
      <c r="G128" s="183"/>
      <c r="H128" s="183"/>
      <c r="I128" s="183"/>
      <c r="J128" s="183"/>
      <c r="K128" s="183"/>
      <c r="L128" s="183"/>
      <c r="M128" s="183"/>
      <c r="N128" s="183"/>
      <c r="O128" s="183"/>
      <c r="P128" s="183"/>
      <c r="Q128" s="183"/>
      <c r="R128" s="183"/>
      <c r="S128" s="183"/>
      <c r="T128" s="183"/>
      <c r="U128" s="183"/>
      <c r="V128" s="183"/>
      <c r="W128" s="183"/>
    </row>
    <row r="129" spans="1:23" ht="12.75">
      <c r="A129" s="183"/>
      <c r="B129" s="183"/>
      <c r="C129" s="183"/>
      <c r="D129" s="183"/>
      <c r="E129" s="183"/>
      <c r="F129" s="183"/>
      <c r="G129" s="183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</row>
    <row r="130" spans="1:23" ht="12.75">
      <c r="A130" s="183"/>
      <c r="B130" s="183"/>
      <c r="C130" s="183"/>
      <c r="D130" s="183"/>
      <c r="E130" s="183"/>
      <c r="F130" s="183"/>
      <c r="G130" s="183"/>
      <c r="H130" s="183"/>
      <c r="I130" s="183"/>
      <c r="J130" s="183"/>
      <c r="K130" s="183"/>
      <c r="L130" s="183"/>
      <c r="M130" s="183"/>
      <c r="N130" s="183"/>
      <c r="O130" s="183"/>
      <c r="P130" s="183"/>
      <c r="Q130" s="183"/>
      <c r="R130" s="183"/>
      <c r="S130" s="183"/>
      <c r="T130" s="183"/>
      <c r="U130" s="183"/>
      <c r="V130" s="183"/>
      <c r="W130" s="183"/>
    </row>
    <row r="131" spans="1:23" ht="12.75">
      <c r="A131" s="183"/>
      <c r="B131" s="183"/>
      <c r="C131" s="183"/>
      <c r="D131" s="183"/>
      <c r="E131" s="183"/>
      <c r="F131" s="183"/>
      <c r="G131" s="183"/>
      <c r="H131" s="183"/>
      <c r="I131" s="183"/>
      <c r="J131" s="183"/>
      <c r="K131" s="183"/>
      <c r="L131" s="183"/>
      <c r="M131" s="183"/>
      <c r="N131" s="183"/>
      <c r="O131" s="183"/>
      <c r="P131" s="183"/>
      <c r="Q131" s="183"/>
      <c r="R131" s="183"/>
      <c r="S131" s="183"/>
      <c r="T131" s="183"/>
      <c r="U131" s="183"/>
      <c r="V131" s="183"/>
      <c r="W131" s="183"/>
    </row>
    <row r="132" spans="1:23" ht="12.75">
      <c r="A132" s="183"/>
      <c r="B132" s="183"/>
      <c r="C132" s="183"/>
      <c r="D132" s="183"/>
      <c r="E132" s="183"/>
      <c r="F132" s="183"/>
      <c r="G132" s="183"/>
      <c r="H132" s="183"/>
      <c r="I132" s="183"/>
      <c r="J132" s="183"/>
      <c r="K132" s="183"/>
      <c r="L132" s="183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</row>
    <row r="133" spans="1:23" ht="12.75">
      <c r="A133" s="183"/>
      <c r="B133" s="183"/>
      <c r="C133" s="183"/>
      <c r="D133" s="183"/>
      <c r="E133" s="183"/>
      <c r="F133" s="183"/>
      <c r="G133" s="183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  <c r="R133" s="183"/>
      <c r="S133" s="183"/>
      <c r="T133" s="183"/>
      <c r="U133" s="183"/>
      <c r="V133" s="183"/>
      <c r="W133" s="183"/>
    </row>
    <row r="134" spans="1:23" ht="12.75">
      <c r="A134" s="183"/>
      <c r="B134" s="183"/>
      <c r="C134" s="183"/>
      <c r="D134" s="183"/>
      <c r="E134" s="183"/>
      <c r="F134" s="183"/>
      <c r="G134" s="183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  <c r="V134" s="183"/>
      <c r="W134" s="183"/>
    </row>
    <row r="135" spans="1:23" ht="12.75">
      <c r="A135" s="183"/>
      <c r="B135" s="183"/>
      <c r="C135" s="183"/>
      <c r="D135" s="183"/>
      <c r="E135" s="183"/>
      <c r="F135" s="183"/>
      <c r="G135" s="183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</row>
    <row r="136" spans="1:23" ht="12.75">
      <c r="A136" s="183"/>
      <c r="B136" s="183"/>
      <c r="C136" s="183"/>
      <c r="D136" s="183"/>
      <c r="E136" s="183"/>
      <c r="F136" s="183"/>
      <c r="G136" s="183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  <c r="R136" s="183"/>
      <c r="S136" s="183"/>
      <c r="T136" s="183"/>
      <c r="U136" s="183"/>
      <c r="V136" s="183"/>
      <c r="W136" s="183"/>
    </row>
  </sheetData>
  <mergeCells count="17">
    <mergeCell ref="B2:Q2"/>
    <mergeCell ref="B3:Q3"/>
    <mergeCell ref="B4:O4"/>
    <mergeCell ref="B5:Q5"/>
    <mergeCell ref="B6:Q6"/>
    <mergeCell ref="A100:W100"/>
    <mergeCell ref="L8:M10"/>
    <mergeCell ref="N8:O10"/>
    <mergeCell ref="P8:Q10"/>
    <mergeCell ref="R8:S10"/>
    <mergeCell ref="T8:U10"/>
    <mergeCell ref="V8:W10"/>
    <mergeCell ref="B8:C10"/>
    <mergeCell ref="D8:E10"/>
    <mergeCell ref="F8:G10"/>
    <mergeCell ref="H8:I10"/>
    <mergeCell ref="J8:K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36"/>
  <sheetViews>
    <sheetView workbookViewId="0">
      <pane ySplit="12" topLeftCell="A54" activePane="bottomLeft" state="frozen"/>
      <selection pane="bottomLeft" activeCell="N60" sqref="N60:U78"/>
    </sheetView>
  </sheetViews>
  <sheetFormatPr defaultColWidth="14.42578125" defaultRowHeight="15.75" customHeight="1"/>
  <cols>
    <col min="1" max="1" width="27.7109375" style="140" customWidth="1"/>
    <col min="2" max="2" width="6.42578125" style="140" customWidth="1"/>
    <col min="3" max="3" width="11.28515625" style="140" customWidth="1"/>
    <col min="4" max="4" width="9.5703125" style="140" customWidth="1"/>
    <col min="5" max="5" width="10.42578125" style="140" customWidth="1"/>
    <col min="6" max="6" width="7.5703125" style="140" customWidth="1"/>
    <col min="7" max="7" width="8.42578125" style="140" customWidth="1"/>
    <col min="8" max="8" width="7.5703125" style="140" customWidth="1"/>
    <col min="9" max="9" width="8" style="140" customWidth="1"/>
    <col min="10" max="10" width="5.85546875" style="140" customWidth="1"/>
    <col min="11" max="11" width="8.140625" style="140" customWidth="1"/>
    <col min="12" max="12" width="5.28515625" style="140" customWidth="1"/>
    <col min="13" max="13" width="6.7109375" style="140" customWidth="1"/>
    <col min="14" max="14" width="5.42578125" style="140" customWidth="1"/>
    <col min="15" max="15" width="7.85546875" style="140" customWidth="1"/>
    <col min="16" max="16" width="7.140625" style="140" customWidth="1"/>
    <col min="17" max="17" width="8.85546875" style="140" customWidth="1"/>
    <col min="18" max="18" width="8" style="140" customWidth="1"/>
    <col min="19" max="19" width="8.140625" style="140" customWidth="1"/>
    <col min="20" max="20" width="9.140625" style="140" customWidth="1"/>
    <col min="21" max="21" width="7.85546875" style="140" bestFit="1" customWidth="1"/>
    <col min="22" max="22" width="6.140625" style="140" customWidth="1"/>
    <col min="23" max="23" width="10" style="140" customWidth="1"/>
    <col min="24" max="16384" width="14.42578125" style="140"/>
  </cols>
  <sheetData>
    <row r="1" spans="1:26" ht="19.5">
      <c r="A1" s="136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8"/>
      <c r="Q1" s="138"/>
      <c r="R1" s="138"/>
      <c r="S1" s="138"/>
      <c r="T1" s="139"/>
      <c r="U1" s="139"/>
      <c r="V1" s="139"/>
      <c r="W1" s="139"/>
    </row>
    <row r="2" spans="1:26" ht="19.5">
      <c r="A2" s="138"/>
      <c r="B2" s="219" t="s">
        <v>0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136"/>
      <c r="S2" s="136"/>
      <c r="T2" s="143"/>
      <c r="U2" s="143"/>
      <c r="V2" s="144"/>
      <c r="W2" s="144"/>
    </row>
    <row r="3" spans="1:26" ht="19.5">
      <c r="A3" s="138"/>
      <c r="B3" s="219" t="s">
        <v>1</v>
      </c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136"/>
      <c r="S3" s="136"/>
      <c r="T3" s="139"/>
      <c r="U3" s="139"/>
      <c r="V3" s="144"/>
      <c r="W3" s="144"/>
    </row>
    <row r="4" spans="1:26" ht="19.5">
      <c r="A4" s="136"/>
      <c r="B4" s="221"/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136"/>
      <c r="Q4" s="136"/>
      <c r="R4" s="136"/>
      <c r="S4" s="136"/>
      <c r="T4" s="144"/>
      <c r="U4" s="144"/>
      <c r="V4" s="144"/>
      <c r="W4" s="144"/>
    </row>
    <row r="5" spans="1:26" ht="19.5">
      <c r="A5" s="138"/>
      <c r="B5" s="219" t="s">
        <v>132</v>
      </c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136"/>
      <c r="S5" s="136"/>
      <c r="T5" s="139"/>
      <c r="U5" s="139"/>
      <c r="V5" s="144"/>
      <c r="W5" s="144"/>
    </row>
    <row r="6" spans="1:26" ht="19.5">
      <c r="A6" s="145"/>
      <c r="B6" s="222" t="s">
        <v>133</v>
      </c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  <c r="P6" s="220"/>
      <c r="Q6" s="220"/>
      <c r="R6" s="136"/>
      <c r="S6" s="136"/>
      <c r="T6" s="146"/>
      <c r="U6" s="146"/>
      <c r="V6" s="144"/>
      <c r="W6" s="144"/>
    </row>
    <row r="7" spans="1:26" ht="12.75">
      <c r="A7" s="144"/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4"/>
      <c r="W7" s="144"/>
    </row>
    <row r="8" spans="1:26" ht="19.5">
      <c r="A8" s="148"/>
      <c r="B8" s="218" t="s">
        <v>4</v>
      </c>
      <c r="C8" s="213"/>
      <c r="D8" s="212" t="s">
        <v>5</v>
      </c>
      <c r="E8" s="213"/>
      <c r="F8" s="218" t="s">
        <v>6</v>
      </c>
      <c r="G8" s="213"/>
      <c r="H8" s="212" t="s">
        <v>7</v>
      </c>
      <c r="I8" s="213"/>
      <c r="J8" s="218" t="s">
        <v>8</v>
      </c>
      <c r="K8" s="213"/>
      <c r="L8" s="212" t="s">
        <v>9</v>
      </c>
      <c r="M8" s="213"/>
      <c r="N8" s="218" t="s">
        <v>10</v>
      </c>
      <c r="O8" s="213"/>
      <c r="P8" s="212" t="s">
        <v>11</v>
      </c>
      <c r="Q8" s="213"/>
      <c r="R8" s="218" t="s">
        <v>12</v>
      </c>
      <c r="S8" s="213"/>
      <c r="T8" s="212" t="s">
        <v>13</v>
      </c>
      <c r="U8" s="213"/>
      <c r="V8" s="218" t="s">
        <v>14</v>
      </c>
      <c r="W8" s="213"/>
    </row>
    <row r="9" spans="1:26" ht="19.5">
      <c r="A9" s="148"/>
      <c r="B9" s="214"/>
      <c r="C9" s="215"/>
      <c r="D9" s="214"/>
      <c r="E9" s="215"/>
      <c r="F9" s="214"/>
      <c r="G9" s="215"/>
      <c r="H9" s="214"/>
      <c r="I9" s="215"/>
      <c r="J9" s="214"/>
      <c r="K9" s="215"/>
      <c r="L9" s="214"/>
      <c r="M9" s="215"/>
      <c r="N9" s="214"/>
      <c r="O9" s="215"/>
      <c r="P9" s="214"/>
      <c r="Q9" s="215"/>
      <c r="R9" s="214"/>
      <c r="S9" s="215"/>
      <c r="T9" s="214"/>
      <c r="U9" s="215"/>
      <c r="V9" s="214"/>
      <c r="W9" s="215"/>
    </row>
    <row r="10" spans="1:26" ht="19.5">
      <c r="A10" s="148"/>
      <c r="B10" s="216"/>
      <c r="C10" s="217"/>
      <c r="D10" s="216"/>
      <c r="E10" s="217"/>
      <c r="F10" s="216"/>
      <c r="G10" s="217"/>
      <c r="H10" s="216"/>
      <c r="I10" s="217"/>
      <c r="J10" s="216"/>
      <c r="K10" s="217"/>
      <c r="L10" s="216"/>
      <c r="M10" s="217"/>
      <c r="N10" s="216"/>
      <c r="O10" s="217"/>
      <c r="P10" s="216"/>
      <c r="Q10" s="217"/>
      <c r="R10" s="216"/>
      <c r="S10" s="217"/>
      <c r="T10" s="216"/>
      <c r="U10" s="217"/>
      <c r="V10" s="216"/>
      <c r="W10" s="217"/>
    </row>
    <row r="11" spans="1:26" ht="19.5">
      <c r="A11" s="148"/>
      <c r="B11" s="149" t="s">
        <v>15</v>
      </c>
      <c r="C11" s="149" t="s">
        <v>16</v>
      </c>
      <c r="D11" s="150" t="s">
        <v>15</v>
      </c>
      <c r="E11" s="150" t="s">
        <v>16</v>
      </c>
      <c r="F11" s="149" t="s">
        <v>15</v>
      </c>
      <c r="G11" s="149" t="s">
        <v>16</v>
      </c>
      <c r="H11" s="150" t="s">
        <v>15</v>
      </c>
      <c r="I11" s="150" t="s">
        <v>16</v>
      </c>
      <c r="J11" s="149" t="s">
        <v>15</v>
      </c>
      <c r="K11" s="151" t="s">
        <v>16</v>
      </c>
      <c r="L11" s="150" t="s">
        <v>15</v>
      </c>
      <c r="M11" s="150" t="s">
        <v>16</v>
      </c>
      <c r="N11" s="149" t="s">
        <v>15</v>
      </c>
      <c r="O11" s="149" t="s">
        <v>16</v>
      </c>
      <c r="P11" s="150" t="s">
        <v>15</v>
      </c>
      <c r="Q11" s="150" t="s">
        <v>16</v>
      </c>
      <c r="R11" s="149" t="s">
        <v>15</v>
      </c>
      <c r="S11" s="149" t="s">
        <v>16</v>
      </c>
      <c r="T11" s="150" t="s">
        <v>15</v>
      </c>
      <c r="U11" s="150" t="s">
        <v>16</v>
      </c>
      <c r="V11" s="149" t="s">
        <v>15</v>
      </c>
      <c r="W11" s="149" t="s">
        <v>16</v>
      </c>
    </row>
    <row r="12" spans="1:26" ht="19.5">
      <c r="A12" s="148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52"/>
      <c r="W12" s="152"/>
    </row>
    <row r="13" spans="1:26" ht="19.5">
      <c r="A13" s="153" t="s">
        <v>17</v>
      </c>
      <c r="B13" s="152"/>
      <c r="C13" s="152"/>
      <c r="D13" s="148"/>
      <c r="E13" s="148"/>
      <c r="F13" s="152"/>
      <c r="G13" s="152"/>
      <c r="H13" s="148"/>
      <c r="I13" s="148"/>
      <c r="J13" s="152"/>
      <c r="K13" s="154"/>
      <c r="L13" s="148"/>
      <c r="M13" s="148"/>
      <c r="N13" s="154"/>
      <c r="O13" s="154"/>
      <c r="P13" s="148"/>
      <c r="Q13" s="148"/>
      <c r="R13" s="154"/>
      <c r="S13" s="154"/>
      <c r="T13" s="148"/>
      <c r="U13" s="148"/>
      <c r="V13" s="152"/>
      <c r="W13" s="152"/>
    </row>
    <row r="14" spans="1:26" ht="16.5">
      <c r="A14" s="155" t="s">
        <v>18</v>
      </c>
      <c r="B14" s="156">
        <v>0</v>
      </c>
      <c r="C14" s="156">
        <v>0</v>
      </c>
      <c r="D14" s="157">
        <v>0</v>
      </c>
      <c r="E14" s="157">
        <v>0</v>
      </c>
      <c r="F14" s="156">
        <v>0</v>
      </c>
      <c r="G14" s="156">
        <v>0</v>
      </c>
      <c r="H14" s="157">
        <v>152</v>
      </c>
      <c r="I14" s="157">
        <v>649958</v>
      </c>
      <c r="J14" s="156">
        <v>247</v>
      </c>
      <c r="K14" s="156">
        <v>1648852</v>
      </c>
      <c r="L14" s="157">
        <v>0</v>
      </c>
      <c r="M14" s="157">
        <v>0</v>
      </c>
      <c r="N14" s="156">
        <v>12</v>
      </c>
      <c r="O14" s="156">
        <v>56875</v>
      </c>
      <c r="P14" s="157">
        <v>0</v>
      </c>
      <c r="Q14" s="157">
        <v>0</v>
      </c>
      <c r="R14" s="156">
        <v>4</v>
      </c>
      <c r="S14" s="156">
        <v>10000</v>
      </c>
      <c r="T14" s="157">
        <v>354</v>
      </c>
      <c r="U14" s="157">
        <v>407113</v>
      </c>
      <c r="V14" s="158">
        <f t="shared" ref="V14:W16" si="0">B14+D14+F14+H14+J14+L14+R14+T14+N14+P14</f>
        <v>769</v>
      </c>
      <c r="W14" s="158">
        <f t="shared" si="0"/>
        <v>2772798</v>
      </c>
    </row>
    <row r="15" spans="1:26" ht="16.5">
      <c r="A15" s="155" t="s">
        <v>19</v>
      </c>
      <c r="B15" s="156">
        <v>0</v>
      </c>
      <c r="C15" s="156">
        <v>0</v>
      </c>
      <c r="D15" s="157">
        <v>0</v>
      </c>
      <c r="E15" s="157">
        <v>0</v>
      </c>
      <c r="F15" s="156">
        <v>0</v>
      </c>
      <c r="G15" s="156">
        <v>0</v>
      </c>
      <c r="H15" s="157">
        <v>81</v>
      </c>
      <c r="I15" s="157">
        <v>356544</v>
      </c>
      <c r="J15" s="156">
        <v>139</v>
      </c>
      <c r="K15" s="156">
        <v>897269</v>
      </c>
      <c r="L15" s="157">
        <v>0</v>
      </c>
      <c r="M15" s="157">
        <v>0</v>
      </c>
      <c r="N15" s="156">
        <v>10</v>
      </c>
      <c r="O15" s="156">
        <v>44503</v>
      </c>
      <c r="P15" s="157">
        <v>0</v>
      </c>
      <c r="Q15" s="157">
        <v>0</v>
      </c>
      <c r="R15" s="156">
        <v>5</v>
      </c>
      <c r="S15" s="156">
        <v>16250</v>
      </c>
      <c r="T15" s="157">
        <v>297</v>
      </c>
      <c r="U15" s="157">
        <v>349800</v>
      </c>
      <c r="V15" s="158">
        <f t="shared" si="0"/>
        <v>532</v>
      </c>
      <c r="W15" s="158">
        <f t="shared" si="0"/>
        <v>1664366</v>
      </c>
    </row>
    <row r="16" spans="1:26" ht="16.5">
      <c r="A16" s="159" t="s">
        <v>20</v>
      </c>
      <c r="B16" s="160">
        <v>0</v>
      </c>
      <c r="C16" s="160">
        <v>0</v>
      </c>
      <c r="D16" s="161">
        <v>0</v>
      </c>
      <c r="E16" s="161">
        <v>0</v>
      </c>
      <c r="F16" s="160">
        <v>0</v>
      </c>
      <c r="G16" s="160">
        <v>0</v>
      </c>
      <c r="H16" s="161">
        <v>101</v>
      </c>
      <c r="I16" s="161">
        <v>444082</v>
      </c>
      <c r="J16" s="160">
        <v>75</v>
      </c>
      <c r="K16" s="160">
        <v>437045</v>
      </c>
      <c r="L16" s="161">
        <v>0</v>
      </c>
      <c r="M16" s="161">
        <v>0</v>
      </c>
      <c r="N16" s="160">
        <v>9</v>
      </c>
      <c r="O16" s="160">
        <v>35625</v>
      </c>
      <c r="P16" s="161">
        <v>0</v>
      </c>
      <c r="Q16" s="161">
        <v>0</v>
      </c>
      <c r="R16" s="160">
        <v>1</v>
      </c>
      <c r="S16" s="160">
        <v>5000</v>
      </c>
      <c r="T16" s="161">
        <v>136</v>
      </c>
      <c r="U16" s="161">
        <v>155700</v>
      </c>
      <c r="V16" s="160">
        <f t="shared" si="0"/>
        <v>322</v>
      </c>
      <c r="W16" s="160">
        <f t="shared" si="0"/>
        <v>1077452</v>
      </c>
      <c r="X16" s="162"/>
      <c r="Y16" s="162"/>
      <c r="Z16" s="162"/>
    </row>
    <row r="17" spans="1:23" ht="16.5">
      <c r="A17" s="155"/>
      <c r="B17" s="160"/>
      <c r="C17" s="160"/>
      <c r="D17" s="161"/>
      <c r="E17" s="161"/>
      <c r="F17" s="160"/>
      <c r="G17" s="160"/>
      <c r="H17" s="161"/>
      <c r="I17" s="161"/>
      <c r="J17" s="160"/>
      <c r="K17" s="160"/>
      <c r="L17" s="155"/>
      <c r="M17" s="155"/>
      <c r="N17" s="156"/>
      <c r="O17" s="156"/>
      <c r="P17" s="155"/>
      <c r="Q17" s="155"/>
      <c r="R17" s="156"/>
      <c r="S17" s="156"/>
      <c r="T17" s="155"/>
      <c r="U17" s="155"/>
      <c r="V17" s="156"/>
      <c r="W17" s="156"/>
    </row>
    <row r="18" spans="1:23" ht="18.75">
      <c r="A18" s="163" t="s">
        <v>21</v>
      </c>
      <c r="B18" s="164">
        <v>0</v>
      </c>
      <c r="C18" s="164">
        <v>0</v>
      </c>
      <c r="D18" s="165">
        <v>0</v>
      </c>
      <c r="E18" s="165">
        <v>0</v>
      </c>
      <c r="F18" s="164">
        <v>0</v>
      </c>
      <c r="G18" s="164">
        <v>0</v>
      </c>
      <c r="H18" s="165">
        <f t="shared" ref="H18:I18" si="1">SUM(H14:H17)</f>
        <v>334</v>
      </c>
      <c r="I18" s="165">
        <f t="shared" si="1"/>
        <v>1450584</v>
      </c>
      <c r="J18" s="164">
        <f t="shared" ref="J18:U18" si="2">SUM(J14:J16)</f>
        <v>461</v>
      </c>
      <c r="K18" s="164">
        <f t="shared" si="2"/>
        <v>2983166</v>
      </c>
      <c r="L18" s="165">
        <f t="shared" si="2"/>
        <v>0</v>
      </c>
      <c r="M18" s="165">
        <f t="shared" si="2"/>
        <v>0</v>
      </c>
      <c r="N18" s="164">
        <f t="shared" si="2"/>
        <v>31</v>
      </c>
      <c r="O18" s="164">
        <f t="shared" si="2"/>
        <v>137003</v>
      </c>
      <c r="P18" s="165">
        <f t="shared" si="2"/>
        <v>0</v>
      </c>
      <c r="Q18" s="165">
        <f t="shared" si="2"/>
        <v>0</v>
      </c>
      <c r="R18" s="164">
        <f t="shared" si="2"/>
        <v>10</v>
      </c>
      <c r="S18" s="164">
        <f t="shared" si="2"/>
        <v>31250</v>
      </c>
      <c r="T18" s="165">
        <f t="shared" si="2"/>
        <v>787</v>
      </c>
      <c r="U18" s="165">
        <f t="shared" si="2"/>
        <v>912613</v>
      </c>
      <c r="V18" s="158">
        <f t="shared" ref="V18:W18" si="3">B18+D18+F18+H18+J18+L18+R18+T18+N18+P18</f>
        <v>1623</v>
      </c>
      <c r="W18" s="158">
        <f t="shared" si="3"/>
        <v>5514616</v>
      </c>
    </row>
    <row r="19" spans="1:23" ht="16.5">
      <c r="A19" s="155"/>
      <c r="B19" s="166"/>
      <c r="C19" s="166"/>
      <c r="D19" s="155"/>
      <c r="E19" s="155"/>
      <c r="F19" s="167"/>
      <c r="G19" s="167"/>
      <c r="H19" s="168"/>
      <c r="I19" s="168"/>
      <c r="J19" s="166"/>
      <c r="K19" s="156"/>
      <c r="L19" s="155"/>
      <c r="M19" s="155"/>
      <c r="N19" s="156"/>
      <c r="O19" s="156"/>
      <c r="P19" s="155"/>
      <c r="Q19" s="155"/>
      <c r="R19" s="156"/>
      <c r="S19" s="156"/>
      <c r="T19" s="155"/>
      <c r="U19" s="155"/>
      <c r="V19" s="156"/>
      <c r="W19" s="156"/>
    </row>
    <row r="20" spans="1:23" ht="39">
      <c r="A20" s="153" t="s">
        <v>22</v>
      </c>
      <c r="B20" s="166"/>
      <c r="C20" s="166"/>
      <c r="D20" s="155"/>
      <c r="E20" s="155"/>
      <c r="F20" s="167"/>
      <c r="G20" s="167"/>
      <c r="H20" s="168"/>
      <c r="I20" s="168"/>
      <c r="J20" s="166"/>
      <c r="K20" s="156"/>
      <c r="L20" s="155"/>
      <c r="M20" s="155"/>
      <c r="N20" s="156"/>
      <c r="O20" s="156"/>
      <c r="P20" s="155"/>
      <c r="Q20" s="155"/>
      <c r="R20" s="156"/>
      <c r="S20" s="156"/>
      <c r="T20" s="155"/>
      <c r="U20" s="155"/>
      <c r="V20" s="156"/>
      <c r="W20" s="156"/>
    </row>
    <row r="21" spans="1:23" ht="16.5">
      <c r="A21" s="155" t="s">
        <v>23</v>
      </c>
      <c r="B21" s="156">
        <v>154</v>
      </c>
      <c r="C21" s="156">
        <v>810652</v>
      </c>
      <c r="D21" s="157">
        <v>0</v>
      </c>
      <c r="E21" s="157">
        <v>0</v>
      </c>
      <c r="F21" s="156">
        <v>0</v>
      </c>
      <c r="G21" s="156">
        <v>0</v>
      </c>
      <c r="H21" s="157">
        <v>1</v>
      </c>
      <c r="I21" s="157">
        <v>4644</v>
      </c>
      <c r="J21" s="156">
        <v>2</v>
      </c>
      <c r="K21" s="156">
        <v>6955</v>
      </c>
      <c r="L21" s="157">
        <v>0</v>
      </c>
      <c r="M21" s="157">
        <v>0</v>
      </c>
      <c r="N21" s="156">
        <v>0</v>
      </c>
      <c r="O21" s="156">
        <v>0</v>
      </c>
      <c r="P21" s="157">
        <v>0</v>
      </c>
      <c r="Q21" s="157">
        <v>0</v>
      </c>
      <c r="R21" s="156">
        <v>0</v>
      </c>
      <c r="S21" s="156">
        <v>0</v>
      </c>
      <c r="T21" s="157">
        <v>0</v>
      </c>
      <c r="U21" s="157">
        <v>0</v>
      </c>
      <c r="V21" s="158">
        <f t="shared" ref="V21:W36" si="4">B21+D21+F21+H21+J21+L21+R21+T21+N21+P21</f>
        <v>157</v>
      </c>
      <c r="W21" s="158">
        <f t="shared" si="4"/>
        <v>822251</v>
      </c>
    </row>
    <row r="22" spans="1:23" ht="16.5">
      <c r="A22" s="155" t="s">
        <v>24</v>
      </c>
      <c r="B22" s="156">
        <v>196</v>
      </c>
      <c r="C22" s="156">
        <v>898016</v>
      </c>
      <c r="D22" s="157">
        <v>0</v>
      </c>
      <c r="E22" s="157">
        <v>0</v>
      </c>
      <c r="F22" s="156">
        <v>0</v>
      </c>
      <c r="G22" s="156">
        <v>0</v>
      </c>
      <c r="H22" s="157">
        <v>18</v>
      </c>
      <c r="I22" s="157">
        <v>78948</v>
      </c>
      <c r="J22" s="156">
        <v>3</v>
      </c>
      <c r="K22" s="156">
        <v>27822</v>
      </c>
      <c r="L22" s="157">
        <v>0</v>
      </c>
      <c r="M22" s="157">
        <v>0</v>
      </c>
      <c r="N22" s="156">
        <v>1</v>
      </c>
      <c r="O22" s="156">
        <v>6250</v>
      </c>
      <c r="P22" s="157">
        <v>0</v>
      </c>
      <c r="Q22" s="157">
        <v>0</v>
      </c>
      <c r="R22" s="156">
        <v>0</v>
      </c>
      <c r="S22" s="156">
        <v>0</v>
      </c>
      <c r="T22" s="157">
        <v>18</v>
      </c>
      <c r="U22" s="157">
        <v>20400</v>
      </c>
      <c r="V22" s="158">
        <f t="shared" si="4"/>
        <v>236</v>
      </c>
      <c r="W22" s="158">
        <f t="shared" si="4"/>
        <v>1031436</v>
      </c>
    </row>
    <row r="23" spans="1:23" ht="16.5">
      <c r="A23" s="155" t="s">
        <v>25</v>
      </c>
      <c r="B23" s="156">
        <v>910</v>
      </c>
      <c r="C23" s="156">
        <v>3539386</v>
      </c>
      <c r="D23" s="157">
        <v>0</v>
      </c>
      <c r="E23" s="157">
        <v>0</v>
      </c>
      <c r="F23" s="156">
        <v>0</v>
      </c>
      <c r="G23" s="156">
        <v>0</v>
      </c>
      <c r="H23" s="157">
        <v>15</v>
      </c>
      <c r="I23" s="157">
        <v>64436</v>
      </c>
      <c r="J23" s="156">
        <v>15</v>
      </c>
      <c r="K23" s="156">
        <v>104980</v>
      </c>
      <c r="L23" s="157">
        <v>0</v>
      </c>
      <c r="M23" s="157">
        <v>0</v>
      </c>
      <c r="N23" s="156">
        <v>2</v>
      </c>
      <c r="O23" s="156">
        <v>11875</v>
      </c>
      <c r="P23" s="157">
        <v>0</v>
      </c>
      <c r="Q23" s="157">
        <v>0</v>
      </c>
      <c r="R23" s="156">
        <v>14</v>
      </c>
      <c r="S23" s="156">
        <v>55625</v>
      </c>
      <c r="T23" s="157">
        <v>34</v>
      </c>
      <c r="U23" s="157">
        <v>37500</v>
      </c>
      <c r="V23" s="158">
        <f t="shared" si="4"/>
        <v>990</v>
      </c>
      <c r="W23" s="158">
        <f t="shared" si="4"/>
        <v>3813802</v>
      </c>
    </row>
    <row r="24" spans="1:23" ht="16.5">
      <c r="A24" s="155" t="s">
        <v>26</v>
      </c>
      <c r="B24" s="156">
        <v>386</v>
      </c>
      <c r="C24" s="156">
        <v>2157160</v>
      </c>
      <c r="D24" s="157">
        <v>0</v>
      </c>
      <c r="E24" s="157">
        <v>0</v>
      </c>
      <c r="F24" s="156">
        <v>0</v>
      </c>
      <c r="G24" s="156">
        <v>0</v>
      </c>
      <c r="H24" s="157">
        <v>10</v>
      </c>
      <c r="I24" s="157">
        <v>42103</v>
      </c>
      <c r="J24" s="156">
        <v>0</v>
      </c>
      <c r="K24" s="156">
        <v>0</v>
      </c>
      <c r="L24" s="157">
        <v>0</v>
      </c>
      <c r="M24" s="157">
        <v>0</v>
      </c>
      <c r="N24" s="156">
        <v>0</v>
      </c>
      <c r="O24" s="156">
        <v>0</v>
      </c>
      <c r="P24" s="157">
        <v>0</v>
      </c>
      <c r="Q24" s="157">
        <v>0</v>
      </c>
      <c r="R24" s="156">
        <v>0</v>
      </c>
      <c r="S24" s="156">
        <v>0</v>
      </c>
      <c r="T24" s="157">
        <v>23</v>
      </c>
      <c r="U24" s="157">
        <v>25879</v>
      </c>
      <c r="V24" s="158">
        <f t="shared" si="4"/>
        <v>419</v>
      </c>
      <c r="W24" s="158">
        <f t="shared" si="4"/>
        <v>2225142</v>
      </c>
    </row>
    <row r="25" spans="1:23" ht="16.5">
      <c r="A25" s="155" t="s">
        <v>27</v>
      </c>
      <c r="B25" s="156">
        <v>111</v>
      </c>
      <c r="C25" s="156">
        <v>609171</v>
      </c>
      <c r="D25" s="157">
        <v>0</v>
      </c>
      <c r="E25" s="157">
        <v>0</v>
      </c>
      <c r="F25" s="156">
        <v>0</v>
      </c>
      <c r="G25" s="156">
        <v>0</v>
      </c>
      <c r="H25" s="157">
        <v>1</v>
      </c>
      <c r="I25" s="157">
        <v>4644</v>
      </c>
      <c r="J25" s="156">
        <v>0</v>
      </c>
      <c r="K25" s="156">
        <v>0</v>
      </c>
      <c r="L25" s="157">
        <v>0</v>
      </c>
      <c r="M25" s="157">
        <v>0</v>
      </c>
      <c r="N25" s="156">
        <v>0</v>
      </c>
      <c r="O25" s="156">
        <v>0</v>
      </c>
      <c r="P25" s="157">
        <v>0</v>
      </c>
      <c r="Q25" s="157">
        <v>0</v>
      </c>
      <c r="R25" s="156">
        <v>0</v>
      </c>
      <c r="S25" s="156">
        <v>0</v>
      </c>
      <c r="T25" s="157">
        <v>3</v>
      </c>
      <c r="U25" s="157">
        <v>3000</v>
      </c>
      <c r="V25" s="158">
        <f t="shared" si="4"/>
        <v>115</v>
      </c>
      <c r="W25" s="158">
        <f t="shared" si="4"/>
        <v>616815</v>
      </c>
    </row>
    <row r="26" spans="1:23" ht="16.5">
      <c r="A26" s="155" t="s">
        <v>28</v>
      </c>
      <c r="B26" s="156">
        <v>325</v>
      </c>
      <c r="C26" s="156">
        <v>1912292</v>
      </c>
      <c r="D26" s="157">
        <v>0</v>
      </c>
      <c r="E26" s="157">
        <v>0</v>
      </c>
      <c r="F26" s="156">
        <v>0</v>
      </c>
      <c r="G26" s="156">
        <v>0</v>
      </c>
      <c r="H26" s="157">
        <v>5</v>
      </c>
      <c r="I26" s="157">
        <v>23220</v>
      </c>
      <c r="J26" s="156">
        <v>3</v>
      </c>
      <c r="K26" s="156">
        <v>27822</v>
      </c>
      <c r="L26" s="157">
        <v>0</v>
      </c>
      <c r="M26" s="157">
        <v>0</v>
      </c>
      <c r="N26" s="156">
        <v>0</v>
      </c>
      <c r="O26" s="156">
        <v>0</v>
      </c>
      <c r="P26" s="157">
        <v>0</v>
      </c>
      <c r="Q26" s="157">
        <v>0</v>
      </c>
      <c r="R26" s="156">
        <v>0</v>
      </c>
      <c r="S26" s="156">
        <v>0</v>
      </c>
      <c r="T26" s="157">
        <v>36</v>
      </c>
      <c r="U26" s="157">
        <v>37219</v>
      </c>
      <c r="V26" s="158">
        <f t="shared" si="4"/>
        <v>369</v>
      </c>
      <c r="W26" s="158">
        <f t="shared" si="4"/>
        <v>2000553</v>
      </c>
    </row>
    <row r="27" spans="1:23" ht="16.5">
      <c r="A27" s="155" t="s">
        <v>29</v>
      </c>
      <c r="B27" s="156">
        <v>128</v>
      </c>
      <c r="C27" s="156">
        <v>743126</v>
      </c>
      <c r="D27" s="157">
        <v>0</v>
      </c>
      <c r="E27" s="157">
        <v>0</v>
      </c>
      <c r="F27" s="156">
        <v>0</v>
      </c>
      <c r="G27" s="156">
        <v>0</v>
      </c>
      <c r="H27" s="157">
        <v>2</v>
      </c>
      <c r="I27" s="157">
        <v>6966</v>
      </c>
      <c r="J27" s="156">
        <v>0</v>
      </c>
      <c r="K27" s="156">
        <v>0</v>
      </c>
      <c r="L27" s="157">
        <v>0</v>
      </c>
      <c r="M27" s="157">
        <v>0</v>
      </c>
      <c r="N27" s="156">
        <v>0</v>
      </c>
      <c r="O27" s="156">
        <v>0</v>
      </c>
      <c r="P27" s="157">
        <v>0</v>
      </c>
      <c r="Q27" s="157">
        <v>0</v>
      </c>
      <c r="R27" s="156">
        <v>0</v>
      </c>
      <c r="S27" s="156">
        <v>0</v>
      </c>
      <c r="T27" s="157">
        <v>10</v>
      </c>
      <c r="U27" s="157">
        <v>12000</v>
      </c>
      <c r="V27" s="158">
        <f t="shared" si="4"/>
        <v>140</v>
      </c>
      <c r="W27" s="158">
        <f t="shared" si="4"/>
        <v>762092</v>
      </c>
    </row>
    <row r="28" spans="1:23" ht="16.5">
      <c r="A28" s="155" t="s">
        <v>30</v>
      </c>
      <c r="B28" s="156">
        <v>0</v>
      </c>
      <c r="C28" s="156">
        <v>0</v>
      </c>
      <c r="D28" s="157">
        <v>0</v>
      </c>
      <c r="E28" s="157">
        <v>0</v>
      </c>
      <c r="F28" s="156">
        <v>0</v>
      </c>
      <c r="G28" s="156">
        <v>0</v>
      </c>
      <c r="H28" s="157">
        <v>0</v>
      </c>
      <c r="I28" s="157">
        <v>0</v>
      </c>
      <c r="J28" s="156">
        <v>0</v>
      </c>
      <c r="K28" s="156">
        <v>0</v>
      </c>
      <c r="L28" s="157">
        <v>0</v>
      </c>
      <c r="M28" s="157">
        <v>0</v>
      </c>
      <c r="N28" s="156">
        <v>0</v>
      </c>
      <c r="O28" s="156">
        <v>0</v>
      </c>
      <c r="P28" s="157">
        <v>0</v>
      </c>
      <c r="Q28" s="157">
        <v>0</v>
      </c>
      <c r="R28" s="156">
        <v>0</v>
      </c>
      <c r="S28" s="156">
        <v>0</v>
      </c>
      <c r="T28" s="157">
        <v>0</v>
      </c>
      <c r="U28" s="157">
        <v>0</v>
      </c>
      <c r="V28" s="158">
        <f t="shared" si="4"/>
        <v>0</v>
      </c>
      <c r="W28" s="158">
        <f t="shared" si="4"/>
        <v>0</v>
      </c>
    </row>
    <row r="29" spans="1:23" ht="16.5">
      <c r="A29" s="155" t="s">
        <v>31</v>
      </c>
      <c r="B29" s="156">
        <v>248</v>
      </c>
      <c r="C29" s="156">
        <v>1439150</v>
      </c>
      <c r="D29" s="157">
        <v>0</v>
      </c>
      <c r="E29" s="157">
        <v>0</v>
      </c>
      <c r="F29" s="156">
        <v>0</v>
      </c>
      <c r="G29" s="156">
        <v>0</v>
      </c>
      <c r="H29" s="157">
        <v>1</v>
      </c>
      <c r="I29" s="157">
        <v>4644</v>
      </c>
      <c r="J29" s="156">
        <v>0</v>
      </c>
      <c r="K29" s="156">
        <v>0</v>
      </c>
      <c r="L29" s="157">
        <v>0</v>
      </c>
      <c r="M29" s="157">
        <v>0</v>
      </c>
      <c r="N29" s="156">
        <v>0</v>
      </c>
      <c r="O29" s="156">
        <v>0</v>
      </c>
      <c r="P29" s="157">
        <v>0</v>
      </c>
      <c r="Q29" s="157">
        <v>0</v>
      </c>
      <c r="R29" s="156">
        <v>0</v>
      </c>
      <c r="S29" s="156">
        <v>0</v>
      </c>
      <c r="T29" s="157">
        <v>3</v>
      </c>
      <c r="U29" s="157">
        <v>3600</v>
      </c>
      <c r="V29" s="158">
        <f t="shared" si="4"/>
        <v>252</v>
      </c>
      <c r="W29" s="158">
        <f t="shared" si="4"/>
        <v>1447394</v>
      </c>
    </row>
    <row r="30" spans="1:23" ht="16.5">
      <c r="A30" s="155" t="s">
        <v>32</v>
      </c>
      <c r="B30" s="156">
        <v>464</v>
      </c>
      <c r="C30" s="156">
        <v>2634004</v>
      </c>
      <c r="D30" s="157">
        <v>0</v>
      </c>
      <c r="E30" s="157">
        <v>0</v>
      </c>
      <c r="F30" s="156">
        <v>0</v>
      </c>
      <c r="G30" s="156">
        <v>0</v>
      </c>
      <c r="H30" s="157">
        <v>13</v>
      </c>
      <c r="I30" s="157">
        <v>55772</v>
      </c>
      <c r="J30" s="156">
        <v>4</v>
      </c>
      <c r="K30" s="156">
        <v>37096</v>
      </c>
      <c r="L30" s="157">
        <v>0</v>
      </c>
      <c r="M30" s="157">
        <v>0</v>
      </c>
      <c r="N30" s="156">
        <v>1</v>
      </c>
      <c r="O30" s="156">
        <v>7500</v>
      </c>
      <c r="P30" s="157">
        <v>0</v>
      </c>
      <c r="Q30" s="157">
        <v>0</v>
      </c>
      <c r="R30" s="156">
        <v>1</v>
      </c>
      <c r="S30" s="156">
        <v>5000</v>
      </c>
      <c r="T30" s="157">
        <v>48</v>
      </c>
      <c r="U30" s="157">
        <v>52177</v>
      </c>
      <c r="V30" s="158">
        <f t="shared" si="4"/>
        <v>531</v>
      </c>
      <c r="W30" s="158">
        <f t="shared" si="4"/>
        <v>2791549</v>
      </c>
    </row>
    <row r="31" spans="1:23" ht="16.5">
      <c r="A31" s="155" t="s">
        <v>33</v>
      </c>
      <c r="B31" s="156">
        <v>34</v>
      </c>
      <c r="C31" s="156">
        <v>187034</v>
      </c>
      <c r="D31" s="157">
        <v>0</v>
      </c>
      <c r="E31" s="157">
        <v>0</v>
      </c>
      <c r="F31" s="156">
        <v>0</v>
      </c>
      <c r="G31" s="156">
        <v>0</v>
      </c>
      <c r="H31" s="157">
        <v>0</v>
      </c>
      <c r="I31" s="157">
        <v>0</v>
      </c>
      <c r="J31" s="156">
        <v>0</v>
      </c>
      <c r="K31" s="156">
        <v>0</v>
      </c>
      <c r="L31" s="157">
        <v>0</v>
      </c>
      <c r="M31" s="157">
        <v>0</v>
      </c>
      <c r="N31" s="156">
        <v>0</v>
      </c>
      <c r="O31" s="156">
        <v>0</v>
      </c>
      <c r="P31" s="157">
        <v>0</v>
      </c>
      <c r="Q31" s="157">
        <v>0</v>
      </c>
      <c r="R31" s="156">
        <v>0</v>
      </c>
      <c r="S31" s="156">
        <v>0</v>
      </c>
      <c r="T31" s="157">
        <v>0</v>
      </c>
      <c r="U31" s="157">
        <v>0</v>
      </c>
      <c r="V31" s="158">
        <f t="shared" si="4"/>
        <v>34</v>
      </c>
      <c r="W31" s="158">
        <f t="shared" si="4"/>
        <v>187034</v>
      </c>
    </row>
    <row r="32" spans="1:23" ht="16.5">
      <c r="A32" s="155" t="s">
        <v>34</v>
      </c>
      <c r="B32" s="156">
        <v>75</v>
      </c>
      <c r="C32" s="156">
        <v>422020</v>
      </c>
      <c r="D32" s="157">
        <v>0</v>
      </c>
      <c r="E32" s="157">
        <v>0</v>
      </c>
      <c r="F32" s="156">
        <v>0</v>
      </c>
      <c r="G32" s="156">
        <v>0</v>
      </c>
      <c r="H32" s="157">
        <v>1</v>
      </c>
      <c r="I32" s="157">
        <v>4644</v>
      </c>
      <c r="J32" s="156">
        <v>1</v>
      </c>
      <c r="K32" s="156">
        <v>4637</v>
      </c>
      <c r="L32" s="157">
        <v>1</v>
      </c>
      <c r="M32" s="157">
        <v>2000</v>
      </c>
      <c r="N32" s="156">
        <v>0</v>
      </c>
      <c r="O32" s="156">
        <v>0</v>
      </c>
      <c r="P32" s="157">
        <v>0</v>
      </c>
      <c r="Q32" s="157">
        <v>0</v>
      </c>
      <c r="R32" s="156">
        <v>0</v>
      </c>
      <c r="S32" s="156">
        <v>0</v>
      </c>
      <c r="T32" s="157">
        <v>0</v>
      </c>
      <c r="U32" s="157">
        <v>0</v>
      </c>
      <c r="V32" s="158">
        <f t="shared" si="4"/>
        <v>78</v>
      </c>
      <c r="W32" s="158">
        <f t="shared" si="4"/>
        <v>433301</v>
      </c>
    </row>
    <row r="33" spans="1:23" ht="16.5">
      <c r="A33" s="155" t="s">
        <v>35</v>
      </c>
      <c r="B33" s="156">
        <v>145</v>
      </c>
      <c r="C33" s="156">
        <v>774715</v>
      </c>
      <c r="D33" s="157">
        <v>0</v>
      </c>
      <c r="E33" s="157">
        <v>0</v>
      </c>
      <c r="F33" s="156">
        <v>0</v>
      </c>
      <c r="G33" s="156">
        <v>0</v>
      </c>
      <c r="H33" s="157">
        <v>5</v>
      </c>
      <c r="I33" s="157">
        <v>18576</v>
      </c>
      <c r="J33" s="156">
        <v>1</v>
      </c>
      <c r="K33" s="156">
        <v>9274</v>
      </c>
      <c r="L33" s="157">
        <v>0</v>
      </c>
      <c r="M33" s="157">
        <v>0</v>
      </c>
      <c r="N33" s="156">
        <v>0</v>
      </c>
      <c r="O33" s="156">
        <v>0</v>
      </c>
      <c r="P33" s="157">
        <v>0</v>
      </c>
      <c r="Q33" s="157">
        <v>0</v>
      </c>
      <c r="R33" s="156">
        <v>0</v>
      </c>
      <c r="S33" s="156">
        <v>0</v>
      </c>
      <c r="T33" s="157">
        <v>7</v>
      </c>
      <c r="U33" s="157">
        <v>8400</v>
      </c>
      <c r="V33" s="158">
        <f t="shared" si="4"/>
        <v>158</v>
      </c>
      <c r="W33" s="158">
        <f t="shared" si="4"/>
        <v>810965</v>
      </c>
    </row>
    <row r="34" spans="1:23" ht="16.5">
      <c r="A34" s="155" t="s">
        <v>36</v>
      </c>
      <c r="B34" s="156">
        <v>802</v>
      </c>
      <c r="C34" s="156">
        <v>4041929</v>
      </c>
      <c r="D34" s="157">
        <v>0</v>
      </c>
      <c r="E34" s="157">
        <v>0</v>
      </c>
      <c r="F34" s="156">
        <v>0</v>
      </c>
      <c r="G34" s="156">
        <v>0</v>
      </c>
      <c r="H34" s="157">
        <v>16</v>
      </c>
      <c r="I34" s="157">
        <v>64368</v>
      </c>
      <c r="J34" s="156">
        <v>13</v>
      </c>
      <c r="K34" s="156">
        <v>87838</v>
      </c>
      <c r="L34" s="157">
        <v>0</v>
      </c>
      <c r="M34" s="157">
        <v>0</v>
      </c>
      <c r="N34" s="156">
        <v>3</v>
      </c>
      <c r="O34" s="156">
        <v>14975</v>
      </c>
      <c r="P34" s="157">
        <v>0</v>
      </c>
      <c r="Q34" s="157">
        <v>0</v>
      </c>
      <c r="R34" s="156">
        <v>0</v>
      </c>
      <c r="S34" s="156">
        <v>0</v>
      </c>
      <c r="T34" s="157">
        <v>41</v>
      </c>
      <c r="U34" s="157">
        <v>42637</v>
      </c>
      <c r="V34" s="158">
        <f t="shared" si="4"/>
        <v>875</v>
      </c>
      <c r="W34" s="158">
        <f t="shared" si="4"/>
        <v>4251747</v>
      </c>
    </row>
    <row r="35" spans="1:23" ht="16.5">
      <c r="A35" s="155" t="s">
        <v>37</v>
      </c>
      <c r="B35" s="156">
        <v>46</v>
      </c>
      <c r="C35" s="156">
        <v>256525</v>
      </c>
      <c r="D35" s="157">
        <v>0</v>
      </c>
      <c r="E35" s="157">
        <v>0</v>
      </c>
      <c r="F35" s="156">
        <v>0</v>
      </c>
      <c r="G35" s="156">
        <v>0</v>
      </c>
      <c r="H35" s="157">
        <v>2</v>
      </c>
      <c r="I35" s="157">
        <v>9288</v>
      </c>
      <c r="J35" s="156">
        <v>0</v>
      </c>
      <c r="K35" s="156">
        <v>0</v>
      </c>
      <c r="L35" s="157">
        <v>0</v>
      </c>
      <c r="M35" s="157">
        <v>0</v>
      </c>
      <c r="N35" s="156">
        <v>1</v>
      </c>
      <c r="O35" s="156">
        <v>5000</v>
      </c>
      <c r="P35" s="157">
        <v>0</v>
      </c>
      <c r="Q35" s="157">
        <v>0</v>
      </c>
      <c r="R35" s="156">
        <v>0</v>
      </c>
      <c r="S35" s="156">
        <v>0</v>
      </c>
      <c r="T35" s="157">
        <v>5</v>
      </c>
      <c r="U35" s="157">
        <v>6000</v>
      </c>
      <c r="V35" s="158">
        <f t="shared" si="4"/>
        <v>54</v>
      </c>
      <c r="W35" s="158">
        <f t="shared" si="4"/>
        <v>276813</v>
      </c>
    </row>
    <row r="36" spans="1:23" ht="16.5">
      <c r="A36" s="155" t="s">
        <v>38</v>
      </c>
      <c r="B36" s="156">
        <v>131</v>
      </c>
      <c r="C36" s="156">
        <v>715268</v>
      </c>
      <c r="D36" s="157">
        <v>0</v>
      </c>
      <c r="E36" s="157">
        <v>0</v>
      </c>
      <c r="F36" s="156">
        <v>0</v>
      </c>
      <c r="G36" s="156">
        <v>0</v>
      </c>
      <c r="H36" s="157">
        <v>4</v>
      </c>
      <c r="I36" s="157">
        <v>18576</v>
      </c>
      <c r="J36" s="156">
        <v>1</v>
      </c>
      <c r="K36" s="156">
        <v>4637</v>
      </c>
      <c r="L36" s="157">
        <v>0</v>
      </c>
      <c r="M36" s="157">
        <v>0</v>
      </c>
      <c r="N36" s="156">
        <v>1</v>
      </c>
      <c r="O36" s="156">
        <v>5000</v>
      </c>
      <c r="P36" s="157">
        <v>0</v>
      </c>
      <c r="Q36" s="157">
        <v>0</v>
      </c>
      <c r="R36" s="156">
        <v>0</v>
      </c>
      <c r="S36" s="156">
        <v>0</v>
      </c>
      <c r="T36" s="157">
        <v>4</v>
      </c>
      <c r="U36" s="157">
        <v>4800</v>
      </c>
      <c r="V36" s="158">
        <f t="shared" si="4"/>
        <v>141</v>
      </c>
      <c r="W36" s="158">
        <f t="shared" si="4"/>
        <v>748281</v>
      </c>
    </row>
    <row r="37" spans="1:23" ht="16.5">
      <c r="A37" s="155" t="s">
        <v>39</v>
      </c>
      <c r="B37" s="156">
        <v>252</v>
      </c>
      <c r="C37" s="156">
        <v>1470841</v>
      </c>
      <c r="D37" s="157">
        <v>0</v>
      </c>
      <c r="E37" s="157">
        <v>0</v>
      </c>
      <c r="F37" s="156">
        <v>0</v>
      </c>
      <c r="G37" s="156">
        <v>0</v>
      </c>
      <c r="H37" s="157">
        <v>5</v>
      </c>
      <c r="I37" s="157">
        <v>23220</v>
      </c>
      <c r="J37" s="156">
        <v>0</v>
      </c>
      <c r="K37" s="156">
        <v>0</v>
      </c>
      <c r="L37" s="157">
        <v>0</v>
      </c>
      <c r="M37" s="157">
        <v>0</v>
      </c>
      <c r="N37" s="156">
        <v>0</v>
      </c>
      <c r="O37" s="156">
        <v>0</v>
      </c>
      <c r="P37" s="157">
        <v>0</v>
      </c>
      <c r="Q37" s="157">
        <v>0</v>
      </c>
      <c r="R37" s="156">
        <v>0</v>
      </c>
      <c r="S37" s="156">
        <v>0</v>
      </c>
      <c r="T37" s="157">
        <v>11</v>
      </c>
      <c r="U37" s="157">
        <v>12600</v>
      </c>
      <c r="V37" s="158">
        <f t="shared" ref="V37:W51" si="5">B37+D37+F37+H37+J37+L37+R37+T37+N37+P37</f>
        <v>268</v>
      </c>
      <c r="W37" s="158">
        <f t="shared" si="5"/>
        <v>1506661</v>
      </c>
    </row>
    <row r="38" spans="1:23" ht="16.5">
      <c r="A38" s="155" t="s">
        <v>40</v>
      </c>
      <c r="B38" s="156">
        <v>201</v>
      </c>
      <c r="C38" s="156">
        <v>1161663</v>
      </c>
      <c r="D38" s="157">
        <v>0</v>
      </c>
      <c r="E38" s="157">
        <v>0</v>
      </c>
      <c r="F38" s="156">
        <v>0</v>
      </c>
      <c r="G38" s="156">
        <v>0</v>
      </c>
      <c r="H38" s="157">
        <v>0</v>
      </c>
      <c r="I38" s="157">
        <v>0</v>
      </c>
      <c r="J38" s="156">
        <v>0</v>
      </c>
      <c r="K38" s="156">
        <v>0</v>
      </c>
      <c r="L38" s="157">
        <v>0</v>
      </c>
      <c r="M38" s="157">
        <v>0</v>
      </c>
      <c r="N38" s="156">
        <v>0</v>
      </c>
      <c r="O38" s="156">
        <v>0</v>
      </c>
      <c r="P38" s="157">
        <v>0</v>
      </c>
      <c r="Q38" s="157">
        <v>0</v>
      </c>
      <c r="R38" s="156">
        <v>0</v>
      </c>
      <c r="S38" s="156">
        <v>0</v>
      </c>
      <c r="T38" s="157">
        <v>8</v>
      </c>
      <c r="U38" s="157">
        <v>9600</v>
      </c>
      <c r="V38" s="158">
        <f t="shared" si="5"/>
        <v>209</v>
      </c>
      <c r="W38" s="158">
        <f t="shared" si="5"/>
        <v>1171263</v>
      </c>
    </row>
    <row r="39" spans="1:23" ht="16.5">
      <c r="A39" s="155" t="s">
        <v>41</v>
      </c>
      <c r="B39" s="156">
        <v>20</v>
      </c>
      <c r="C39" s="156">
        <v>87448</v>
      </c>
      <c r="D39" s="157">
        <v>0</v>
      </c>
      <c r="E39" s="157">
        <v>0</v>
      </c>
      <c r="F39" s="156">
        <v>0</v>
      </c>
      <c r="G39" s="156">
        <v>0</v>
      </c>
      <c r="H39" s="157">
        <v>2</v>
      </c>
      <c r="I39" s="157">
        <v>9288</v>
      </c>
      <c r="J39" s="156">
        <v>0</v>
      </c>
      <c r="K39" s="156">
        <v>0</v>
      </c>
      <c r="L39" s="157">
        <v>0</v>
      </c>
      <c r="M39" s="157">
        <v>0</v>
      </c>
      <c r="N39" s="156">
        <v>0</v>
      </c>
      <c r="O39" s="156">
        <v>0</v>
      </c>
      <c r="P39" s="157">
        <v>0</v>
      </c>
      <c r="Q39" s="157">
        <v>0</v>
      </c>
      <c r="R39" s="156">
        <v>0</v>
      </c>
      <c r="S39" s="156">
        <v>0</v>
      </c>
      <c r="T39" s="157">
        <v>0</v>
      </c>
      <c r="U39" s="157">
        <v>0</v>
      </c>
      <c r="V39" s="158">
        <f t="shared" si="5"/>
        <v>22</v>
      </c>
      <c r="W39" s="158">
        <f t="shared" si="5"/>
        <v>96736</v>
      </c>
    </row>
    <row r="40" spans="1:23" ht="16.5">
      <c r="A40" s="155" t="s">
        <v>42</v>
      </c>
      <c r="B40" s="156">
        <v>453</v>
      </c>
      <c r="C40" s="156">
        <v>2008161</v>
      </c>
      <c r="D40" s="157">
        <v>0</v>
      </c>
      <c r="E40" s="157">
        <v>0</v>
      </c>
      <c r="F40" s="156">
        <v>0</v>
      </c>
      <c r="G40" s="156">
        <v>0</v>
      </c>
      <c r="H40" s="157">
        <v>2</v>
      </c>
      <c r="I40" s="157">
        <v>9288</v>
      </c>
      <c r="J40" s="156">
        <v>7</v>
      </c>
      <c r="K40" s="156">
        <v>39801</v>
      </c>
      <c r="L40" s="157">
        <v>0</v>
      </c>
      <c r="M40" s="157">
        <v>0</v>
      </c>
      <c r="N40" s="156">
        <v>0</v>
      </c>
      <c r="O40" s="156">
        <v>0</v>
      </c>
      <c r="P40" s="157">
        <v>209</v>
      </c>
      <c r="Q40" s="157">
        <v>354319</v>
      </c>
      <c r="R40" s="156">
        <v>1</v>
      </c>
      <c r="S40" s="156">
        <v>5000</v>
      </c>
      <c r="T40" s="157">
        <v>7</v>
      </c>
      <c r="U40" s="157">
        <v>6849</v>
      </c>
      <c r="V40" s="158">
        <f t="shared" si="5"/>
        <v>679</v>
      </c>
      <c r="W40" s="158">
        <f t="shared" si="5"/>
        <v>2423418</v>
      </c>
    </row>
    <row r="41" spans="1:23" ht="16.5">
      <c r="A41" s="155" t="s">
        <v>129</v>
      </c>
      <c r="B41" s="156">
        <v>380</v>
      </c>
      <c r="C41" s="156">
        <v>2066254</v>
      </c>
      <c r="D41" s="157">
        <v>0</v>
      </c>
      <c r="E41" s="157">
        <v>0</v>
      </c>
      <c r="F41" s="156">
        <v>0</v>
      </c>
      <c r="G41" s="156">
        <v>0</v>
      </c>
      <c r="H41" s="157">
        <v>9</v>
      </c>
      <c r="I41" s="157">
        <v>35304</v>
      </c>
      <c r="J41" s="156">
        <v>4</v>
      </c>
      <c r="K41" s="156">
        <v>22600</v>
      </c>
      <c r="L41" s="157">
        <v>0</v>
      </c>
      <c r="M41" s="157">
        <v>0</v>
      </c>
      <c r="N41" s="156">
        <v>0</v>
      </c>
      <c r="O41" s="156">
        <v>0</v>
      </c>
      <c r="P41" s="157">
        <v>0</v>
      </c>
      <c r="Q41" s="157">
        <v>0</v>
      </c>
      <c r="R41" s="156">
        <v>2</v>
      </c>
      <c r="S41" s="156">
        <v>7500</v>
      </c>
      <c r="T41" s="157">
        <v>53</v>
      </c>
      <c r="U41" s="157">
        <v>52832</v>
      </c>
      <c r="V41" s="158">
        <f t="shared" si="5"/>
        <v>448</v>
      </c>
      <c r="W41" s="158">
        <f t="shared" si="5"/>
        <v>2184490</v>
      </c>
    </row>
    <row r="42" spans="1:23" ht="16.5">
      <c r="A42" s="155" t="s">
        <v>44</v>
      </c>
      <c r="B42" s="156">
        <v>609</v>
      </c>
      <c r="C42" s="156">
        <v>3087442</v>
      </c>
      <c r="D42" s="157">
        <v>0</v>
      </c>
      <c r="E42" s="157">
        <v>0</v>
      </c>
      <c r="F42" s="156">
        <v>0</v>
      </c>
      <c r="G42" s="156">
        <v>0</v>
      </c>
      <c r="H42" s="157">
        <v>6</v>
      </c>
      <c r="I42" s="157">
        <v>27864</v>
      </c>
      <c r="J42" s="156">
        <v>4</v>
      </c>
      <c r="K42" s="156">
        <v>27822</v>
      </c>
      <c r="L42" s="157">
        <v>0</v>
      </c>
      <c r="M42" s="157">
        <v>0</v>
      </c>
      <c r="N42" s="156">
        <v>2</v>
      </c>
      <c r="O42" s="156">
        <v>10000</v>
      </c>
      <c r="P42" s="157">
        <v>0</v>
      </c>
      <c r="Q42" s="157">
        <v>0</v>
      </c>
      <c r="R42" s="156">
        <v>0</v>
      </c>
      <c r="S42" s="156">
        <v>0</v>
      </c>
      <c r="T42" s="157">
        <v>25</v>
      </c>
      <c r="U42" s="157">
        <v>26548</v>
      </c>
      <c r="V42" s="158">
        <f t="shared" si="5"/>
        <v>646</v>
      </c>
      <c r="W42" s="158">
        <f t="shared" si="5"/>
        <v>3179676</v>
      </c>
    </row>
    <row r="43" spans="1:23" ht="16.5">
      <c r="A43" s="155" t="s">
        <v>45</v>
      </c>
      <c r="B43" s="156">
        <v>282</v>
      </c>
      <c r="C43" s="156">
        <v>1498735</v>
      </c>
      <c r="D43" s="157">
        <v>0</v>
      </c>
      <c r="E43" s="157">
        <v>0</v>
      </c>
      <c r="F43" s="156">
        <v>0</v>
      </c>
      <c r="G43" s="156">
        <v>0</v>
      </c>
      <c r="H43" s="157">
        <v>3</v>
      </c>
      <c r="I43" s="157">
        <v>13932</v>
      </c>
      <c r="J43" s="156">
        <v>3</v>
      </c>
      <c r="K43" s="156">
        <v>23185</v>
      </c>
      <c r="L43" s="157">
        <v>0</v>
      </c>
      <c r="M43" s="157">
        <v>0</v>
      </c>
      <c r="N43" s="156">
        <v>1</v>
      </c>
      <c r="O43" s="156">
        <v>5000</v>
      </c>
      <c r="P43" s="157">
        <v>0</v>
      </c>
      <c r="Q43" s="157">
        <v>0</v>
      </c>
      <c r="R43" s="156">
        <v>0</v>
      </c>
      <c r="S43" s="156">
        <v>0</v>
      </c>
      <c r="T43" s="157">
        <v>7</v>
      </c>
      <c r="U43" s="157">
        <v>8400</v>
      </c>
      <c r="V43" s="158">
        <f t="shared" si="5"/>
        <v>296</v>
      </c>
      <c r="W43" s="158">
        <f t="shared" si="5"/>
        <v>1549252</v>
      </c>
    </row>
    <row r="44" spans="1:23" ht="16.5">
      <c r="A44" s="155" t="s">
        <v>46</v>
      </c>
      <c r="B44" s="156">
        <v>615</v>
      </c>
      <c r="C44" s="156">
        <v>3168351</v>
      </c>
      <c r="D44" s="157">
        <v>0</v>
      </c>
      <c r="E44" s="157">
        <v>0</v>
      </c>
      <c r="F44" s="156">
        <v>0</v>
      </c>
      <c r="G44" s="156">
        <v>0</v>
      </c>
      <c r="H44" s="157">
        <v>29</v>
      </c>
      <c r="I44" s="157">
        <v>128256</v>
      </c>
      <c r="J44" s="156">
        <v>4</v>
      </c>
      <c r="K44" s="156">
        <v>29368</v>
      </c>
      <c r="L44" s="157">
        <v>0</v>
      </c>
      <c r="M44" s="157">
        <v>0</v>
      </c>
      <c r="N44" s="156">
        <v>1</v>
      </c>
      <c r="O44" s="156">
        <v>5000</v>
      </c>
      <c r="P44" s="157">
        <v>0</v>
      </c>
      <c r="Q44" s="157">
        <v>0</v>
      </c>
      <c r="R44" s="156">
        <v>12</v>
      </c>
      <c r="S44" s="156">
        <v>43750</v>
      </c>
      <c r="T44" s="157">
        <v>27</v>
      </c>
      <c r="U44" s="157">
        <v>28971</v>
      </c>
      <c r="V44" s="158">
        <f t="shared" si="5"/>
        <v>688</v>
      </c>
      <c r="W44" s="158">
        <f t="shared" si="5"/>
        <v>3403696</v>
      </c>
    </row>
    <row r="45" spans="1:23" ht="16.5">
      <c r="A45" s="155" t="s">
        <v>47</v>
      </c>
      <c r="B45" s="156">
        <v>388</v>
      </c>
      <c r="C45" s="156">
        <v>2022791</v>
      </c>
      <c r="D45" s="157">
        <v>0</v>
      </c>
      <c r="E45" s="157">
        <v>0</v>
      </c>
      <c r="F45" s="156">
        <v>0</v>
      </c>
      <c r="G45" s="156">
        <v>0</v>
      </c>
      <c r="H45" s="157">
        <v>0</v>
      </c>
      <c r="I45" s="157">
        <v>0</v>
      </c>
      <c r="J45" s="156">
        <v>0</v>
      </c>
      <c r="K45" s="156">
        <v>0</v>
      </c>
      <c r="L45" s="157">
        <v>0</v>
      </c>
      <c r="M45" s="157">
        <v>0</v>
      </c>
      <c r="N45" s="156">
        <v>0</v>
      </c>
      <c r="O45" s="156">
        <v>0</v>
      </c>
      <c r="P45" s="157">
        <v>0</v>
      </c>
      <c r="Q45" s="157">
        <v>0</v>
      </c>
      <c r="R45" s="156">
        <v>2</v>
      </c>
      <c r="S45" s="156">
        <v>5000</v>
      </c>
      <c r="T45" s="157">
        <v>40</v>
      </c>
      <c r="U45" s="157">
        <v>42719</v>
      </c>
      <c r="V45" s="158">
        <f t="shared" si="5"/>
        <v>430</v>
      </c>
      <c r="W45" s="158">
        <f t="shared" si="5"/>
        <v>2070510</v>
      </c>
    </row>
    <row r="46" spans="1:23" ht="16.5">
      <c r="A46" s="155" t="s">
        <v>48</v>
      </c>
      <c r="B46" s="156">
        <v>81</v>
      </c>
      <c r="C46" s="156">
        <v>360898</v>
      </c>
      <c r="D46" s="157">
        <v>0</v>
      </c>
      <c r="E46" s="157">
        <v>0</v>
      </c>
      <c r="F46" s="156">
        <v>0</v>
      </c>
      <c r="G46" s="156">
        <v>0</v>
      </c>
      <c r="H46" s="157">
        <v>2</v>
      </c>
      <c r="I46" s="157">
        <v>7547</v>
      </c>
      <c r="J46" s="156">
        <v>2</v>
      </c>
      <c r="K46" s="156">
        <v>12752</v>
      </c>
      <c r="L46" s="157">
        <v>0</v>
      </c>
      <c r="M46" s="157">
        <v>0</v>
      </c>
      <c r="N46" s="156">
        <v>0</v>
      </c>
      <c r="O46" s="156">
        <v>0</v>
      </c>
      <c r="P46" s="157">
        <v>68</v>
      </c>
      <c r="Q46" s="157">
        <v>98697</v>
      </c>
      <c r="R46" s="156">
        <v>7</v>
      </c>
      <c r="S46" s="156">
        <v>23437</v>
      </c>
      <c r="T46" s="157">
        <v>3</v>
      </c>
      <c r="U46" s="157">
        <v>2850</v>
      </c>
      <c r="V46" s="158">
        <f t="shared" si="5"/>
        <v>163</v>
      </c>
      <c r="W46" s="158">
        <f t="shared" si="5"/>
        <v>506181</v>
      </c>
    </row>
    <row r="47" spans="1:23" ht="16.5">
      <c r="A47" s="155" t="s">
        <v>49</v>
      </c>
      <c r="B47" s="156">
        <v>414</v>
      </c>
      <c r="C47" s="156">
        <v>1961693</v>
      </c>
      <c r="D47" s="157">
        <v>0</v>
      </c>
      <c r="E47" s="157">
        <v>0</v>
      </c>
      <c r="F47" s="156">
        <v>0</v>
      </c>
      <c r="G47" s="156">
        <v>0</v>
      </c>
      <c r="H47" s="157">
        <v>2</v>
      </c>
      <c r="I47" s="157">
        <v>9288</v>
      </c>
      <c r="J47" s="156">
        <v>12</v>
      </c>
      <c r="K47" s="156">
        <v>73420</v>
      </c>
      <c r="L47" s="157">
        <v>0</v>
      </c>
      <c r="M47" s="157">
        <v>0</v>
      </c>
      <c r="N47" s="156">
        <v>0</v>
      </c>
      <c r="O47" s="156">
        <v>0</v>
      </c>
      <c r="P47" s="157">
        <v>0</v>
      </c>
      <c r="Q47" s="157">
        <v>0</v>
      </c>
      <c r="R47" s="156">
        <v>0</v>
      </c>
      <c r="S47" s="156">
        <v>0</v>
      </c>
      <c r="T47" s="157">
        <v>10</v>
      </c>
      <c r="U47" s="157">
        <v>10800</v>
      </c>
      <c r="V47" s="158">
        <f t="shared" si="5"/>
        <v>438</v>
      </c>
      <c r="W47" s="158">
        <f t="shared" si="5"/>
        <v>2055201</v>
      </c>
    </row>
    <row r="48" spans="1:23" ht="16.5">
      <c r="A48" s="155" t="s">
        <v>50</v>
      </c>
      <c r="B48" s="156">
        <v>635</v>
      </c>
      <c r="C48" s="156">
        <v>2385768</v>
      </c>
      <c r="D48" s="157">
        <v>0</v>
      </c>
      <c r="E48" s="157">
        <v>0</v>
      </c>
      <c r="F48" s="156">
        <v>0</v>
      </c>
      <c r="G48" s="156">
        <v>0</v>
      </c>
      <c r="H48" s="157">
        <v>2</v>
      </c>
      <c r="I48" s="157">
        <v>9288</v>
      </c>
      <c r="J48" s="156">
        <v>25</v>
      </c>
      <c r="K48" s="156">
        <v>119217</v>
      </c>
      <c r="L48" s="157">
        <v>0</v>
      </c>
      <c r="M48" s="157">
        <v>0</v>
      </c>
      <c r="N48" s="156">
        <v>3</v>
      </c>
      <c r="O48" s="156">
        <v>18125</v>
      </c>
      <c r="P48" s="157">
        <v>0</v>
      </c>
      <c r="Q48" s="157">
        <v>0</v>
      </c>
      <c r="R48" s="156">
        <v>0</v>
      </c>
      <c r="S48" s="156">
        <v>0</v>
      </c>
      <c r="T48" s="157">
        <v>2</v>
      </c>
      <c r="U48" s="157">
        <v>1800</v>
      </c>
      <c r="V48" s="158">
        <f t="shared" si="5"/>
        <v>667</v>
      </c>
      <c r="W48" s="158">
        <f t="shared" si="5"/>
        <v>2534198</v>
      </c>
    </row>
    <row r="49" spans="1:26" ht="16.5">
      <c r="A49" s="155" t="s">
        <v>51</v>
      </c>
      <c r="B49" s="156">
        <v>449</v>
      </c>
      <c r="C49" s="156">
        <v>2607171</v>
      </c>
      <c r="D49" s="157">
        <v>0</v>
      </c>
      <c r="E49" s="157">
        <v>0</v>
      </c>
      <c r="F49" s="156">
        <v>0</v>
      </c>
      <c r="G49" s="156">
        <v>0</v>
      </c>
      <c r="H49" s="157">
        <v>10</v>
      </c>
      <c r="I49" s="157">
        <v>42016</v>
      </c>
      <c r="J49" s="156">
        <v>2</v>
      </c>
      <c r="K49" s="156">
        <v>13911</v>
      </c>
      <c r="L49" s="157">
        <v>0</v>
      </c>
      <c r="M49" s="157">
        <v>0</v>
      </c>
      <c r="N49" s="156">
        <v>1</v>
      </c>
      <c r="O49" s="156">
        <v>1316</v>
      </c>
      <c r="P49" s="157">
        <v>0</v>
      </c>
      <c r="Q49" s="157">
        <v>0</v>
      </c>
      <c r="R49" s="156">
        <v>0</v>
      </c>
      <c r="S49" s="156">
        <v>0</v>
      </c>
      <c r="T49" s="157">
        <v>4</v>
      </c>
      <c r="U49" s="157">
        <v>4200</v>
      </c>
      <c r="V49" s="158">
        <f t="shared" si="5"/>
        <v>466</v>
      </c>
      <c r="W49" s="158">
        <f t="shared" si="5"/>
        <v>2668614</v>
      </c>
    </row>
    <row r="50" spans="1:26" ht="16.5">
      <c r="A50" s="159" t="s">
        <v>52</v>
      </c>
      <c r="B50" s="160">
        <v>375</v>
      </c>
      <c r="C50" s="160">
        <v>1887282</v>
      </c>
      <c r="D50" s="161">
        <v>0</v>
      </c>
      <c r="E50" s="161">
        <v>0</v>
      </c>
      <c r="F50" s="160">
        <v>0</v>
      </c>
      <c r="G50" s="160">
        <v>0</v>
      </c>
      <c r="H50" s="161">
        <v>10</v>
      </c>
      <c r="I50" s="161">
        <v>41796</v>
      </c>
      <c r="J50" s="160">
        <v>1</v>
      </c>
      <c r="K50" s="160">
        <v>9274</v>
      </c>
      <c r="L50" s="161">
        <v>0</v>
      </c>
      <c r="M50" s="161">
        <v>0</v>
      </c>
      <c r="N50" s="160">
        <v>1</v>
      </c>
      <c r="O50" s="160">
        <v>6250</v>
      </c>
      <c r="P50" s="161">
        <v>0</v>
      </c>
      <c r="Q50" s="161">
        <v>0</v>
      </c>
      <c r="R50" s="160">
        <v>0</v>
      </c>
      <c r="S50" s="160">
        <v>0</v>
      </c>
      <c r="T50" s="161">
        <v>14</v>
      </c>
      <c r="U50" s="161">
        <v>14540</v>
      </c>
      <c r="V50" s="160">
        <f t="shared" si="5"/>
        <v>401</v>
      </c>
      <c r="W50" s="160">
        <f t="shared" si="5"/>
        <v>1959142</v>
      </c>
      <c r="X50" s="162"/>
      <c r="Y50" s="162"/>
      <c r="Z50" s="162"/>
    </row>
    <row r="51" spans="1:26" ht="16.5">
      <c r="A51" s="155" t="s">
        <v>53</v>
      </c>
      <c r="B51" s="156">
        <f t="shared" ref="B51:U51" si="6">SUM(B21:B50)</f>
        <v>9309</v>
      </c>
      <c r="C51" s="156">
        <f t="shared" si="6"/>
        <v>46914946</v>
      </c>
      <c r="D51" s="157">
        <f t="shared" si="6"/>
        <v>0</v>
      </c>
      <c r="E51" s="157">
        <f t="shared" si="6"/>
        <v>0</v>
      </c>
      <c r="F51" s="156">
        <f t="shared" si="6"/>
        <v>0</v>
      </c>
      <c r="G51" s="156">
        <f t="shared" si="6"/>
        <v>0</v>
      </c>
      <c r="H51" s="157">
        <f t="shared" si="6"/>
        <v>176</v>
      </c>
      <c r="I51" s="157">
        <f t="shared" si="6"/>
        <v>757916</v>
      </c>
      <c r="J51" s="156">
        <f t="shared" si="6"/>
        <v>107</v>
      </c>
      <c r="K51" s="156">
        <f t="shared" si="6"/>
        <v>682411</v>
      </c>
      <c r="L51" s="157">
        <f t="shared" si="6"/>
        <v>1</v>
      </c>
      <c r="M51" s="157">
        <f t="shared" si="6"/>
        <v>2000</v>
      </c>
      <c r="N51" s="156">
        <f t="shared" si="6"/>
        <v>18</v>
      </c>
      <c r="O51" s="156">
        <f t="shared" si="6"/>
        <v>96291</v>
      </c>
      <c r="P51" s="157">
        <f t="shared" si="6"/>
        <v>277</v>
      </c>
      <c r="Q51" s="157">
        <f t="shared" si="6"/>
        <v>453016</v>
      </c>
      <c r="R51" s="156">
        <f t="shared" si="6"/>
        <v>39</v>
      </c>
      <c r="S51" s="156">
        <f t="shared" si="6"/>
        <v>145312</v>
      </c>
      <c r="T51" s="157">
        <f t="shared" si="6"/>
        <v>443</v>
      </c>
      <c r="U51" s="157">
        <f t="shared" si="6"/>
        <v>476321</v>
      </c>
      <c r="V51" s="158">
        <f t="shared" si="5"/>
        <v>10370</v>
      </c>
      <c r="W51" s="158">
        <f t="shared" si="5"/>
        <v>49528213</v>
      </c>
    </row>
    <row r="52" spans="1:26" ht="16.5">
      <c r="A52" s="155"/>
      <c r="B52" s="156"/>
      <c r="C52" s="156"/>
      <c r="D52" s="169"/>
      <c r="E52" s="169"/>
      <c r="F52" s="156"/>
      <c r="G52" s="156"/>
      <c r="H52" s="169"/>
      <c r="I52" s="169"/>
      <c r="J52" s="156"/>
      <c r="K52" s="156"/>
      <c r="L52" s="169"/>
      <c r="M52" s="169"/>
      <c r="N52" s="166"/>
      <c r="O52" s="166"/>
      <c r="P52" s="155"/>
      <c r="Q52" s="155"/>
      <c r="R52" s="166"/>
      <c r="S52" s="166"/>
      <c r="T52" s="155"/>
      <c r="U52" s="155"/>
      <c r="V52" s="156"/>
      <c r="W52" s="156"/>
    </row>
    <row r="53" spans="1:26" ht="39">
      <c r="A53" s="153" t="s">
        <v>54</v>
      </c>
      <c r="B53" s="160"/>
      <c r="C53" s="160"/>
      <c r="D53" s="161"/>
      <c r="E53" s="161"/>
      <c r="F53" s="160"/>
      <c r="G53" s="160"/>
      <c r="H53" s="161"/>
      <c r="I53" s="161"/>
      <c r="J53" s="160"/>
      <c r="K53" s="160"/>
      <c r="L53" s="161"/>
      <c r="M53" s="161"/>
      <c r="N53" s="166"/>
      <c r="O53" s="166"/>
      <c r="P53" s="155"/>
      <c r="Q53" s="155"/>
      <c r="R53" s="166"/>
      <c r="S53" s="166"/>
      <c r="T53" s="155"/>
      <c r="U53" s="155"/>
      <c r="V53" s="156"/>
      <c r="W53" s="156"/>
    </row>
    <row r="54" spans="1:26" ht="16.5">
      <c r="A54" s="159" t="s">
        <v>55</v>
      </c>
      <c r="B54" s="160">
        <v>150</v>
      </c>
      <c r="C54" s="160">
        <v>362310</v>
      </c>
      <c r="D54" s="161">
        <v>0</v>
      </c>
      <c r="E54" s="161">
        <v>0</v>
      </c>
      <c r="F54" s="156">
        <v>0</v>
      </c>
      <c r="G54" s="156">
        <v>0</v>
      </c>
      <c r="H54" s="161">
        <v>0</v>
      </c>
      <c r="I54" s="161">
        <v>0</v>
      </c>
      <c r="J54" s="160">
        <v>8</v>
      </c>
      <c r="K54" s="160">
        <v>31788</v>
      </c>
      <c r="L54" s="161">
        <v>0</v>
      </c>
      <c r="M54" s="161">
        <v>0</v>
      </c>
      <c r="N54" s="160">
        <v>1</v>
      </c>
      <c r="O54" s="160">
        <v>5000</v>
      </c>
      <c r="P54" s="157">
        <v>0</v>
      </c>
      <c r="Q54" s="157">
        <v>0</v>
      </c>
      <c r="R54" s="156">
        <v>0</v>
      </c>
      <c r="S54" s="156">
        <v>0</v>
      </c>
      <c r="T54" s="157">
        <v>1</v>
      </c>
      <c r="U54" s="157">
        <v>600</v>
      </c>
      <c r="V54" s="158">
        <f t="shared" ref="V54:W55" si="7">B54+D54+F54+H54+J54+L54+R54+T54+N54+P54</f>
        <v>160</v>
      </c>
      <c r="W54" s="158">
        <f t="shared" si="7"/>
        <v>399698</v>
      </c>
    </row>
    <row r="55" spans="1:26" ht="16.5">
      <c r="A55" s="155" t="s">
        <v>56</v>
      </c>
      <c r="B55" s="156">
        <f t="shared" ref="B55:U55" si="8">SUM(B54)</f>
        <v>150</v>
      </c>
      <c r="C55" s="156">
        <f t="shared" si="8"/>
        <v>362310</v>
      </c>
      <c r="D55" s="157">
        <f t="shared" si="8"/>
        <v>0</v>
      </c>
      <c r="E55" s="157">
        <f t="shared" si="8"/>
        <v>0</v>
      </c>
      <c r="F55" s="156">
        <f t="shared" si="8"/>
        <v>0</v>
      </c>
      <c r="G55" s="156">
        <f t="shared" si="8"/>
        <v>0</v>
      </c>
      <c r="H55" s="157">
        <f t="shared" si="8"/>
        <v>0</v>
      </c>
      <c r="I55" s="157">
        <f t="shared" si="8"/>
        <v>0</v>
      </c>
      <c r="J55" s="156">
        <f t="shared" si="8"/>
        <v>8</v>
      </c>
      <c r="K55" s="156">
        <f t="shared" si="8"/>
        <v>31788</v>
      </c>
      <c r="L55" s="157">
        <f t="shared" si="8"/>
        <v>0</v>
      </c>
      <c r="M55" s="157">
        <f t="shared" si="8"/>
        <v>0</v>
      </c>
      <c r="N55" s="156">
        <f t="shared" si="8"/>
        <v>1</v>
      </c>
      <c r="O55" s="156">
        <f t="shared" si="8"/>
        <v>5000</v>
      </c>
      <c r="P55" s="157">
        <f t="shared" si="8"/>
        <v>0</v>
      </c>
      <c r="Q55" s="157">
        <f t="shared" si="8"/>
        <v>0</v>
      </c>
      <c r="R55" s="156">
        <f t="shared" si="8"/>
        <v>0</v>
      </c>
      <c r="S55" s="156">
        <f t="shared" si="8"/>
        <v>0</v>
      </c>
      <c r="T55" s="157">
        <f t="shared" si="8"/>
        <v>1</v>
      </c>
      <c r="U55" s="157">
        <f t="shared" si="8"/>
        <v>600</v>
      </c>
      <c r="V55" s="158">
        <f t="shared" si="7"/>
        <v>160</v>
      </c>
      <c r="W55" s="158">
        <f t="shared" si="7"/>
        <v>399698</v>
      </c>
    </row>
    <row r="56" spans="1:26" ht="16.5">
      <c r="A56" s="155"/>
      <c r="B56" s="156"/>
      <c r="C56" s="156"/>
      <c r="D56" s="169"/>
      <c r="E56" s="169"/>
      <c r="F56" s="156"/>
      <c r="G56" s="156"/>
      <c r="H56" s="169"/>
      <c r="I56" s="169"/>
      <c r="J56" s="156"/>
      <c r="K56" s="156"/>
      <c r="L56" s="169"/>
      <c r="M56" s="169"/>
      <c r="N56" s="166"/>
      <c r="O56" s="166"/>
      <c r="P56" s="155"/>
      <c r="Q56" s="155"/>
      <c r="R56" s="166"/>
      <c r="S56" s="166"/>
      <c r="T56" s="155"/>
      <c r="U56" s="155"/>
      <c r="V56" s="156"/>
      <c r="W56" s="156"/>
    </row>
    <row r="57" spans="1:26" ht="31.5">
      <c r="A57" s="170" t="s">
        <v>57</v>
      </c>
      <c r="B57" s="164">
        <f t="shared" ref="B57:U57" si="9">SUM(B51+B55)</f>
        <v>9459</v>
      </c>
      <c r="C57" s="164">
        <f t="shared" si="9"/>
        <v>47277256</v>
      </c>
      <c r="D57" s="165">
        <f t="shared" si="9"/>
        <v>0</v>
      </c>
      <c r="E57" s="165">
        <f t="shared" si="9"/>
        <v>0</v>
      </c>
      <c r="F57" s="164">
        <f t="shared" si="9"/>
        <v>0</v>
      </c>
      <c r="G57" s="164">
        <f t="shared" si="9"/>
        <v>0</v>
      </c>
      <c r="H57" s="165">
        <f t="shared" si="9"/>
        <v>176</v>
      </c>
      <c r="I57" s="165">
        <f t="shared" si="9"/>
        <v>757916</v>
      </c>
      <c r="J57" s="164">
        <f t="shared" si="9"/>
        <v>115</v>
      </c>
      <c r="K57" s="164">
        <f t="shared" si="9"/>
        <v>714199</v>
      </c>
      <c r="L57" s="165">
        <f t="shared" si="9"/>
        <v>1</v>
      </c>
      <c r="M57" s="165">
        <f t="shared" si="9"/>
        <v>2000</v>
      </c>
      <c r="N57" s="164">
        <f t="shared" si="9"/>
        <v>19</v>
      </c>
      <c r="O57" s="164">
        <f t="shared" si="9"/>
        <v>101291</v>
      </c>
      <c r="P57" s="165">
        <f t="shared" si="9"/>
        <v>277</v>
      </c>
      <c r="Q57" s="165">
        <f t="shared" si="9"/>
        <v>453016</v>
      </c>
      <c r="R57" s="164">
        <f t="shared" si="9"/>
        <v>39</v>
      </c>
      <c r="S57" s="164">
        <f t="shared" si="9"/>
        <v>145312</v>
      </c>
      <c r="T57" s="165">
        <f t="shared" si="9"/>
        <v>444</v>
      </c>
      <c r="U57" s="165">
        <f t="shared" si="9"/>
        <v>476921</v>
      </c>
      <c r="V57" s="158">
        <f t="shared" ref="V57:W57" si="10">B57+D57+F57+H57+J57+L57+R57+T57+N57+P57</f>
        <v>10530</v>
      </c>
      <c r="W57" s="158">
        <f t="shared" si="10"/>
        <v>49927911</v>
      </c>
    </row>
    <row r="58" spans="1:26" ht="16.5">
      <c r="A58" s="155"/>
      <c r="B58" s="167"/>
      <c r="C58" s="166"/>
      <c r="D58" s="155"/>
      <c r="E58" s="155"/>
      <c r="F58" s="167"/>
      <c r="G58" s="167" t="s">
        <v>58</v>
      </c>
      <c r="H58" s="168"/>
      <c r="I58" s="168" t="s">
        <v>58</v>
      </c>
      <c r="J58" s="166"/>
      <c r="K58" s="156"/>
      <c r="L58" s="155"/>
      <c r="M58" s="155"/>
      <c r="N58" s="166"/>
      <c r="O58" s="166"/>
      <c r="P58" s="155"/>
      <c r="Q58" s="155"/>
      <c r="R58" s="166"/>
      <c r="S58" s="166"/>
      <c r="T58" s="155"/>
      <c r="U58" s="155"/>
      <c r="V58" s="156"/>
      <c r="W58" s="156"/>
    </row>
    <row r="59" spans="1:26" ht="19.5">
      <c r="A59" s="153" t="s">
        <v>59</v>
      </c>
      <c r="B59" s="167"/>
      <c r="C59" s="167"/>
      <c r="D59" s="155"/>
      <c r="E59" s="155"/>
      <c r="F59" s="167"/>
      <c r="G59" s="167"/>
      <c r="H59" s="168"/>
      <c r="I59" s="168"/>
      <c r="J59" s="166"/>
      <c r="K59" s="156"/>
      <c r="L59" s="155"/>
      <c r="M59" s="155"/>
      <c r="N59" s="166"/>
      <c r="O59" s="166"/>
      <c r="P59" s="155"/>
      <c r="Q59" s="155"/>
      <c r="R59" s="166"/>
      <c r="S59" s="166"/>
      <c r="T59" s="155"/>
      <c r="U59" s="155"/>
      <c r="V59" s="156"/>
      <c r="W59" s="156"/>
    </row>
    <row r="60" spans="1:26" ht="31.5">
      <c r="A60" s="171" t="s">
        <v>60</v>
      </c>
      <c r="B60" s="156">
        <v>0</v>
      </c>
      <c r="C60" s="156">
        <v>0</v>
      </c>
      <c r="D60" s="157">
        <v>587</v>
      </c>
      <c r="E60" s="157">
        <v>344206</v>
      </c>
      <c r="F60" s="156">
        <v>806</v>
      </c>
      <c r="G60" s="156">
        <v>820281</v>
      </c>
      <c r="H60" s="157">
        <v>48</v>
      </c>
      <c r="I60" s="157">
        <v>147382</v>
      </c>
      <c r="J60" s="156">
        <v>88</v>
      </c>
      <c r="K60" s="156">
        <v>240720</v>
      </c>
      <c r="L60" s="157">
        <v>0</v>
      </c>
      <c r="M60" s="157">
        <v>0</v>
      </c>
      <c r="N60" s="156">
        <v>24</v>
      </c>
      <c r="O60" s="156">
        <v>65842</v>
      </c>
      <c r="P60" s="157">
        <v>1375</v>
      </c>
      <c r="Q60" s="157">
        <v>3258394</v>
      </c>
      <c r="R60" s="156">
        <v>0</v>
      </c>
      <c r="S60" s="156">
        <v>0</v>
      </c>
      <c r="T60" s="157">
        <v>426</v>
      </c>
      <c r="U60" s="157">
        <v>364495</v>
      </c>
      <c r="V60" s="158">
        <f t="shared" ref="V60:W75" si="11">B60+D60+F60+H60+J60+L60+R60+T60+N60+P60</f>
        <v>3354</v>
      </c>
      <c r="W60" s="158">
        <f t="shared" si="11"/>
        <v>5241320</v>
      </c>
    </row>
    <row r="61" spans="1:26" ht="31.5">
      <c r="A61" s="171" t="s">
        <v>61</v>
      </c>
      <c r="B61" s="156">
        <v>0</v>
      </c>
      <c r="C61" s="156">
        <v>0</v>
      </c>
      <c r="D61" s="157">
        <v>24</v>
      </c>
      <c r="E61" s="157">
        <v>14444</v>
      </c>
      <c r="F61" s="156">
        <v>60</v>
      </c>
      <c r="G61" s="156">
        <v>52016</v>
      </c>
      <c r="H61" s="157">
        <v>0</v>
      </c>
      <c r="I61" s="157">
        <v>0</v>
      </c>
      <c r="J61" s="156">
        <v>1</v>
      </c>
      <c r="K61" s="156">
        <v>3325</v>
      </c>
      <c r="L61" s="157">
        <v>0</v>
      </c>
      <c r="M61" s="157">
        <v>0</v>
      </c>
      <c r="N61" s="156">
        <v>0</v>
      </c>
      <c r="O61" s="156">
        <v>0</v>
      </c>
      <c r="P61" s="157">
        <v>78</v>
      </c>
      <c r="Q61" s="157">
        <v>106161</v>
      </c>
      <c r="R61" s="156">
        <v>0</v>
      </c>
      <c r="S61" s="156">
        <v>0</v>
      </c>
      <c r="T61" s="157">
        <v>35</v>
      </c>
      <c r="U61" s="157">
        <v>32550</v>
      </c>
      <c r="V61" s="158">
        <f t="shared" si="11"/>
        <v>198</v>
      </c>
      <c r="W61" s="158">
        <f t="shared" si="11"/>
        <v>208496</v>
      </c>
    </row>
    <row r="62" spans="1:26" ht="31.5">
      <c r="A62" s="171" t="s">
        <v>62</v>
      </c>
      <c r="B62" s="156">
        <v>0</v>
      </c>
      <c r="C62" s="156">
        <v>0</v>
      </c>
      <c r="D62" s="157">
        <v>38</v>
      </c>
      <c r="E62" s="157">
        <v>23381</v>
      </c>
      <c r="F62" s="156">
        <v>68</v>
      </c>
      <c r="G62" s="156">
        <v>61756</v>
      </c>
      <c r="H62" s="157">
        <v>2</v>
      </c>
      <c r="I62" s="157">
        <v>7017</v>
      </c>
      <c r="J62" s="156">
        <v>7</v>
      </c>
      <c r="K62" s="156">
        <v>12600</v>
      </c>
      <c r="L62" s="157">
        <v>0</v>
      </c>
      <c r="M62" s="157">
        <v>0</v>
      </c>
      <c r="N62" s="156">
        <v>0</v>
      </c>
      <c r="O62" s="156">
        <v>0</v>
      </c>
      <c r="P62" s="157">
        <v>102</v>
      </c>
      <c r="Q62" s="157">
        <v>152444</v>
      </c>
      <c r="R62" s="156">
        <v>0</v>
      </c>
      <c r="S62" s="156">
        <v>0</v>
      </c>
      <c r="T62" s="157">
        <v>13</v>
      </c>
      <c r="U62" s="157">
        <v>14400</v>
      </c>
      <c r="V62" s="158">
        <f t="shared" si="11"/>
        <v>230</v>
      </c>
      <c r="W62" s="158">
        <f t="shared" si="11"/>
        <v>271598</v>
      </c>
    </row>
    <row r="63" spans="1:26" ht="31.5">
      <c r="A63" s="171" t="s">
        <v>63</v>
      </c>
      <c r="B63" s="156">
        <v>0</v>
      </c>
      <c r="C63" s="156">
        <v>0</v>
      </c>
      <c r="D63" s="157">
        <v>89</v>
      </c>
      <c r="E63" s="157">
        <v>52160</v>
      </c>
      <c r="F63" s="156">
        <v>260</v>
      </c>
      <c r="G63" s="156">
        <v>219809</v>
      </c>
      <c r="H63" s="157">
        <v>1</v>
      </c>
      <c r="I63" s="157">
        <v>4644</v>
      </c>
      <c r="J63" s="156">
        <v>12</v>
      </c>
      <c r="K63" s="156">
        <v>34125</v>
      </c>
      <c r="L63" s="157">
        <v>0</v>
      </c>
      <c r="M63" s="157">
        <v>0</v>
      </c>
      <c r="N63" s="156">
        <v>2</v>
      </c>
      <c r="O63" s="156">
        <v>5702</v>
      </c>
      <c r="P63" s="157">
        <v>363</v>
      </c>
      <c r="Q63" s="157">
        <v>490307</v>
      </c>
      <c r="R63" s="156">
        <v>0</v>
      </c>
      <c r="S63" s="156">
        <v>0</v>
      </c>
      <c r="T63" s="157">
        <v>158</v>
      </c>
      <c r="U63" s="157">
        <v>158250</v>
      </c>
      <c r="V63" s="158">
        <f t="shared" si="11"/>
        <v>885</v>
      </c>
      <c r="W63" s="158">
        <f t="shared" si="11"/>
        <v>964997</v>
      </c>
    </row>
    <row r="64" spans="1:26" ht="31.5">
      <c r="A64" s="171" t="s">
        <v>64</v>
      </c>
      <c r="B64" s="156">
        <v>0</v>
      </c>
      <c r="C64" s="156">
        <v>0</v>
      </c>
      <c r="D64" s="157">
        <v>190</v>
      </c>
      <c r="E64" s="157">
        <v>130288</v>
      </c>
      <c r="F64" s="156">
        <v>344</v>
      </c>
      <c r="G64" s="156">
        <v>377273</v>
      </c>
      <c r="H64" s="157">
        <v>42</v>
      </c>
      <c r="I64" s="157">
        <v>139579</v>
      </c>
      <c r="J64" s="156">
        <v>10</v>
      </c>
      <c r="K64" s="156">
        <v>33024</v>
      </c>
      <c r="L64" s="157">
        <v>0</v>
      </c>
      <c r="M64" s="157">
        <v>0</v>
      </c>
      <c r="N64" s="156">
        <v>5</v>
      </c>
      <c r="O64" s="156">
        <v>13750</v>
      </c>
      <c r="P64" s="157">
        <v>597</v>
      </c>
      <c r="Q64" s="157">
        <v>1835428</v>
      </c>
      <c r="R64" s="156">
        <v>0</v>
      </c>
      <c r="S64" s="156">
        <v>0</v>
      </c>
      <c r="T64" s="157">
        <v>9</v>
      </c>
      <c r="U64" s="157">
        <v>6900</v>
      </c>
      <c r="V64" s="158">
        <f t="shared" si="11"/>
        <v>1197</v>
      </c>
      <c r="W64" s="158">
        <f t="shared" si="11"/>
        <v>2536242</v>
      </c>
    </row>
    <row r="65" spans="1:23" ht="31.5">
      <c r="A65" s="171" t="s">
        <v>65</v>
      </c>
      <c r="B65" s="156">
        <v>0</v>
      </c>
      <c r="C65" s="156">
        <v>0</v>
      </c>
      <c r="D65" s="157">
        <v>126</v>
      </c>
      <c r="E65" s="157">
        <v>83731</v>
      </c>
      <c r="F65" s="156">
        <v>285</v>
      </c>
      <c r="G65" s="156">
        <v>343608</v>
      </c>
      <c r="H65" s="157">
        <v>36</v>
      </c>
      <c r="I65" s="157">
        <v>116674</v>
      </c>
      <c r="J65" s="156">
        <v>11</v>
      </c>
      <c r="K65" s="156">
        <v>34040</v>
      </c>
      <c r="L65" s="157">
        <v>0</v>
      </c>
      <c r="M65" s="157">
        <v>0</v>
      </c>
      <c r="N65" s="156">
        <v>3</v>
      </c>
      <c r="O65" s="156">
        <v>14166</v>
      </c>
      <c r="P65" s="157">
        <v>468</v>
      </c>
      <c r="Q65" s="157">
        <v>1330433</v>
      </c>
      <c r="R65" s="156">
        <v>0</v>
      </c>
      <c r="S65" s="156">
        <v>0</v>
      </c>
      <c r="T65" s="157">
        <v>104</v>
      </c>
      <c r="U65" s="157">
        <v>111327</v>
      </c>
      <c r="V65" s="158">
        <f t="shared" si="11"/>
        <v>1033</v>
      </c>
      <c r="W65" s="158">
        <f t="shared" si="11"/>
        <v>2033979</v>
      </c>
    </row>
    <row r="66" spans="1:23" ht="31.5">
      <c r="A66" s="171" t="s">
        <v>66</v>
      </c>
      <c r="B66" s="156">
        <v>0</v>
      </c>
      <c r="C66" s="156">
        <v>0</v>
      </c>
      <c r="D66" s="157">
        <v>217</v>
      </c>
      <c r="E66" s="157">
        <v>146028</v>
      </c>
      <c r="F66" s="156">
        <v>359</v>
      </c>
      <c r="G66" s="156">
        <v>407741</v>
      </c>
      <c r="H66" s="157">
        <v>25</v>
      </c>
      <c r="I66" s="157">
        <v>83405</v>
      </c>
      <c r="J66" s="156">
        <v>9</v>
      </c>
      <c r="K66" s="156">
        <v>35520</v>
      </c>
      <c r="L66" s="157">
        <v>0</v>
      </c>
      <c r="M66" s="157">
        <v>0</v>
      </c>
      <c r="N66" s="156">
        <v>9</v>
      </c>
      <c r="O66" s="156">
        <v>29418</v>
      </c>
      <c r="P66" s="157">
        <v>563</v>
      </c>
      <c r="Q66" s="157">
        <v>1424970</v>
      </c>
      <c r="R66" s="156">
        <v>0</v>
      </c>
      <c r="S66" s="156">
        <v>0</v>
      </c>
      <c r="T66" s="157">
        <v>145</v>
      </c>
      <c r="U66" s="157">
        <v>149701</v>
      </c>
      <c r="V66" s="158">
        <f t="shared" si="11"/>
        <v>1327</v>
      </c>
      <c r="W66" s="158">
        <f t="shared" si="11"/>
        <v>2276783</v>
      </c>
    </row>
    <row r="67" spans="1:23" ht="31.5">
      <c r="A67" s="171" t="s">
        <v>67</v>
      </c>
      <c r="B67" s="156">
        <v>0</v>
      </c>
      <c r="C67" s="156">
        <v>0</v>
      </c>
      <c r="D67" s="157">
        <v>69</v>
      </c>
      <c r="E67" s="157">
        <v>49521</v>
      </c>
      <c r="F67" s="156">
        <v>112</v>
      </c>
      <c r="G67" s="156">
        <v>136617</v>
      </c>
      <c r="H67" s="157">
        <v>8</v>
      </c>
      <c r="I67" s="157">
        <v>29026</v>
      </c>
      <c r="J67" s="156">
        <v>5</v>
      </c>
      <c r="K67" s="156">
        <v>18655</v>
      </c>
      <c r="L67" s="157">
        <v>1</v>
      </c>
      <c r="M67" s="157">
        <v>2000</v>
      </c>
      <c r="N67" s="156">
        <v>4</v>
      </c>
      <c r="O67" s="156">
        <v>16250</v>
      </c>
      <c r="P67" s="157">
        <v>245</v>
      </c>
      <c r="Q67" s="157">
        <v>798041</v>
      </c>
      <c r="R67" s="156">
        <v>0</v>
      </c>
      <c r="S67" s="156">
        <v>0</v>
      </c>
      <c r="T67" s="157">
        <v>8</v>
      </c>
      <c r="U67" s="157">
        <v>9600</v>
      </c>
      <c r="V67" s="158">
        <f t="shared" si="11"/>
        <v>452</v>
      </c>
      <c r="W67" s="158">
        <f t="shared" si="11"/>
        <v>1059710</v>
      </c>
    </row>
    <row r="68" spans="1:23" ht="31.5">
      <c r="A68" s="171" t="s">
        <v>68</v>
      </c>
      <c r="B68" s="156">
        <v>0</v>
      </c>
      <c r="C68" s="156">
        <v>0</v>
      </c>
      <c r="D68" s="157">
        <v>37</v>
      </c>
      <c r="E68" s="157">
        <v>29625</v>
      </c>
      <c r="F68" s="156">
        <v>38</v>
      </c>
      <c r="G68" s="156">
        <v>56059</v>
      </c>
      <c r="H68" s="157">
        <v>3</v>
      </c>
      <c r="I68" s="157">
        <v>11610</v>
      </c>
      <c r="J68" s="156">
        <v>2</v>
      </c>
      <c r="K68" s="156">
        <v>4525</v>
      </c>
      <c r="L68" s="157">
        <v>0</v>
      </c>
      <c r="M68" s="157">
        <v>0</v>
      </c>
      <c r="N68" s="156">
        <v>1</v>
      </c>
      <c r="O68" s="156">
        <v>2500</v>
      </c>
      <c r="P68" s="157">
        <v>93</v>
      </c>
      <c r="Q68" s="157">
        <v>301379</v>
      </c>
      <c r="R68" s="156">
        <v>0</v>
      </c>
      <c r="S68" s="156">
        <v>0</v>
      </c>
      <c r="T68" s="157">
        <v>10</v>
      </c>
      <c r="U68" s="157">
        <v>9600</v>
      </c>
      <c r="V68" s="158">
        <f t="shared" si="11"/>
        <v>184</v>
      </c>
      <c r="W68" s="158">
        <f t="shared" si="11"/>
        <v>415298</v>
      </c>
    </row>
    <row r="69" spans="1:23" ht="31.5">
      <c r="A69" s="171" t="s">
        <v>69</v>
      </c>
      <c r="B69" s="156">
        <v>0</v>
      </c>
      <c r="C69" s="156">
        <v>0</v>
      </c>
      <c r="D69" s="157">
        <v>37</v>
      </c>
      <c r="E69" s="157">
        <v>25970</v>
      </c>
      <c r="F69" s="156">
        <v>81</v>
      </c>
      <c r="G69" s="156">
        <v>97606</v>
      </c>
      <c r="H69" s="157">
        <v>8</v>
      </c>
      <c r="I69" s="157">
        <v>30766</v>
      </c>
      <c r="J69" s="156">
        <v>3</v>
      </c>
      <c r="K69" s="156">
        <v>10679</v>
      </c>
      <c r="L69" s="157">
        <v>0</v>
      </c>
      <c r="M69" s="157">
        <v>0</v>
      </c>
      <c r="N69" s="156">
        <v>0</v>
      </c>
      <c r="O69" s="156">
        <v>0</v>
      </c>
      <c r="P69" s="157">
        <v>140</v>
      </c>
      <c r="Q69" s="157">
        <v>470541</v>
      </c>
      <c r="R69" s="156">
        <v>0</v>
      </c>
      <c r="S69" s="156">
        <v>0</v>
      </c>
      <c r="T69" s="157">
        <v>94</v>
      </c>
      <c r="U69" s="157">
        <v>99350</v>
      </c>
      <c r="V69" s="158">
        <f t="shared" si="11"/>
        <v>363</v>
      </c>
      <c r="W69" s="158">
        <f t="shared" si="11"/>
        <v>734912</v>
      </c>
    </row>
    <row r="70" spans="1:23" ht="31.5">
      <c r="A70" s="171" t="s">
        <v>70</v>
      </c>
      <c r="B70" s="156">
        <v>0</v>
      </c>
      <c r="C70" s="156">
        <v>0</v>
      </c>
      <c r="D70" s="157">
        <v>109</v>
      </c>
      <c r="E70" s="157">
        <v>71729</v>
      </c>
      <c r="F70" s="156">
        <v>215</v>
      </c>
      <c r="G70" s="156">
        <v>236656</v>
      </c>
      <c r="H70" s="157">
        <v>7</v>
      </c>
      <c r="I70" s="157">
        <v>22441</v>
      </c>
      <c r="J70" s="156">
        <v>17</v>
      </c>
      <c r="K70" s="156">
        <v>52587</v>
      </c>
      <c r="L70" s="157">
        <v>0</v>
      </c>
      <c r="M70" s="157">
        <v>0</v>
      </c>
      <c r="N70" s="156">
        <v>6</v>
      </c>
      <c r="O70" s="156">
        <v>17686</v>
      </c>
      <c r="P70" s="157">
        <v>319</v>
      </c>
      <c r="Q70" s="157">
        <v>759919</v>
      </c>
      <c r="R70" s="156">
        <v>0</v>
      </c>
      <c r="S70" s="156">
        <v>0</v>
      </c>
      <c r="T70" s="157">
        <v>31</v>
      </c>
      <c r="U70" s="157">
        <v>32615</v>
      </c>
      <c r="V70" s="158">
        <f t="shared" si="11"/>
        <v>704</v>
      </c>
      <c r="W70" s="158">
        <f t="shared" si="11"/>
        <v>1193633</v>
      </c>
    </row>
    <row r="71" spans="1:23" ht="31.5">
      <c r="A71" s="171" t="s">
        <v>71</v>
      </c>
      <c r="B71" s="156">
        <v>0</v>
      </c>
      <c r="C71" s="156">
        <v>0</v>
      </c>
      <c r="D71" s="157">
        <v>484</v>
      </c>
      <c r="E71" s="157">
        <v>295115</v>
      </c>
      <c r="F71" s="156">
        <v>716</v>
      </c>
      <c r="G71" s="156">
        <v>742798</v>
      </c>
      <c r="H71" s="157">
        <v>23</v>
      </c>
      <c r="I71" s="157">
        <v>66473</v>
      </c>
      <c r="J71" s="156">
        <v>44</v>
      </c>
      <c r="K71" s="156">
        <v>122310</v>
      </c>
      <c r="L71" s="157">
        <v>0</v>
      </c>
      <c r="M71" s="157">
        <v>0</v>
      </c>
      <c r="N71" s="156">
        <v>10</v>
      </c>
      <c r="O71" s="156">
        <v>30143</v>
      </c>
      <c r="P71" s="157">
        <v>952</v>
      </c>
      <c r="Q71" s="157">
        <v>2212471</v>
      </c>
      <c r="R71" s="156">
        <v>0</v>
      </c>
      <c r="S71" s="156">
        <v>0</v>
      </c>
      <c r="T71" s="157">
        <v>294</v>
      </c>
      <c r="U71" s="157">
        <v>288827</v>
      </c>
      <c r="V71" s="158">
        <f t="shared" si="11"/>
        <v>2523</v>
      </c>
      <c r="W71" s="158">
        <f t="shared" si="11"/>
        <v>3758137</v>
      </c>
    </row>
    <row r="72" spans="1:23" ht="31.5">
      <c r="A72" s="171" t="s">
        <v>72</v>
      </c>
      <c r="B72" s="156">
        <v>0</v>
      </c>
      <c r="C72" s="156">
        <v>0</v>
      </c>
      <c r="D72" s="157">
        <v>102</v>
      </c>
      <c r="E72" s="157">
        <v>67249</v>
      </c>
      <c r="F72" s="156">
        <v>158</v>
      </c>
      <c r="G72" s="156">
        <v>171710</v>
      </c>
      <c r="H72" s="157">
        <v>6</v>
      </c>
      <c r="I72" s="157">
        <v>25542</v>
      </c>
      <c r="J72" s="156">
        <v>11</v>
      </c>
      <c r="K72" s="156">
        <v>28670</v>
      </c>
      <c r="L72" s="157">
        <v>0</v>
      </c>
      <c r="M72" s="157">
        <v>0</v>
      </c>
      <c r="N72" s="156">
        <v>5</v>
      </c>
      <c r="O72" s="156">
        <v>19375</v>
      </c>
      <c r="P72" s="157">
        <v>343</v>
      </c>
      <c r="Q72" s="157">
        <v>822797</v>
      </c>
      <c r="R72" s="156">
        <v>0</v>
      </c>
      <c r="S72" s="156">
        <v>0</v>
      </c>
      <c r="T72" s="157">
        <v>3</v>
      </c>
      <c r="U72" s="157">
        <v>3900</v>
      </c>
      <c r="V72" s="158">
        <f t="shared" si="11"/>
        <v>628</v>
      </c>
      <c r="W72" s="158">
        <f t="shared" si="11"/>
        <v>1139243</v>
      </c>
    </row>
    <row r="73" spans="1:23" ht="31.5">
      <c r="A73" s="171" t="s">
        <v>73</v>
      </c>
      <c r="B73" s="156">
        <v>0</v>
      </c>
      <c r="C73" s="156">
        <v>0</v>
      </c>
      <c r="D73" s="157">
        <v>81</v>
      </c>
      <c r="E73" s="157">
        <v>51808</v>
      </c>
      <c r="F73" s="156">
        <v>140</v>
      </c>
      <c r="G73" s="156">
        <v>170685</v>
      </c>
      <c r="H73" s="157">
        <v>0</v>
      </c>
      <c r="I73" s="157">
        <v>0</v>
      </c>
      <c r="J73" s="156">
        <v>0</v>
      </c>
      <c r="K73" s="156">
        <v>0</v>
      </c>
      <c r="L73" s="157">
        <v>0</v>
      </c>
      <c r="M73" s="157">
        <v>0</v>
      </c>
      <c r="N73" s="156">
        <v>0</v>
      </c>
      <c r="O73" s="156">
        <v>0</v>
      </c>
      <c r="P73" s="157">
        <v>257</v>
      </c>
      <c r="Q73" s="157">
        <v>739253</v>
      </c>
      <c r="R73" s="156">
        <v>0</v>
      </c>
      <c r="S73" s="156">
        <v>0</v>
      </c>
      <c r="T73" s="157">
        <v>1</v>
      </c>
      <c r="U73" s="157">
        <v>1200</v>
      </c>
      <c r="V73" s="158">
        <f t="shared" si="11"/>
        <v>479</v>
      </c>
      <c r="W73" s="158">
        <f t="shared" si="11"/>
        <v>962946</v>
      </c>
    </row>
    <row r="74" spans="1:23" ht="31.5">
      <c r="A74" s="171" t="s">
        <v>74</v>
      </c>
      <c r="B74" s="156">
        <v>0</v>
      </c>
      <c r="C74" s="156">
        <v>0</v>
      </c>
      <c r="D74" s="157">
        <v>83</v>
      </c>
      <c r="E74" s="157">
        <v>50279</v>
      </c>
      <c r="F74" s="156">
        <v>174</v>
      </c>
      <c r="G74" s="156">
        <v>187203</v>
      </c>
      <c r="H74" s="157">
        <v>0</v>
      </c>
      <c r="I74" s="157">
        <v>0</v>
      </c>
      <c r="J74" s="156">
        <v>8</v>
      </c>
      <c r="K74" s="156">
        <v>20680</v>
      </c>
      <c r="L74" s="157">
        <v>0</v>
      </c>
      <c r="M74" s="157">
        <v>0</v>
      </c>
      <c r="N74" s="156">
        <v>2</v>
      </c>
      <c r="O74" s="156">
        <v>3125</v>
      </c>
      <c r="P74" s="157">
        <v>286</v>
      </c>
      <c r="Q74" s="157">
        <v>798158</v>
      </c>
      <c r="R74" s="156">
        <v>0</v>
      </c>
      <c r="S74" s="156">
        <v>0</v>
      </c>
      <c r="T74" s="157">
        <v>1</v>
      </c>
      <c r="U74" s="157">
        <v>900</v>
      </c>
      <c r="V74" s="158">
        <f t="shared" si="11"/>
        <v>554</v>
      </c>
      <c r="W74" s="158">
        <f t="shared" si="11"/>
        <v>1060345</v>
      </c>
    </row>
    <row r="75" spans="1:23" ht="31.5">
      <c r="A75" s="171" t="s">
        <v>75</v>
      </c>
      <c r="B75" s="156">
        <v>0</v>
      </c>
      <c r="C75" s="156">
        <v>0</v>
      </c>
      <c r="D75" s="157">
        <v>94</v>
      </c>
      <c r="E75" s="157">
        <v>64971</v>
      </c>
      <c r="F75" s="156">
        <v>150</v>
      </c>
      <c r="G75" s="156">
        <v>187717</v>
      </c>
      <c r="H75" s="157">
        <v>1</v>
      </c>
      <c r="I75" s="157">
        <v>4644</v>
      </c>
      <c r="J75" s="156">
        <v>8</v>
      </c>
      <c r="K75" s="156">
        <v>42375</v>
      </c>
      <c r="L75" s="157">
        <v>0</v>
      </c>
      <c r="M75" s="157">
        <v>0</v>
      </c>
      <c r="N75" s="156">
        <v>1</v>
      </c>
      <c r="O75" s="156">
        <v>1250</v>
      </c>
      <c r="P75" s="157">
        <v>349</v>
      </c>
      <c r="Q75" s="157">
        <v>1288101</v>
      </c>
      <c r="R75" s="156">
        <v>0</v>
      </c>
      <c r="S75" s="156">
        <v>0</v>
      </c>
      <c r="T75" s="157">
        <v>4</v>
      </c>
      <c r="U75" s="157">
        <v>4500</v>
      </c>
      <c r="V75" s="158">
        <f t="shared" si="11"/>
        <v>607</v>
      </c>
      <c r="W75" s="158">
        <f t="shared" si="11"/>
        <v>1593558</v>
      </c>
    </row>
    <row r="76" spans="1:23" ht="31.5">
      <c r="A76" s="171" t="s">
        <v>76</v>
      </c>
      <c r="B76" s="156">
        <v>0</v>
      </c>
      <c r="C76" s="156">
        <v>0</v>
      </c>
      <c r="D76" s="157">
        <v>58</v>
      </c>
      <c r="E76" s="157">
        <v>42043</v>
      </c>
      <c r="F76" s="156">
        <v>127</v>
      </c>
      <c r="G76" s="156">
        <v>123233</v>
      </c>
      <c r="H76" s="157">
        <v>20</v>
      </c>
      <c r="I76" s="157">
        <v>69628</v>
      </c>
      <c r="J76" s="156">
        <v>12</v>
      </c>
      <c r="K76" s="156">
        <v>48640</v>
      </c>
      <c r="L76" s="157">
        <v>0</v>
      </c>
      <c r="M76" s="157">
        <v>0</v>
      </c>
      <c r="N76" s="156">
        <v>0</v>
      </c>
      <c r="O76" s="156">
        <v>0</v>
      </c>
      <c r="P76" s="157">
        <v>266</v>
      </c>
      <c r="Q76" s="157">
        <v>617426</v>
      </c>
      <c r="R76" s="156">
        <v>0</v>
      </c>
      <c r="S76" s="156">
        <v>0</v>
      </c>
      <c r="T76" s="157">
        <v>1</v>
      </c>
      <c r="U76" s="157">
        <v>1200</v>
      </c>
      <c r="V76" s="158">
        <f t="shared" ref="V76:W78" si="12">B76+D76+F76+H76+J76+L76+R76+T76+N76+P76</f>
        <v>484</v>
      </c>
      <c r="W76" s="158">
        <f t="shared" si="12"/>
        <v>902170</v>
      </c>
    </row>
    <row r="77" spans="1:23" ht="31.5">
      <c r="A77" s="171" t="s">
        <v>77</v>
      </c>
      <c r="B77" s="156">
        <v>0</v>
      </c>
      <c r="C77" s="156">
        <v>0</v>
      </c>
      <c r="D77" s="157">
        <v>42</v>
      </c>
      <c r="E77" s="157">
        <v>31724</v>
      </c>
      <c r="F77" s="156">
        <v>92</v>
      </c>
      <c r="G77" s="156">
        <v>99612</v>
      </c>
      <c r="H77" s="157">
        <v>21</v>
      </c>
      <c r="I77" s="157">
        <v>89977</v>
      </c>
      <c r="J77" s="156">
        <v>3</v>
      </c>
      <c r="K77" s="156">
        <v>12526</v>
      </c>
      <c r="L77" s="157">
        <v>0</v>
      </c>
      <c r="M77" s="157">
        <v>0</v>
      </c>
      <c r="N77" s="156">
        <v>0</v>
      </c>
      <c r="O77" s="156">
        <v>0</v>
      </c>
      <c r="P77" s="157">
        <v>176</v>
      </c>
      <c r="Q77" s="157">
        <v>479506</v>
      </c>
      <c r="R77" s="156">
        <v>0</v>
      </c>
      <c r="S77" s="156">
        <v>0</v>
      </c>
      <c r="T77" s="157">
        <v>4</v>
      </c>
      <c r="U77" s="157">
        <v>4950</v>
      </c>
      <c r="V77" s="158">
        <f t="shared" si="12"/>
        <v>338</v>
      </c>
      <c r="W77" s="158">
        <f t="shared" si="12"/>
        <v>718295</v>
      </c>
    </row>
    <row r="78" spans="1:23" ht="31.5">
      <c r="A78" s="159" t="s">
        <v>78</v>
      </c>
      <c r="B78" s="160">
        <v>0</v>
      </c>
      <c r="C78" s="160">
        <v>0</v>
      </c>
      <c r="D78" s="161">
        <v>85</v>
      </c>
      <c r="E78" s="161">
        <v>50895</v>
      </c>
      <c r="F78" s="160">
        <v>150</v>
      </c>
      <c r="G78" s="160">
        <v>136214</v>
      </c>
      <c r="H78" s="157">
        <v>46</v>
      </c>
      <c r="I78" s="157">
        <v>152677</v>
      </c>
      <c r="J78" s="160">
        <v>29</v>
      </c>
      <c r="K78" s="160">
        <v>98253</v>
      </c>
      <c r="L78" s="161">
        <v>0</v>
      </c>
      <c r="M78" s="161">
        <v>0</v>
      </c>
      <c r="N78" s="160">
        <v>4</v>
      </c>
      <c r="O78" s="160">
        <v>15000</v>
      </c>
      <c r="P78" s="161">
        <v>632</v>
      </c>
      <c r="Q78" s="161">
        <v>1372921</v>
      </c>
      <c r="R78" s="160">
        <v>0</v>
      </c>
      <c r="S78" s="160">
        <v>0</v>
      </c>
      <c r="T78" s="161">
        <v>227</v>
      </c>
      <c r="U78" s="161">
        <v>232200</v>
      </c>
      <c r="V78" s="158">
        <f t="shared" si="12"/>
        <v>1173</v>
      </c>
      <c r="W78" s="158">
        <f t="shared" si="12"/>
        <v>2058160</v>
      </c>
    </row>
    <row r="79" spans="1:23" ht="16.5">
      <c r="A79" s="155"/>
      <c r="B79" s="160"/>
      <c r="C79" s="160"/>
      <c r="D79" s="161"/>
      <c r="E79" s="161"/>
      <c r="F79" s="160"/>
      <c r="G79" s="160"/>
      <c r="H79" s="161"/>
      <c r="I79" s="161"/>
      <c r="J79" s="160"/>
      <c r="K79" s="160"/>
      <c r="L79" s="157"/>
      <c r="M79" s="155"/>
      <c r="N79" s="156"/>
      <c r="O79" s="156"/>
      <c r="P79" s="155"/>
      <c r="Q79" s="155"/>
      <c r="R79" s="156"/>
      <c r="S79" s="156"/>
      <c r="T79" s="155"/>
      <c r="U79" s="155"/>
      <c r="V79" s="156"/>
      <c r="W79" s="156"/>
    </row>
    <row r="80" spans="1:23" ht="16.5">
      <c r="A80" s="170" t="s">
        <v>79</v>
      </c>
      <c r="B80" s="164">
        <v>0</v>
      </c>
      <c r="C80" s="164">
        <v>0</v>
      </c>
      <c r="D80" s="165">
        <f t="shared" ref="D80:U80" si="13">SUM(D60:D78)</f>
        <v>2552</v>
      </c>
      <c r="E80" s="165">
        <f t="shared" si="13"/>
        <v>1625167</v>
      </c>
      <c r="F80" s="164">
        <f t="shared" si="13"/>
        <v>4335</v>
      </c>
      <c r="G80" s="164">
        <f t="shared" si="13"/>
        <v>4628594</v>
      </c>
      <c r="H80" s="165">
        <f t="shared" si="13"/>
        <v>297</v>
      </c>
      <c r="I80" s="165">
        <f t="shared" si="13"/>
        <v>1001485</v>
      </c>
      <c r="J80" s="164">
        <f t="shared" si="13"/>
        <v>280</v>
      </c>
      <c r="K80" s="164">
        <f t="shared" si="13"/>
        <v>853254</v>
      </c>
      <c r="L80" s="165">
        <f t="shared" si="13"/>
        <v>1</v>
      </c>
      <c r="M80" s="165">
        <f t="shared" si="13"/>
        <v>2000</v>
      </c>
      <c r="N80" s="164">
        <f t="shared" si="13"/>
        <v>76</v>
      </c>
      <c r="O80" s="164">
        <f t="shared" si="13"/>
        <v>234207</v>
      </c>
      <c r="P80" s="165">
        <f t="shared" si="13"/>
        <v>7604</v>
      </c>
      <c r="Q80" s="165">
        <f t="shared" si="13"/>
        <v>19258650</v>
      </c>
      <c r="R80" s="164">
        <f t="shared" si="13"/>
        <v>0</v>
      </c>
      <c r="S80" s="164">
        <f t="shared" si="13"/>
        <v>0</v>
      </c>
      <c r="T80" s="165">
        <f t="shared" si="13"/>
        <v>1568</v>
      </c>
      <c r="U80" s="165">
        <f t="shared" si="13"/>
        <v>1526465</v>
      </c>
      <c r="V80" s="158">
        <f t="shared" ref="V80:W80" si="14">B80+D80+F80+H80+J80+L80+R80+T80+N80+P80</f>
        <v>16713</v>
      </c>
      <c r="W80" s="158">
        <f t="shared" si="14"/>
        <v>29129822</v>
      </c>
    </row>
    <row r="81" spans="1:23" ht="16.5">
      <c r="A81" s="155"/>
      <c r="B81" s="156"/>
      <c r="C81" s="156"/>
      <c r="D81" s="169"/>
      <c r="E81" s="169"/>
      <c r="F81" s="156"/>
      <c r="G81" s="156"/>
      <c r="H81" s="169"/>
      <c r="I81" s="169"/>
      <c r="J81" s="156"/>
      <c r="K81" s="156"/>
      <c r="L81" s="169"/>
      <c r="M81" s="169"/>
      <c r="N81" s="156"/>
      <c r="O81" s="156"/>
      <c r="P81" s="169"/>
      <c r="Q81" s="168"/>
      <c r="R81" s="156"/>
      <c r="S81" s="156"/>
      <c r="T81" s="169"/>
      <c r="U81" s="168"/>
      <c r="V81" s="156"/>
      <c r="W81" s="156"/>
    </row>
    <row r="82" spans="1:23" ht="16.5">
      <c r="A82" s="172" t="s">
        <v>80</v>
      </c>
      <c r="B82" s="164"/>
      <c r="C82" s="164"/>
      <c r="D82" s="165"/>
      <c r="E82" s="165"/>
      <c r="F82" s="164"/>
      <c r="G82" s="164"/>
      <c r="H82" s="165"/>
      <c r="I82" s="165"/>
      <c r="J82" s="164"/>
      <c r="K82" s="164"/>
      <c r="L82" s="165"/>
      <c r="M82" s="165"/>
      <c r="N82" s="156"/>
      <c r="O82" s="164"/>
      <c r="P82" s="165"/>
      <c r="Q82" s="168"/>
      <c r="R82" s="156"/>
      <c r="S82" s="164"/>
      <c r="T82" s="165"/>
      <c r="U82" s="168"/>
      <c r="V82" s="156"/>
      <c r="W82" s="156"/>
    </row>
    <row r="83" spans="1:23" ht="16.5">
      <c r="A83" s="155" t="s">
        <v>81</v>
      </c>
      <c r="B83" s="156">
        <v>0</v>
      </c>
      <c r="C83" s="156">
        <v>0</v>
      </c>
      <c r="D83" s="157">
        <v>0</v>
      </c>
      <c r="E83" s="157">
        <v>0</v>
      </c>
      <c r="F83" s="156">
        <v>0</v>
      </c>
      <c r="G83" s="156">
        <v>0</v>
      </c>
      <c r="H83" s="157">
        <v>0</v>
      </c>
      <c r="I83" s="157">
        <v>0</v>
      </c>
      <c r="J83" s="156">
        <v>0</v>
      </c>
      <c r="K83" s="156">
        <v>0</v>
      </c>
      <c r="L83" s="157">
        <v>0</v>
      </c>
      <c r="M83" s="157">
        <v>0</v>
      </c>
      <c r="N83" s="156">
        <v>14</v>
      </c>
      <c r="O83" s="156">
        <v>37293</v>
      </c>
      <c r="P83" s="157">
        <v>0</v>
      </c>
      <c r="Q83" s="157">
        <v>0</v>
      </c>
      <c r="R83" s="156">
        <v>0</v>
      </c>
      <c r="S83" s="156">
        <v>0</v>
      </c>
      <c r="T83" s="157">
        <v>389</v>
      </c>
      <c r="U83" s="157">
        <v>427042</v>
      </c>
      <c r="V83" s="158">
        <f t="shared" ref="V83:W84" si="15">B83+D83+F83+H83+J83+L83+R83+T83+N83+P83</f>
        <v>403</v>
      </c>
      <c r="W83" s="158">
        <f t="shared" si="15"/>
        <v>464335</v>
      </c>
    </row>
    <row r="84" spans="1:23" ht="31.5">
      <c r="A84" s="159" t="s">
        <v>82</v>
      </c>
      <c r="B84" s="160">
        <v>213</v>
      </c>
      <c r="C84" s="160">
        <v>79887</v>
      </c>
      <c r="D84" s="161">
        <v>0</v>
      </c>
      <c r="E84" s="161">
        <v>0</v>
      </c>
      <c r="F84" s="160">
        <v>0</v>
      </c>
      <c r="G84" s="160">
        <v>0</v>
      </c>
      <c r="H84" s="161">
        <v>0</v>
      </c>
      <c r="I84" s="161">
        <v>0</v>
      </c>
      <c r="J84" s="160">
        <v>0</v>
      </c>
      <c r="K84" s="160">
        <v>0</v>
      </c>
      <c r="L84" s="161">
        <v>0</v>
      </c>
      <c r="M84" s="161">
        <v>0</v>
      </c>
      <c r="N84" s="160">
        <v>1</v>
      </c>
      <c r="O84" s="160">
        <v>2500</v>
      </c>
      <c r="P84" s="161">
        <v>0</v>
      </c>
      <c r="Q84" s="161">
        <v>0</v>
      </c>
      <c r="R84" s="156">
        <v>0</v>
      </c>
      <c r="S84" s="156">
        <v>0</v>
      </c>
      <c r="T84" s="161">
        <v>17</v>
      </c>
      <c r="U84" s="161">
        <v>21480</v>
      </c>
      <c r="V84" s="158">
        <f t="shared" si="15"/>
        <v>231</v>
      </c>
      <c r="W84" s="158">
        <f t="shared" si="15"/>
        <v>103867</v>
      </c>
    </row>
    <row r="85" spans="1:23" ht="16.5">
      <c r="A85" s="155"/>
      <c r="B85" s="156"/>
      <c r="C85" s="156"/>
      <c r="D85" s="157"/>
      <c r="E85" s="157"/>
      <c r="F85" s="156"/>
      <c r="G85" s="156"/>
      <c r="H85" s="157"/>
      <c r="I85" s="157"/>
      <c r="J85" s="156"/>
      <c r="K85" s="156"/>
      <c r="L85" s="157"/>
      <c r="M85" s="157"/>
      <c r="N85" s="156"/>
      <c r="O85" s="156"/>
      <c r="P85" s="155"/>
      <c r="Q85" s="169"/>
      <c r="R85" s="156"/>
      <c r="S85" s="156"/>
      <c r="T85" s="155"/>
      <c r="U85" s="169"/>
      <c r="V85" s="156"/>
      <c r="W85" s="156"/>
    </row>
    <row r="86" spans="1:23" ht="16.5">
      <c r="A86" s="170" t="s">
        <v>83</v>
      </c>
      <c r="B86" s="164">
        <f t="shared" ref="B86:U86" si="16">SUM(B83+B84)</f>
        <v>213</v>
      </c>
      <c r="C86" s="164">
        <f t="shared" si="16"/>
        <v>79887</v>
      </c>
      <c r="D86" s="165">
        <f t="shared" si="16"/>
        <v>0</v>
      </c>
      <c r="E86" s="165">
        <f t="shared" si="16"/>
        <v>0</v>
      </c>
      <c r="F86" s="164">
        <f t="shared" si="16"/>
        <v>0</v>
      </c>
      <c r="G86" s="164">
        <f t="shared" si="16"/>
        <v>0</v>
      </c>
      <c r="H86" s="165">
        <f t="shared" si="16"/>
        <v>0</v>
      </c>
      <c r="I86" s="165">
        <f t="shared" si="16"/>
        <v>0</v>
      </c>
      <c r="J86" s="164">
        <f t="shared" si="16"/>
        <v>0</v>
      </c>
      <c r="K86" s="164">
        <f t="shared" si="16"/>
        <v>0</v>
      </c>
      <c r="L86" s="165">
        <f t="shared" si="16"/>
        <v>0</v>
      </c>
      <c r="M86" s="165">
        <f t="shared" si="16"/>
        <v>0</v>
      </c>
      <c r="N86" s="164">
        <f t="shared" si="16"/>
        <v>15</v>
      </c>
      <c r="O86" s="164">
        <f t="shared" si="16"/>
        <v>39793</v>
      </c>
      <c r="P86" s="165">
        <f t="shared" si="16"/>
        <v>0</v>
      </c>
      <c r="Q86" s="165">
        <f t="shared" si="16"/>
        <v>0</v>
      </c>
      <c r="R86" s="164">
        <f t="shared" si="16"/>
        <v>0</v>
      </c>
      <c r="S86" s="164">
        <f t="shared" si="16"/>
        <v>0</v>
      </c>
      <c r="T86" s="165">
        <f t="shared" si="16"/>
        <v>406</v>
      </c>
      <c r="U86" s="165">
        <f t="shared" si="16"/>
        <v>448522</v>
      </c>
      <c r="V86" s="158">
        <f t="shared" ref="V86:W86" si="17">B86+D86+F86+H86+J86+L86+R86+T86+N86+P86</f>
        <v>634</v>
      </c>
      <c r="W86" s="158">
        <f t="shared" si="17"/>
        <v>568202</v>
      </c>
    </row>
    <row r="87" spans="1:23" ht="16.5">
      <c r="A87" s="155"/>
      <c r="B87" s="156"/>
      <c r="C87" s="156"/>
      <c r="D87" s="169"/>
      <c r="E87" s="169"/>
      <c r="F87" s="156"/>
      <c r="G87" s="156"/>
      <c r="H87" s="169"/>
      <c r="I87" s="169"/>
      <c r="J87" s="156"/>
      <c r="K87" s="156"/>
      <c r="L87" s="169"/>
      <c r="M87" s="169"/>
      <c r="N87" s="156"/>
      <c r="O87" s="156"/>
      <c r="P87" s="155"/>
      <c r="Q87" s="155"/>
      <c r="R87" s="156"/>
      <c r="S87" s="156"/>
      <c r="T87" s="155"/>
      <c r="U87" s="155"/>
      <c r="V87" s="156"/>
      <c r="W87" s="156"/>
    </row>
    <row r="88" spans="1:23" ht="16.5">
      <c r="A88" s="170" t="s">
        <v>84</v>
      </c>
      <c r="B88" s="173">
        <f t="shared" ref="B88:U88" si="18">SUM(B18+B57+B80+B86)</f>
        <v>9672</v>
      </c>
      <c r="C88" s="173">
        <f t="shared" si="18"/>
        <v>47357143</v>
      </c>
      <c r="D88" s="174">
        <f t="shared" si="18"/>
        <v>2552</v>
      </c>
      <c r="E88" s="174">
        <f t="shared" si="18"/>
        <v>1625167</v>
      </c>
      <c r="F88" s="173">
        <f t="shared" si="18"/>
        <v>4335</v>
      </c>
      <c r="G88" s="173">
        <f t="shared" si="18"/>
        <v>4628594</v>
      </c>
      <c r="H88" s="174">
        <f t="shared" si="18"/>
        <v>807</v>
      </c>
      <c r="I88" s="174">
        <f t="shared" si="18"/>
        <v>3209985</v>
      </c>
      <c r="J88" s="173">
        <f t="shared" si="18"/>
        <v>856</v>
      </c>
      <c r="K88" s="173">
        <f t="shared" si="18"/>
        <v>4550619</v>
      </c>
      <c r="L88" s="174">
        <f t="shared" si="18"/>
        <v>2</v>
      </c>
      <c r="M88" s="174">
        <f t="shared" si="18"/>
        <v>4000</v>
      </c>
      <c r="N88" s="173">
        <f t="shared" si="18"/>
        <v>141</v>
      </c>
      <c r="O88" s="173">
        <f t="shared" si="18"/>
        <v>512294</v>
      </c>
      <c r="P88" s="174">
        <f t="shared" si="18"/>
        <v>7881</v>
      </c>
      <c r="Q88" s="174">
        <f t="shared" si="18"/>
        <v>19711666</v>
      </c>
      <c r="R88" s="173">
        <f t="shared" si="18"/>
        <v>49</v>
      </c>
      <c r="S88" s="173">
        <f t="shared" si="18"/>
        <v>176562</v>
      </c>
      <c r="T88" s="174">
        <f t="shared" si="18"/>
        <v>3205</v>
      </c>
      <c r="U88" s="174">
        <f t="shared" si="18"/>
        <v>3364521</v>
      </c>
      <c r="V88" s="158">
        <f t="shared" ref="V88:W88" si="19">B88+D88+F88+H88+J88+L88+R88+T88+N88+P88</f>
        <v>29500</v>
      </c>
      <c r="W88" s="158">
        <f t="shared" si="19"/>
        <v>85140551</v>
      </c>
    </row>
    <row r="89" spans="1:23" ht="16.5">
      <c r="A89" s="170" t="s">
        <v>85</v>
      </c>
      <c r="B89" s="156"/>
      <c r="C89" s="164">
        <f>SUM(C88/B88)</f>
        <v>4896.3133788254754</v>
      </c>
      <c r="D89" s="169"/>
      <c r="E89" s="165">
        <f>SUM(E88/D88)</f>
        <v>636.82092476489026</v>
      </c>
      <c r="F89" s="156"/>
      <c r="G89" s="164">
        <f>SUM(G88/F88)</f>
        <v>1067.7264129181085</v>
      </c>
      <c r="H89" s="169"/>
      <c r="I89" s="165">
        <f>SUM(I88/H88)</f>
        <v>3977.6765799256505</v>
      </c>
      <c r="J89" s="156"/>
      <c r="K89" s="164">
        <f>SUM(K88/J88)</f>
        <v>5316.1436915887853</v>
      </c>
      <c r="L89" s="169"/>
      <c r="M89" s="165">
        <f>SUM(M88/L88)</f>
        <v>2000</v>
      </c>
      <c r="N89" s="156"/>
      <c r="O89" s="164">
        <f>SUM(O88/N88)</f>
        <v>3633.2907801418442</v>
      </c>
      <c r="P89" s="169"/>
      <c r="Q89" s="165">
        <f>SUM(Q88/P88)</f>
        <v>2501.1630503743181</v>
      </c>
      <c r="R89" s="156"/>
      <c r="S89" s="164">
        <f>SUM(S88/R88)</f>
        <v>3603.3061224489797</v>
      </c>
      <c r="T89" s="169"/>
      <c r="U89" s="165">
        <f>SUM(U88/T88)</f>
        <v>1049.7725429017162</v>
      </c>
      <c r="V89" s="166"/>
      <c r="W89" s="166"/>
    </row>
    <row r="90" spans="1:23" ht="16.5">
      <c r="A90" s="155"/>
      <c r="B90" s="155"/>
      <c r="C90" s="175"/>
      <c r="D90" s="168"/>
      <c r="E90" s="176"/>
      <c r="F90" s="176"/>
      <c r="G90" s="176"/>
      <c r="H90" s="176"/>
      <c r="I90" s="176"/>
      <c r="J90" s="177"/>
      <c r="K90" s="178"/>
      <c r="L90" s="176"/>
      <c r="M90" s="176"/>
      <c r="N90" s="179"/>
      <c r="O90" s="177"/>
      <c r="P90" s="179"/>
      <c r="Q90" s="177"/>
      <c r="R90" s="179"/>
      <c r="S90" s="177"/>
      <c r="T90" s="179"/>
      <c r="U90" s="177"/>
      <c r="V90" s="179"/>
      <c r="W90" s="179"/>
    </row>
    <row r="91" spans="1:23" ht="31.5">
      <c r="A91" s="172" t="s">
        <v>86</v>
      </c>
      <c r="B91" s="180" t="s">
        <v>15</v>
      </c>
      <c r="C91" s="180" t="s">
        <v>16</v>
      </c>
      <c r="D91" s="180" t="s">
        <v>87</v>
      </c>
      <c r="E91" s="179"/>
      <c r="F91" s="179"/>
      <c r="G91" s="179"/>
      <c r="H91" s="179"/>
      <c r="I91" s="179"/>
      <c r="J91" s="179"/>
      <c r="K91" s="179"/>
      <c r="L91" s="179"/>
      <c r="M91" s="179"/>
      <c r="N91" s="179"/>
      <c r="O91" s="179"/>
      <c r="P91" s="179"/>
      <c r="Q91" s="179"/>
      <c r="R91" s="179"/>
      <c r="S91" s="179"/>
      <c r="T91" s="179"/>
      <c r="U91" s="179"/>
      <c r="V91" s="179"/>
      <c r="W91" s="179"/>
    </row>
    <row r="92" spans="1:23" ht="31.5">
      <c r="A92" s="181" t="s">
        <v>89</v>
      </c>
      <c r="B92" s="157">
        <v>51</v>
      </c>
      <c r="C92" s="157">
        <v>234064</v>
      </c>
      <c r="D92" s="182">
        <f t="shared" ref="D92:D96" si="20">C92/B92</f>
        <v>4589.4901960784309</v>
      </c>
      <c r="E92" s="179"/>
      <c r="F92" s="179"/>
      <c r="G92" s="179"/>
      <c r="H92" s="179"/>
      <c r="I92" s="179"/>
      <c r="J92" s="179"/>
      <c r="K92" s="179"/>
      <c r="L92" s="179"/>
      <c r="M92" s="179"/>
      <c r="N92" s="179"/>
      <c r="O92" s="179"/>
      <c r="P92" s="179"/>
      <c r="Q92" s="179"/>
      <c r="R92" s="179"/>
      <c r="S92" s="179"/>
      <c r="T92" s="179"/>
      <c r="U92" s="179"/>
      <c r="V92" s="179"/>
      <c r="W92" s="179"/>
    </row>
    <row r="93" spans="1:23" ht="47.25">
      <c r="A93" s="181" t="s">
        <v>90</v>
      </c>
      <c r="B93" s="157">
        <v>13</v>
      </c>
      <c r="C93" s="157">
        <v>528000</v>
      </c>
      <c r="D93" s="182">
        <f t="shared" si="20"/>
        <v>40615.384615384617</v>
      </c>
      <c r="E93" s="179"/>
      <c r="F93" s="179"/>
      <c r="G93" s="179"/>
      <c r="H93" s="179"/>
      <c r="I93" s="179"/>
      <c r="J93" s="179"/>
      <c r="K93" s="179"/>
      <c r="L93" s="179"/>
      <c r="M93" s="179"/>
      <c r="N93" s="179"/>
      <c r="O93" s="179"/>
      <c r="P93" s="179"/>
      <c r="Q93" s="179"/>
      <c r="R93" s="179"/>
      <c r="S93" s="179"/>
      <c r="T93" s="179"/>
      <c r="U93" s="179"/>
      <c r="V93" s="179"/>
      <c r="W93" s="179"/>
    </row>
    <row r="94" spans="1:23" ht="31.5">
      <c r="A94" s="181" t="s">
        <v>91</v>
      </c>
      <c r="B94" s="157">
        <v>13</v>
      </c>
      <c r="C94" s="157">
        <v>2509797</v>
      </c>
      <c r="D94" s="182">
        <f t="shared" si="20"/>
        <v>193061.30769230769</v>
      </c>
      <c r="E94" s="179"/>
      <c r="F94" s="179"/>
      <c r="G94" s="179"/>
      <c r="H94" s="179"/>
      <c r="I94" s="179"/>
      <c r="J94" s="179"/>
      <c r="K94" s="179"/>
      <c r="L94" s="179"/>
      <c r="M94" s="179"/>
      <c r="N94" s="179"/>
      <c r="O94" s="179"/>
      <c r="P94" s="179"/>
      <c r="Q94" s="179"/>
      <c r="R94" s="179"/>
      <c r="S94" s="179"/>
      <c r="T94" s="179"/>
      <c r="U94" s="179"/>
      <c r="V94" s="179"/>
      <c r="W94" s="179"/>
    </row>
    <row r="95" spans="1:23" ht="47.25">
      <c r="A95" s="181" t="s">
        <v>128</v>
      </c>
      <c r="B95" s="157">
        <v>5</v>
      </c>
      <c r="C95" s="157">
        <v>300000</v>
      </c>
      <c r="D95" s="182">
        <v>60000</v>
      </c>
      <c r="E95" s="179"/>
      <c r="F95" s="179"/>
      <c r="G95" s="179"/>
      <c r="H95" s="179"/>
      <c r="I95" s="179"/>
      <c r="J95" s="179"/>
      <c r="K95" s="179"/>
      <c r="L95" s="179"/>
      <c r="M95" s="179"/>
      <c r="N95" s="179"/>
      <c r="O95" s="179"/>
      <c r="P95" s="179"/>
      <c r="Q95" s="179"/>
      <c r="R95" s="179"/>
      <c r="S95" s="179"/>
      <c r="T95" s="179"/>
      <c r="U95" s="179"/>
      <c r="V95" s="179"/>
      <c r="W95" s="179"/>
    </row>
    <row r="96" spans="1:23" ht="16.5">
      <c r="A96" s="181" t="s">
        <v>92</v>
      </c>
      <c r="B96" s="157">
        <v>64</v>
      </c>
      <c r="C96" s="157">
        <v>256000</v>
      </c>
      <c r="D96" s="182">
        <f t="shared" si="20"/>
        <v>4000</v>
      </c>
      <c r="E96" s="179"/>
      <c r="F96" s="179"/>
      <c r="G96" s="179"/>
      <c r="H96" s="179"/>
      <c r="I96" s="179"/>
      <c r="J96" s="179"/>
      <c r="K96" s="179"/>
      <c r="L96" s="179"/>
      <c r="M96" s="179"/>
      <c r="N96" s="179"/>
      <c r="O96" s="179"/>
      <c r="P96" s="179"/>
      <c r="Q96" s="179"/>
      <c r="R96" s="179"/>
      <c r="S96" s="179"/>
      <c r="T96" s="179"/>
      <c r="U96" s="179"/>
      <c r="V96" s="179"/>
      <c r="W96" s="179"/>
    </row>
    <row r="97" spans="1:23" ht="16.5">
      <c r="A97" s="179"/>
      <c r="B97" s="178"/>
      <c r="C97" s="178"/>
      <c r="D97" s="178"/>
      <c r="E97" s="179"/>
      <c r="F97" s="179"/>
      <c r="G97" s="179"/>
      <c r="H97" s="179"/>
      <c r="I97" s="179"/>
      <c r="J97" s="179"/>
      <c r="K97" s="179"/>
      <c r="L97" s="179"/>
      <c r="M97" s="179"/>
      <c r="N97" s="179"/>
      <c r="O97" s="179"/>
      <c r="P97" s="179"/>
      <c r="Q97" s="179"/>
      <c r="R97" s="179"/>
      <c r="S97" s="179"/>
      <c r="T97" s="179"/>
      <c r="U97" s="179"/>
      <c r="V97" s="179"/>
      <c r="W97" s="179"/>
    </row>
    <row r="98" spans="1:23" ht="16.5">
      <c r="A98" s="179"/>
      <c r="B98" s="179"/>
      <c r="C98" s="179"/>
      <c r="D98" s="179"/>
      <c r="E98" s="179"/>
      <c r="F98" s="179"/>
      <c r="G98" s="179"/>
      <c r="H98" s="179"/>
      <c r="I98" s="179"/>
      <c r="J98" s="179"/>
      <c r="K98" s="179"/>
      <c r="L98" s="179"/>
      <c r="M98" s="179"/>
      <c r="N98" s="179"/>
      <c r="O98" s="179"/>
      <c r="P98" s="179"/>
      <c r="Q98" s="179"/>
      <c r="R98" s="179"/>
      <c r="S98" s="179"/>
      <c r="T98" s="179"/>
      <c r="U98" s="179"/>
      <c r="V98" s="179"/>
      <c r="W98" s="179"/>
    </row>
    <row r="99" spans="1:23" ht="16.5">
      <c r="A99" s="179"/>
      <c r="B99" s="179"/>
      <c r="C99" s="179"/>
      <c r="D99" s="179"/>
      <c r="E99" s="179"/>
      <c r="F99" s="179"/>
      <c r="G99" s="179"/>
      <c r="H99" s="179"/>
      <c r="I99" s="179"/>
      <c r="J99" s="179"/>
      <c r="K99" s="179"/>
      <c r="L99" s="179"/>
      <c r="M99" s="179"/>
      <c r="N99" s="179"/>
      <c r="O99" s="179"/>
      <c r="P99" s="179"/>
      <c r="Q99" s="179"/>
      <c r="R99" s="179"/>
      <c r="S99" s="179"/>
      <c r="T99" s="179"/>
      <c r="U99" s="179"/>
      <c r="V99" s="179"/>
      <c r="W99" s="179"/>
    </row>
    <row r="100" spans="1:23" ht="16.5">
      <c r="A100" s="223" t="s">
        <v>127</v>
      </c>
      <c r="B100" s="220"/>
      <c r="C100" s="220"/>
      <c r="D100" s="220"/>
      <c r="E100" s="220"/>
      <c r="F100" s="220"/>
      <c r="G100" s="220"/>
      <c r="H100" s="220"/>
      <c r="I100" s="220"/>
      <c r="J100" s="220"/>
      <c r="K100" s="220"/>
      <c r="L100" s="220"/>
      <c r="M100" s="220"/>
      <c r="N100" s="220"/>
      <c r="O100" s="220"/>
      <c r="P100" s="220"/>
      <c r="Q100" s="220"/>
      <c r="R100" s="220"/>
      <c r="S100" s="220"/>
      <c r="T100" s="220"/>
      <c r="U100" s="220"/>
      <c r="V100" s="220"/>
      <c r="W100" s="220"/>
    </row>
    <row r="101" spans="1:23" ht="16.5">
      <c r="A101" s="179"/>
      <c r="B101" s="179"/>
      <c r="C101" s="179"/>
      <c r="D101" s="179"/>
      <c r="E101" s="179"/>
      <c r="F101" s="179"/>
      <c r="G101" s="179"/>
      <c r="H101" s="179"/>
      <c r="I101" s="179"/>
      <c r="J101" s="179"/>
      <c r="K101" s="179"/>
      <c r="L101" s="179"/>
      <c r="M101" s="179"/>
      <c r="N101" s="179"/>
      <c r="O101" s="179"/>
      <c r="P101" s="179"/>
      <c r="Q101" s="179"/>
      <c r="R101" s="179"/>
      <c r="S101" s="179"/>
      <c r="T101" s="179"/>
      <c r="U101" s="179"/>
      <c r="V101" s="179"/>
      <c r="W101" s="179"/>
    </row>
    <row r="102" spans="1:23" ht="16.5">
      <c r="A102" s="179"/>
      <c r="B102" s="179"/>
      <c r="C102" s="179"/>
      <c r="D102" s="179"/>
      <c r="E102" s="179"/>
      <c r="F102" s="179"/>
      <c r="G102" s="179"/>
      <c r="H102" s="179"/>
      <c r="I102" s="179"/>
      <c r="J102" s="179"/>
      <c r="K102" s="179"/>
      <c r="L102" s="179"/>
      <c r="M102" s="179"/>
      <c r="N102" s="179"/>
      <c r="O102" s="179"/>
      <c r="P102" s="179"/>
      <c r="Q102" s="179"/>
      <c r="R102" s="179"/>
      <c r="S102" s="179"/>
      <c r="T102" s="179"/>
      <c r="U102" s="179"/>
      <c r="V102" s="179"/>
      <c r="W102" s="179"/>
    </row>
    <row r="103" spans="1:23" ht="16.5">
      <c r="A103" s="179"/>
      <c r="B103" s="179"/>
      <c r="C103" s="179"/>
      <c r="D103" s="179"/>
      <c r="E103" s="179"/>
      <c r="F103" s="179"/>
      <c r="G103" s="179"/>
      <c r="H103" s="179"/>
      <c r="I103" s="179"/>
      <c r="J103" s="179"/>
      <c r="K103" s="179"/>
      <c r="L103" s="179"/>
      <c r="M103" s="179"/>
      <c r="N103" s="179"/>
      <c r="O103" s="179"/>
      <c r="P103" s="179"/>
      <c r="Q103" s="179"/>
      <c r="R103" s="179"/>
      <c r="S103" s="179"/>
      <c r="T103" s="179"/>
      <c r="U103" s="179"/>
      <c r="V103" s="179"/>
      <c r="W103" s="179"/>
    </row>
    <row r="104" spans="1:23" ht="16.5">
      <c r="A104" s="179"/>
      <c r="B104" s="179"/>
      <c r="C104" s="179"/>
      <c r="D104" s="179"/>
      <c r="E104" s="179"/>
      <c r="F104" s="179"/>
      <c r="G104" s="179"/>
      <c r="H104" s="179"/>
      <c r="I104" s="179"/>
      <c r="J104" s="179"/>
      <c r="K104" s="179"/>
      <c r="L104" s="179"/>
      <c r="M104" s="179"/>
      <c r="N104" s="179"/>
      <c r="O104" s="179"/>
      <c r="P104" s="179"/>
      <c r="Q104" s="179"/>
      <c r="R104" s="179"/>
      <c r="S104" s="179"/>
      <c r="T104" s="179"/>
      <c r="U104" s="179"/>
      <c r="V104" s="179"/>
      <c r="W104" s="179"/>
    </row>
    <row r="105" spans="1:23" ht="16.5">
      <c r="A105" s="179"/>
      <c r="B105" s="179"/>
      <c r="C105" s="179"/>
      <c r="D105" s="179"/>
      <c r="E105" s="179"/>
      <c r="F105" s="179"/>
      <c r="G105" s="179"/>
      <c r="H105" s="179"/>
      <c r="I105" s="179"/>
      <c r="J105" s="179"/>
      <c r="K105" s="179"/>
      <c r="L105" s="179"/>
      <c r="M105" s="179"/>
      <c r="N105" s="179"/>
      <c r="O105" s="179"/>
      <c r="P105" s="179"/>
      <c r="Q105" s="179"/>
      <c r="R105" s="179"/>
      <c r="S105" s="179"/>
      <c r="T105" s="179"/>
      <c r="U105" s="179"/>
      <c r="V105" s="179"/>
      <c r="W105" s="179"/>
    </row>
    <row r="106" spans="1:23" ht="16.5">
      <c r="A106" s="179"/>
      <c r="B106" s="179"/>
      <c r="C106" s="179"/>
      <c r="D106" s="179"/>
      <c r="E106" s="179"/>
      <c r="F106" s="179"/>
      <c r="G106" s="179"/>
      <c r="H106" s="179"/>
      <c r="I106" s="179"/>
      <c r="J106" s="179"/>
      <c r="K106" s="179"/>
      <c r="L106" s="179"/>
      <c r="M106" s="179"/>
      <c r="N106" s="179"/>
      <c r="O106" s="179"/>
      <c r="P106" s="179"/>
      <c r="Q106" s="179"/>
      <c r="R106" s="179"/>
      <c r="S106" s="179"/>
      <c r="T106" s="179"/>
      <c r="U106" s="179"/>
      <c r="V106" s="179"/>
      <c r="W106" s="179"/>
    </row>
    <row r="107" spans="1:23" ht="16.5">
      <c r="A107" s="179"/>
      <c r="B107" s="179"/>
      <c r="C107" s="179"/>
      <c r="D107" s="179"/>
      <c r="E107" s="179"/>
      <c r="F107" s="179"/>
      <c r="G107" s="179"/>
      <c r="H107" s="179"/>
      <c r="I107" s="179"/>
      <c r="J107" s="179"/>
      <c r="K107" s="179"/>
      <c r="L107" s="179"/>
      <c r="M107" s="179"/>
      <c r="N107" s="179"/>
      <c r="O107" s="179"/>
      <c r="P107" s="179"/>
      <c r="Q107" s="179"/>
      <c r="R107" s="179"/>
      <c r="S107" s="179"/>
      <c r="T107" s="179"/>
      <c r="U107" s="179"/>
      <c r="V107" s="179"/>
      <c r="W107" s="179"/>
    </row>
    <row r="108" spans="1:23" ht="16.5">
      <c r="A108" s="179"/>
      <c r="B108" s="179"/>
      <c r="C108" s="179"/>
      <c r="D108" s="179"/>
      <c r="E108" s="179"/>
      <c r="F108" s="179"/>
      <c r="G108" s="179"/>
      <c r="H108" s="179"/>
      <c r="I108" s="179"/>
      <c r="J108" s="179"/>
      <c r="K108" s="179"/>
      <c r="L108" s="179"/>
      <c r="M108" s="179"/>
      <c r="N108" s="179"/>
      <c r="O108" s="179"/>
      <c r="P108" s="179"/>
      <c r="Q108" s="179"/>
      <c r="R108" s="179"/>
      <c r="S108" s="179"/>
      <c r="T108" s="179"/>
      <c r="U108" s="179"/>
      <c r="V108" s="179"/>
      <c r="W108" s="179"/>
    </row>
    <row r="109" spans="1:23" ht="16.5">
      <c r="A109" s="179"/>
      <c r="B109" s="179"/>
      <c r="C109" s="179"/>
      <c r="D109" s="179"/>
      <c r="E109" s="179"/>
      <c r="F109" s="179"/>
      <c r="G109" s="179"/>
      <c r="H109" s="179"/>
      <c r="I109" s="179"/>
      <c r="J109" s="179"/>
      <c r="K109" s="179"/>
      <c r="L109" s="179"/>
      <c r="M109" s="179"/>
      <c r="N109" s="179"/>
      <c r="O109" s="179"/>
      <c r="P109" s="179"/>
      <c r="Q109" s="179"/>
      <c r="R109" s="179"/>
      <c r="S109" s="179"/>
      <c r="T109" s="179"/>
      <c r="U109" s="179"/>
      <c r="V109" s="179"/>
      <c r="W109" s="179"/>
    </row>
    <row r="110" spans="1:23" ht="16.5">
      <c r="A110" s="179"/>
      <c r="B110" s="179"/>
      <c r="C110" s="179"/>
      <c r="D110" s="179"/>
      <c r="E110" s="179"/>
      <c r="F110" s="179"/>
      <c r="G110" s="179"/>
      <c r="H110" s="179"/>
      <c r="I110" s="179"/>
      <c r="J110" s="179"/>
      <c r="K110" s="179"/>
      <c r="L110" s="179"/>
      <c r="M110" s="179"/>
      <c r="N110" s="179"/>
      <c r="O110" s="179"/>
      <c r="P110" s="179"/>
      <c r="Q110" s="179"/>
      <c r="R110" s="179"/>
      <c r="S110" s="179"/>
      <c r="T110" s="179"/>
      <c r="U110" s="179"/>
      <c r="V110" s="179"/>
      <c r="W110" s="179"/>
    </row>
    <row r="111" spans="1:23" ht="16.5">
      <c r="A111" s="179"/>
      <c r="B111" s="179"/>
      <c r="C111" s="179"/>
      <c r="D111" s="179"/>
      <c r="E111" s="179"/>
      <c r="F111" s="179"/>
      <c r="G111" s="179"/>
      <c r="H111" s="179"/>
      <c r="I111" s="179"/>
      <c r="J111" s="179"/>
      <c r="K111" s="179"/>
      <c r="L111" s="179"/>
      <c r="M111" s="179"/>
      <c r="N111" s="179"/>
      <c r="O111" s="179"/>
      <c r="P111" s="179"/>
      <c r="Q111" s="179"/>
      <c r="R111" s="179"/>
      <c r="S111" s="179"/>
      <c r="T111" s="179"/>
      <c r="U111" s="179"/>
      <c r="V111" s="179"/>
      <c r="W111" s="179"/>
    </row>
    <row r="112" spans="1:23" ht="16.5">
      <c r="A112" s="179"/>
      <c r="B112" s="179"/>
      <c r="C112" s="179"/>
      <c r="D112" s="179"/>
      <c r="E112" s="179"/>
      <c r="F112" s="179"/>
      <c r="G112" s="179"/>
      <c r="H112" s="179"/>
      <c r="I112" s="179"/>
      <c r="J112" s="179"/>
      <c r="K112" s="179"/>
      <c r="L112" s="179"/>
      <c r="M112" s="179"/>
      <c r="N112" s="179"/>
      <c r="O112" s="179"/>
      <c r="P112" s="179"/>
      <c r="Q112" s="179"/>
      <c r="R112" s="179"/>
      <c r="S112" s="179"/>
      <c r="T112" s="179"/>
      <c r="U112" s="179"/>
      <c r="V112" s="179"/>
      <c r="W112" s="179"/>
    </row>
    <row r="113" spans="1:23" ht="16.5">
      <c r="A113" s="179"/>
      <c r="B113" s="179"/>
      <c r="C113" s="179"/>
      <c r="D113" s="179"/>
      <c r="E113" s="179"/>
      <c r="F113" s="179"/>
      <c r="G113" s="179"/>
      <c r="H113" s="179"/>
      <c r="I113" s="179"/>
      <c r="J113" s="179"/>
      <c r="K113" s="179"/>
      <c r="L113" s="179"/>
      <c r="M113" s="179"/>
      <c r="N113" s="179"/>
      <c r="O113" s="179"/>
      <c r="P113" s="179"/>
      <c r="Q113" s="179"/>
      <c r="R113" s="179"/>
      <c r="S113" s="179"/>
      <c r="T113" s="179"/>
      <c r="U113" s="179"/>
      <c r="V113" s="179"/>
      <c r="W113" s="179"/>
    </row>
    <row r="114" spans="1:23" ht="16.5">
      <c r="A114" s="179"/>
      <c r="B114" s="179"/>
      <c r="C114" s="179"/>
      <c r="D114" s="179"/>
      <c r="E114" s="179"/>
      <c r="F114" s="179"/>
      <c r="G114" s="179"/>
      <c r="H114" s="179"/>
      <c r="I114" s="179"/>
      <c r="J114" s="179"/>
      <c r="K114" s="179"/>
      <c r="L114" s="179"/>
      <c r="M114" s="179"/>
      <c r="N114" s="179"/>
      <c r="O114" s="179"/>
      <c r="P114" s="179"/>
      <c r="Q114" s="179"/>
      <c r="R114" s="179"/>
      <c r="S114" s="179"/>
      <c r="T114" s="179"/>
      <c r="U114" s="179"/>
      <c r="V114" s="179"/>
      <c r="W114" s="179"/>
    </row>
    <row r="115" spans="1:23" ht="16.5">
      <c r="A115" s="179"/>
      <c r="B115" s="179"/>
      <c r="C115" s="179"/>
      <c r="D115" s="179"/>
      <c r="E115" s="179"/>
      <c r="F115" s="179"/>
      <c r="G115" s="179"/>
      <c r="H115" s="179"/>
      <c r="I115" s="179"/>
      <c r="J115" s="179"/>
      <c r="K115" s="179"/>
      <c r="L115" s="179"/>
      <c r="M115" s="179"/>
      <c r="N115" s="179"/>
      <c r="O115" s="179"/>
      <c r="P115" s="179"/>
      <c r="Q115" s="179"/>
      <c r="R115" s="179"/>
      <c r="S115" s="179"/>
      <c r="T115" s="179"/>
      <c r="U115" s="179"/>
      <c r="V115" s="179"/>
      <c r="W115" s="179"/>
    </row>
    <row r="116" spans="1:23" ht="16.5">
      <c r="A116" s="179"/>
      <c r="B116" s="179"/>
      <c r="C116" s="179"/>
      <c r="D116" s="179"/>
      <c r="E116" s="179"/>
      <c r="F116" s="179"/>
      <c r="G116" s="179"/>
      <c r="H116" s="179"/>
      <c r="I116" s="179"/>
      <c r="J116" s="179"/>
      <c r="K116" s="179"/>
      <c r="L116" s="179"/>
      <c r="M116" s="179"/>
      <c r="N116" s="179"/>
      <c r="O116" s="179"/>
      <c r="P116" s="179"/>
      <c r="Q116" s="179"/>
      <c r="R116" s="179"/>
      <c r="S116" s="179"/>
      <c r="T116" s="179"/>
      <c r="U116" s="179"/>
      <c r="V116" s="179"/>
      <c r="W116" s="179"/>
    </row>
    <row r="117" spans="1:23" ht="16.5">
      <c r="A117" s="179"/>
      <c r="B117" s="179"/>
      <c r="C117" s="179"/>
      <c r="D117" s="179"/>
      <c r="E117" s="179"/>
      <c r="F117" s="179"/>
      <c r="G117" s="179"/>
      <c r="H117" s="179"/>
      <c r="I117" s="179"/>
      <c r="J117" s="179"/>
      <c r="K117" s="179"/>
      <c r="L117" s="179"/>
      <c r="M117" s="179"/>
      <c r="N117" s="179"/>
      <c r="O117" s="179"/>
      <c r="P117" s="179"/>
      <c r="Q117" s="179"/>
      <c r="R117" s="179"/>
      <c r="S117" s="179"/>
      <c r="T117" s="179"/>
      <c r="U117" s="179"/>
      <c r="V117" s="179"/>
      <c r="W117" s="179"/>
    </row>
    <row r="118" spans="1:23" ht="16.5">
      <c r="A118" s="179"/>
      <c r="B118" s="179"/>
      <c r="C118" s="179"/>
      <c r="D118" s="179"/>
      <c r="E118" s="179"/>
      <c r="F118" s="179"/>
      <c r="G118" s="179"/>
      <c r="H118" s="179"/>
      <c r="I118" s="179"/>
      <c r="J118" s="179"/>
      <c r="K118" s="179"/>
      <c r="L118" s="179"/>
      <c r="M118" s="179"/>
      <c r="N118" s="179"/>
      <c r="O118" s="179"/>
      <c r="P118" s="179"/>
      <c r="Q118" s="179"/>
      <c r="R118" s="179"/>
      <c r="S118" s="179"/>
      <c r="T118" s="179"/>
      <c r="U118" s="179"/>
      <c r="V118" s="179"/>
      <c r="W118" s="179"/>
    </row>
    <row r="119" spans="1:23" ht="16.5">
      <c r="A119" s="179"/>
      <c r="B119" s="179"/>
      <c r="C119" s="179"/>
      <c r="D119" s="179"/>
      <c r="E119" s="179"/>
      <c r="F119" s="179"/>
      <c r="G119" s="179"/>
      <c r="H119" s="179"/>
      <c r="I119" s="179"/>
      <c r="J119" s="179"/>
      <c r="K119" s="179"/>
      <c r="L119" s="179"/>
      <c r="M119" s="179"/>
      <c r="N119" s="179"/>
      <c r="O119" s="179"/>
      <c r="P119" s="179"/>
      <c r="Q119" s="179"/>
      <c r="R119" s="179"/>
      <c r="S119" s="179"/>
      <c r="T119" s="179"/>
      <c r="U119" s="179"/>
      <c r="V119" s="179"/>
      <c r="W119" s="179"/>
    </row>
    <row r="120" spans="1:23" ht="16.5">
      <c r="A120" s="179"/>
      <c r="B120" s="179"/>
      <c r="C120" s="179"/>
      <c r="D120" s="179"/>
      <c r="E120" s="179"/>
      <c r="F120" s="179"/>
      <c r="G120" s="179"/>
      <c r="H120" s="179"/>
      <c r="I120" s="179"/>
      <c r="J120" s="179"/>
      <c r="K120" s="179"/>
      <c r="L120" s="179"/>
      <c r="M120" s="179"/>
      <c r="N120" s="179"/>
      <c r="O120" s="179"/>
      <c r="P120" s="179"/>
      <c r="Q120" s="179"/>
      <c r="R120" s="179"/>
      <c r="S120" s="179"/>
      <c r="T120" s="179"/>
      <c r="U120" s="179"/>
      <c r="V120" s="179"/>
      <c r="W120" s="179"/>
    </row>
    <row r="121" spans="1:23" ht="16.5">
      <c r="A121" s="179"/>
      <c r="B121" s="179"/>
      <c r="C121" s="179"/>
      <c r="D121" s="179"/>
      <c r="E121" s="179"/>
      <c r="F121" s="179"/>
      <c r="G121" s="179"/>
      <c r="H121" s="179"/>
      <c r="I121" s="179"/>
      <c r="J121" s="179"/>
      <c r="K121" s="179"/>
      <c r="L121" s="179"/>
      <c r="M121" s="179"/>
      <c r="N121" s="179"/>
      <c r="O121" s="179"/>
      <c r="P121" s="179"/>
      <c r="Q121" s="179"/>
      <c r="R121" s="179"/>
      <c r="S121" s="179"/>
      <c r="T121" s="179"/>
      <c r="U121" s="179"/>
      <c r="V121" s="179"/>
      <c r="W121" s="179"/>
    </row>
    <row r="122" spans="1:23" ht="16.5">
      <c r="A122" s="179"/>
      <c r="B122" s="179"/>
      <c r="C122" s="179"/>
      <c r="D122" s="179"/>
      <c r="E122" s="179"/>
      <c r="F122" s="179"/>
      <c r="G122" s="179"/>
      <c r="H122" s="179"/>
      <c r="I122" s="179"/>
      <c r="J122" s="179"/>
      <c r="K122" s="179"/>
      <c r="L122" s="179"/>
      <c r="M122" s="179"/>
      <c r="N122" s="179"/>
      <c r="O122" s="179"/>
      <c r="P122" s="179"/>
      <c r="Q122" s="179"/>
      <c r="R122" s="179"/>
      <c r="S122" s="179"/>
      <c r="T122" s="179"/>
      <c r="U122" s="179"/>
      <c r="V122" s="179"/>
      <c r="W122" s="179"/>
    </row>
    <row r="123" spans="1:23" ht="16.5">
      <c r="A123" s="179"/>
      <c r="B123" s="179"/>
      <c r="C123" s="179"/>
      <c r="D123" s="179"/>
      <c r="E123" s="179"/>
      <c r="F123" s="179"/>
      <c r="G123" s="179"/>
      <c r="H123" s="179"/>
      <c r="I123" s="179"/>
      <c r="J123" s="179"/>
      <c r="K123" s="179"/>
      <c r="L123" s="179"/>
      <c r="M123" s="179"/>
      <c r="N123" s="179"/>
      <c r="O123" s="179"/>
      <c r="P123" s="179"/>
      <c r="Q123" s="179"/>
      <c r="R123" s="179"/>
      <c r="S123" s="179"/>
      <c r="T123" s="179"/>
      <c r="U123" s="179"/>
      <c r="V123" s="179"/>
      <c r="W123" s="179"/>
    </row>
    <row r="124" spans="1:23" ht="16.5">
      <c r="A124" s="179"/>
      <c r="B124" s="179"/>
      <c r="C124" s="179"/>
      <c r="D124" s="179"/>
      <c r="E124" s="179"/>
      <c r="F124" s="179"/>
      <c r="G124" s="179"/>
      <c r="H124" s="179"/>
      <c r="I124" s="179"/>
      <c r="J124" s="179"/>
      <c r="K124" s="179"/>
      <c r="L124" s="179"/>
      <c r="M124" s="179"/>
      <c r="N124" s="179"/>
      <c r="O124" s="179"/>
      <c r="P124" s="179"/>
      <c r="Q124" s="179"/>
      <c r="R124" s="179"/>
      <c r="S124" s="179"/>
      <c r="T124" s="179"/>
      <c r="U124" s="179"/>
      <c r="V124" s="179"/>
      <c r="W124" s="179"/>
    </row>
    <row r="125" spans="1:23" ht="16.5">
      <c r="A125" s="179"/>
      <c r="B125" s="179"/>
      <c r="C125" s="179"/>
      <c r="D125" s="179"/>
      <c r="E125" s="179"/>
      <c r="F125" s="179"/>
      <c r="G125" s="179"/>
      <c r="H125" s="179"/>
      <c r="I125" s="179"/>
      <c r="J125" s="179"/>
      <c r="K125" s="179"/>
      <c r="L125" s="179"/>
      <c r="M125" s="179"/>
      <c r="N125" s="179"/>
      <c r="O125" s="179"/>
      <c r="P125" s="179"/>
      <c r="Q125" s="179"/>
      <c r="R125" s="179"/>
      <c r="S125" s="179"/>
      <c r="T125" s="179"/>
      <c r="U125" s="179"/>
      <c r="V125" s="179"/>
      <c r="W125" s="179"/>
    </row>
    <row r="126" spans="1:23" ht="16.5">
      <c r="A126" s="179"/>
      <c r="B126" s="179"/>
      <c r="C126" s="179"/>
      <c r="D126" s="179"/>
      <c r="E126" s="179"/>
      <c r="F126" s="179"/>
      <c r="G126" s="179"/>
      <c r="H126" s="179"/>
      <c r="I126" s="179"/>
      <c r="J126" s="179"/>
      <c r="K126" s="179"/>
      <c r="L126" s="179"/>
      <c r="M126" s="179"/>
      <c r="N126" s="179"/>
      <c r="O126" s="179"/>
      <c r="P126" s="179"/>
      <c r="Q126" s="179"/>
      <c r="R126" s="179"/>
      <c r="S126" s="179"/>
      <c r="T126" s="179"/>
      <c r="U126" s="179"/>
      <c r="V126" s="179"/>
      <c r="W126" s="179"/>
    </row>
    <row r="127" spans="1:23" ht="12.75">
      <c r="A127" s="183"/>
      <c r="B127" s="183"/>
      <c r="C127" s="183"/>
      <c r="D127" s="183"/>
      <c r="E127" s="183"/>
      <c r="F127" s="183"/>
      <c r="G127" s="183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</row>
    <row r="128" spans="1:23" ht="12.75">
      <c r="A128" s="183"/>
      <c r="B128" s="183"/>
      <c r="C128" s="183"/>
      <c r="D128" s="183"/>
      <c r="E128" s="183"/>
      <c r="F128" s="183"/>
      <c r="G128" s="183"/>
      <c r="H128" s="183"/>
      <c r="I128" s="183"/>
      <c r="J128" s="183"/>
      <c r="K128" s="183"/>
      <c r="L128" s="183"/>
      <c r="M128" s="183"/>
      <c r="N128" s="183"/>
      <c r="O128" s="183"/>
      <c r="P128" s="183"/>
      <c r="Q128" s="183"/>
      <c r="R128" s="183"/>
      <c r="S128" s="183"/>
      <c r="T128" s="183"/>
      <c r="U128" s="183"/>
      <c r="V128" s="183"/>
      <c r="W128" s="183"/>
    </row>
    <row r="129" spans="1:23" ht="12.75">
      <c r="A129" s="183"/>
      <c r="B129" s="183"/>
      <c r="C129" s="183"/>
      <c r="D129" s="183"/>
      <c r="E129" s="183"/>
      <c r="F129" s="183"/>
      <c r="G129" s="183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</row>
    <row r="130" spans="1:23" ht="12.75">
      <c r="A130" s="183"/>
      <c r="B130" s="183"/>
      <c r="C130" s="183"/>
      <c r="D130" s="183"/>
      <c r="E130" s="183"/>
      <c r="F130" s="183"/>
      <c r="G130" s="183"/>
      <c r="H130" s="183"/>
      <c r="I130" s="183"/>
      <c r="J130" s="183"/>
      <c r="K130" s="183"/>
      <c r="L130" s="183"/>
      <c r="M130" s="183"/>
      <c r="N130" s="183"/>
      <c r="O130" s="183"/>
      <c r="P130" s="183"/>
      <c r="Q130" s="183"/>
      <c r="R130" s="183"/>
      <c r="S130" s="183"/>
      <c r="T130" s="183"/>
      <c r="U130" s="183"/>
      <c r="V130" s="183"/>
      <c r="W130" s="183"/>
    </row>
    <row r="131" spans="1:23" ht="12.75">
      <c r="A131" s="183"/>
      <c r="B131" s="183"/>
      <c r="C131" s="183"/>
      <c r="D131" s="183"/>
      <c r="E131" s="183"/>
      <c r="F131" s="183"/>
      <c r="G131" s="183"/>
      <c r="H131" s="183"/>
      <c r="I131" s="183"/>
      <c r="J131" s="183"/>
      <c r="K131" s="183"/>
      <c r="L131" s="183"/>
      <c r="M131" s="183"/>
      <c r="N131" s="183"/>
      <c r="O131" s="183"/>
      <c r="P131" s="183"/>
      <c r="Q131" s="183"/>
      <c r="R131" s="183"/>
      <c r="S131" s="183"/>
      <c r="T131" s="183"/>
      <c r="U131" s="183"/>
      <c r="V131" s="183"/>
      <c r="W131" s="183"/>
    </row>
    <row r="132" spans="1:23" ht="12.75">
      <c r="A132" s="183"/>
      <c r="B132" s="183"/>
      <c r="C132" s="183"/>
      <c r="D132" s="183"/>
      <c r="E132" s="183"/>
      <c r="F132" s="183"/>
      <c r="G132" s="183"/>
      <c r="H132" s="183"/>
      <c r="I132" s="183"/>
      <c r="J132" s="183"/>
      <c r="K132" s="183"/>
      <c r="L132" s="183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</row>
    <row r="133" spans="1:23" ht="12.75">
      <c r="A133" s="183"/>
      <c r="B133" s="183"/>
      <c r="C133" s="183"/>
      <c r="D133" s="183"/>
      <c r="E133" s="183"/>
      <c r="F133" s="183"/>
      <c r="G133" s="183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  <c r="R133" s="183"/>
      <c r="S133" s="183"/>
      <c r="T133" s="183"/>
      <c r="U133" s="183"/>
      <c r="V133" s="183"/>
      <c r="W133" s="183"/>
    </row>
    <row r="134" spans="1:23" ht="12.75">
      <c r="A134" s="183"/>
      <c r="B134" s="183"/>
      <c r="C134" s="183"/>
      <c r="D134" s="183"/>
      <c r="E134" s="183"/>
      <c r="F134" s="183"/>
      <c r="G134" s="183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  <c r="V134" s="183"/>
      <c r="W134" s="183"/>
    </row>
    <row r="135" spans="1:23" ht="12.75">
      <c r="A135" s="183"/>
      <c r="B135" s="183"/>
      <c r="C135" s="183"/>
      <c r="D135" s="183"/>
      <c r="E135" s="183"/>
      <c r="F135" s="183"/>
      <c r="G135" s="183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</row>
    <row r="136" spans="1:23" ht="12.75">
      <c r="A136" s="183"/>
      <c r="B136" s="183"/>
      <c r="C136" s="183"/>
      <c r="D136" s="183"/>
      <c r="E136" s="183"/>
      <c r="F136" s="183"/>
      <c r="G136" s="183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  <c r="R136" s="183"/>
      <c r="S136" s="183"/>
      <c r="T136" s="183"/>
      <c r="U136" s="183"/>
      <c r="V136" s="183"/>
      <c r="W136" s="183"/>
    </row>
  </sheetData>
  <mergeCells count="17">
    <mergeCell ref="A100:W100"/>
    <mergeCell ref="L8:M10"/>
    <mergeCell ref="N8:O10"/>
    <mergeCell ref="P8:Q10"/>
    <mergeCell ref="R8:S10"/>
    <mergeCell ref="T8:U10"/>
    <mergeCell ref="V8:W10"/>
    <mergeCell ref="B8:C10"/>
    <mergeCell ref="D8:E10"/>
    <mergeCell ref="F8:G10"/>
    <mergeCell ref="H8:I10"/>
    <mergeCell ref="J8:K10"/>
    <mergeCell ref="B2:Q2"/>
    <mergeCell ref="B3:Q3"/>
    <mergeCell ref="B4:O4"/>
    <mergeCell ref="B5:Q5"/>
    <mergeCell ref="B6:Q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36"/>
  <sheetViews>
    <sheetView workbookViewId="0">
      <pane ySplit="12" topLeftCell="A64" activePane="bottomLeft" state="frozen"/>
      <selection pane="bottomLeft" activeCell="B14" sqref="B14"/>
    </sheetView>
  </sheetViews>
  <sheetFormatPr defaultColWidth="14.42578125" defaultRowHeight="15.75" customHeight="1"/>
  <cols>
    <col min="1" max="1" width="27.7109375" customWidth="1"/>
    <col min="2" max="2" width="6.42578125" customWidth="1"/>
    <col min="3" max="3" width="11.28515625" customWidth="1"/>
    <col min="4" max="4" width="9.5703125" customWidth="1"/>
    <col min="5" max="5" width="10.42578125" customWidth="1"/>
    <col min="6" max="6" width="7.5703125" customWidth="1"/>
    <col min="7" max="7" width="8.42578125" customWidth="1"/>
    <col min="8" max="8" width="7.5703125" customWidth="1"/>
    <col min="9" max="9" width="8" customWidth="1"/>
    <col min="10" max="10" width="5.85546875" customWidth="1"/>
    <col min="11" max="11" width="8.140625" customWidth="1"/>
    <col min="12" max="12" width="5.28515625" customWidth="1"/>
    <col min="13" max="13" width="6.7109375" customWidth="1"/>
    <col min="14" max="14" width="5.42578125" customWidth="1"/>
    <col min="15" max="15" width="7.85546875" customWidth="1"/>
    <col min="16" max="16" width="7.140625" customWidth="1"/>
    <col min="17" max="17" width="8.85546875" customWidth="1"/>
    <col min="18" max="18" width="8" customWidth="1"/>
    <col min="19" max="19" width="8.140625" customWidth="1"/>
    <col min="20" max="20" width="9.140625" customWidth="1"/>
    <col min="21" max="21" width="5.85546875" customWidth="1"/>
    <col min="22" max="22" width="6.140625" customWidth="1"/>
    <col min="23" max="23" width="10" customWidth="1"/>
  </cols>
  <sheetData>
    <row r="1" spans="1:26" ht="15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4"/>
      <c r="U1" s="4"/>
      <c r="V1" s="4"/>
      <c r="W1" s="4"/>
    </row>
    <row r="2" spans="1:26" ht="15.75" customHeight="1">
      <c r="A2" s="3"/>
      <c r="B2" s="202" t="s">
        <v>0</v>
      </c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1"/>
      <c r="S2" s="1"/>
      <c r="T2" s="5"/>
      <c r="U2" s="5"/>
      <c r="V2" s="6"/>
      <c r="W2" s="6"/>
    </row>
    <row r="3" spans="1:26" ht="15.75" customHeight="1">
      <c r="A3" s="3"/>
      <c r="B3" s="202" t="s">
        <v>1</v>
      </c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1"/>
      <c r="S3" s="1"/>
      <c r="T3" s="7"/>
      <c r="U3" s="7"/>
      <c r="V3" s="6"/>
      <c r="W3" s="6"/>
    </row>
    <row r="4" spans="1:26" ht="15.75" customHeight="1">
      <c r="A4" s="1"/>
      <c r="B4" s="205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1"/>
      <c r="Q4" s="1"/>
      <c r="R4" s="1"/>
      <c r="S4" s="1"/>
      <c r="T4" s="6"/>
      <c r="U4" s="6"/>
      <c r="V4" s="6"/>
      <c r="W4" s="6"/>
    </row>
    <row r="5" spans="1:26" ht="15.75" customHeight="1">
      <c r="A5" s="3"/>
      <c r="B5" s="202" t="s">
        <v>2</v>
      </c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1"/>
      <c r="S5" s="1"/>
      <c r="T5" s="7"/>
      <c r="U5" s="7"/>
      <c r="V5" s="6"/>
      <c r="W5" s="6"/>
    </row>
    <row r="6" spans="1:26" ht="15.75" customHeight="1">
      <c r="A6" s="9"/>
      <c r="B6" s="203" t="s">
        <v>3</v>
      </c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1"/>
      <c r="S6" s="1"/>
      <c r="T6" s="10"/>
      <c r="U6" s="10"/>
      <c r="V6" s="6"/>
      <c r="W6" s="6"/>
    </row>
    <row r="7" spans="1:26" ht="15.75" customHeight="1">
      <c r="A7" s="6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6"/>
      <c r="W7" s="6"/>
    </row>
    <row r="8" spans="1:26" ht="15.75" customHeight="1">
      <c r="A8" s="12"/>
      <c r="B8" s="196" t="s">
        <v>4</v>
      </c>
      <c r="C8" s="197"/>
      <c r="D8" s="204" t="s">
        <v>5</v>
      </c>
      <c r="E8" s="197"/>
      <c r="F8" s="196" t="s">
        <v>6</v>
      </c>
      <c r="G8" s="197"/>
      <c r="H8" s="204" t="s">
        <v>7</v>
      </c>
      <c r="I8" s="197"/>
      <c r="J8" s="196" t="s">
        <v>8</v>
      </c>
      <c r="K8" s="197"/>
      <c r="L8" s="204" t="s">
        <v>9</v>
      </c>
      <c r="M8" s="197"/>
      <c r="N8" s="196" t="s">
        <v>10</v>
      </c>
      <c r="O8" s="197"/>
      <c r="P8" s="204" t="s">
        <v>11</v>
      </c>
      <c r="Q8" s="197"/>
      <c r="R8" s="196" t="s">
        <v>12</v>
      </c>
      <c r="S8" s="197"/>
      <c r="T8" s="204" t="s">
        <v>13</v>
      </c>
      <c r="U8" s="197"/>
      <c r="V8" s="196" t="s">
        <v>14</v>
      </c>
      <c r="W8" s="197"/>
    </row>
    <row r="9" spans="1:26" ht="15.75" customHeight="1">
      <c r="A9" s="12"/>
      <c r="B9" s="198"/>
      <c r="C9" s="199"/>
      <c r="D9" s="198"/>
      <c r="E9" s="199"/>
      <c r="F9" s="198"/>
      <c r="G9" s="199"/>
      <c r="H9" s="198"/>
      <c r="I9" s="199"/>
      <c r="J9" s="198"/>
      <c r="K9" s="199"/>
      <c r="L9" s="198"/>
      <c r="M9" s="199"/>
      <c r="N9" s="198"/>
      <c r="O9" s="199"/>
      <c r="P9" s="198"/>
      <c r="Q9" s="199"/>
      <c r="R9" s="198"/>
      <c r="S9" s="199"/>
      <c r="T9" s="198"/>
      <c r="U9" s="199"/>
      <c r="V9" s="198"/>
      <c r="W9" s="199"/>
    </row>
    <row r="10" spans="1:26" ht="15.75" customHeight="1">
      <c r="A10" s="12"/>
      <c r="B10" s="200"/>
      <c r="C10" s="201"/>
      <c r="D10" s="200"/>
      <c r="E10" s="201"/>
      <c r="F10" s="200"/>
      <c r="G10" s="201"/>
      <c r="H10" s="200"/>
      <c r="I10" s="201"/>
      <c r="J10" s="200"/>
      <c r="K10" s="201"/>
      <c r="L10" s="200"/>
      <c r="M10" s="201"/>
      <c r="N10" s="200"/>
      <c r="O10" s="201"/>
      <c r="P10" s="200"/>
      <c r="Q10" s="201"/>
      <c r="R10" s="200"/>
      <c r="S10" s="201"/>
      <c r="T10" s="200"/>
      <c r="U10" s="201"/>
      <c r="V10" s="200"/>
      <c r="W10" s="201"/>
    </row>
    <row r="11" spans="1:26" ht="15.75" customHeight="1">
      <c r="A11" s="12"/>
      <c r="B11" s="13" t="s">
        <v>15</v>
      </c>
      <c r="C11" s="13" t="s">
        <v>16</v>
      </c>
      <c r="D11" s="14" t="s">
        <v>15</v>
      </c>
      <c r="E11" s="14" t="s">
        <v>16</v>
      </c>
      <c r="F11" s="13" t="s">
        <v>15</v>
      </c>
      <c r="G11" s="13" t="s">
        <v>16</v>
      </c>
      <c r="H11" s="14" t="s">
        <v>15</v>
      </c>
      <c r="I11" s="14" t="s">
        <v>16</v>
      </c>
      <c r="J11" s="13" t="s">
        <v>15</v>
      </c>
      <c r="K11" s="15" t="s">
        <v>16</v>
      </c>
      <c r="L11" s="14" t="s">
        <v>15</v>
      </c>
      <c r="M11" s="14" t="s">
        <v>16</v>
      </c>
      <c r="N11" s="13" t="s">
        <v>15</v>
      </c>
      <c r="O11" s="13" t="s">
        <v>16</v>
      </c>
      <c r="P11" s="14" t="s">
        <v>15</v>
      </c>
      <c r="Q11" s="14" t="s">
        <v>16</v>
      </c>
      <c r="R11" s="13" t="s">
        <v>15</v>
      </c>
      <c r="S11" s="13" t="s">
        <v>16</v>
      </c>
      <c r="T11" s="14" t="s">
        <v>15</v>
      </c>
      <c r="U11" s="14" t="s">
        <v>16</v>
      </c>
      <c r="V11" s="13" t="s">
        <v>15</v>
      </c>
      <c r="W11" s="13" t="s">
        <v>16</v>
      </c>
    </row>
    <row r="12" spans="1:26" ht="15.75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6"/>
      <c r="W12" s="16"/>
    </row>
    <row r="13" spans="1:26" ht="15.75" customHeight="1">
      <c r="A13" s="17" t="s">
        <v>17</v>
      </c>
      <c r="B13" s="16"/>
      <c r="C13" s="16"/>
      <c r="D13" s="12"/>
      <c r="E13" s="12"/>
      <c r="F13" s="16"/>
      <c r="G13" s="16"/>
      <c r="H13" s="12"/>
      <c r="I13" s="12"/>
      <c r="J13" s="16"/>
      <c r="K13" s="18"/>
      <c r="L13" s="12"/>
      <c r="M13" s="12"/>
      <c r="N13" s="18"/>
      <c r="O13" s="18"/>
      <c r="P13" s="12"/>
      <c r="Q13" s="12"/>
      <c r="R13" s="18"/>
      <c r="S13" s="18"/>
      <c r="T13" s="12"/>
      <c r="U13" s="12"/>
      <c r="V13" s="16"/>
      <c r="W13" s="16"/>
    </row>
    <row r="14" spans="1:26" ht="15.75" customHeight="1">
      <c r="A14" s="19" t="s">
        <v>18</v>
      </c>
      <c r="B14" s="20">
        <v>0</v>
      </c>
      <c r="C14" s="20">
        <v>0</v>
      </c>
      <c r="D14" s="21">
        <v>0</v>
      </c>
      <c r="E14" s="21">
        <v>0</v>
      </c>
      <c r="F14" s="20">
        <v>0</v>
      </c>
      <c r="G14" s="20">
        <v>0</v>
      </c>
      <c r="H14" s="21">
        <v>135</v>
      </c>
      <c r="I14" s="21">
        <v>590698</v>
      </c>
      <c r="J14" s="20">
        <v>257</v>
      </c>
      <c r="K14" s="20">
        <v>1628264</v>
      </c>
      <c r="L14" s="21">
        <v>2</v>
      </c>
      <c r="M14" s="21">
        <v>4000</v>
      </c>
      <c r="N14" s="20">
        <v>14</v>
      </c>
      <c r="O14" s="20">
        <v>63750</v>
      </c>
      <c r="P14" s="21">
        <v>0</v>
      </c>
      <c r="Q14" s="21">
        <v>0</v>
      </c>
      <c r="R14" s="20">
        <v>3</v>
      </c>
      <c r="S14" s="20">
        <v>8312</v>
      </c>
      <c r="T14" s="21">
        <v>2</v>
      </c>
      <c r="U14" s="21">
        <v>2400</v>
      </c>
      <c r="V14" s="22">
        <f t="shared" ref="V14:W14" si="0">B14+D14+F14+H14+J14+L14+R14+T14+N14+P14</f>
        <v>413</v>
      </c>
      <c r="W14" s="22">
        <f t="shared" si="0"/>
        <v>2297424</v>
      </c>
    </row>
    <row r="15" spans="1:26" ht="15.75" customHeight="1">
      <c r="A15" s="19" t="s">
        <v>19</v>
      </c>
      <c r="B15" s="20">
        <v>0</v>
      </c>
      <c r="C15" s="20">
        <v>0</v>
      </c>
      <c r="D15" s="21">
        <v>0</v>
      </c>
      <c r="E15" s="21">
        <v>0</v>
      </c>
      <c r="F15" s="20">
        <v>0</v>
      </c>
      <c r="G15" s="20">
        <v>0</v>
      </c>
      <c r="H15" s="21">
        <v>84</v>
      </c>
      <c r="I15" s="21">
        <v>353556</v>
      </c>
      <c r="J15" s="20">
        <v>146</v>
      </c>
      <c r="K15" s="20">
        <v>946128</v>
      </c>
      <c r="L15" s="21">
        <v>0</v>
      </c>
      <c r="M15" s="21">
        <v>0</v>
      </c>
      <c r="N15" s="20">
        <v>11</v>
      </c>
      <c r="O15" s="20">
        <v>45625</v>
      </c>
      <c r="P15" s="21">
        <v>0</v>
      </c>
      <c r="Q15" s="21">
        <v>0</v>
      </c>
      <c r="R15" s="20">
        <v>1</v>
      </c>
      <c r="S15" s="20">
        <v>3500</v>
      </c>
      <c r="T15" s="21">
        <v>2</v>
      </c>
      <c r="U15" s="21">
        <v>2400</v>
      </c>
      <c r="V15" s="22">
        <f t="shared" ref="V15:W15" si="1">B15+D15+F15+H15+J15+L15+R15+T15+N15+P15</f>
        <v>244</v>
      </c>
      <c r="W15" s="22">
        <f t="shared" si="1"/>
        <v>1351209</v>
      </c>
    </row>
    <row r="16" spans="1:26" ht="15.75" customHeight="1">
      <c r="A16" s="23" t="s">
        <v>20</v>
      </c>
      <c r="B16" s="24">
        <v>0</v>
      </c>
      <c r="C16" s="24">
        <v>0</v>
      </c>
      <c r="D16" s="25">
        <v>0</v>
      </c>
      <c r="E16" s="25">
        <v>0</v>
      </c>
      <c r="F16" s="24">
        <v>0</v>
      </c>
      <c r="G16" s="24">
        <v>0</v>
      </c>
      <c r="H16" s="25">
        <v>78</v>
      </c>
      <c r="I16" s="25">
        <v>323413</v>
      </c>
      <c r="J16" s="24">
        <v>78</v>
      </c>
      <c r="K16" s="24">
        <v>474023</v>
      </c>
      <c r="L16" s="25">
        <v>0</v>
      </c>
      <c r="M16" s="25">
        <v>0</v>
      </c>
      <c r="N16" s="24">
        <v>10</v>
      </c>
      <c r="O16" s="24">
        <v>33750</v>
      </c>
      <c r="P16" s="25">
        <v>0</v>
      </c>
      <c r="Q16" s="25">
        <v>0</v>
      </c>
      <c r="R16" s="24">
        <v>3</v>
      </c>
      <c r="S16" s="24">
        <v>7875</v>
      </c>
      <c r="T16" s="25">
        <v>2</v>
      </c>
      <c r="U16" s="25">
        <v>1800</v>
      </c>
      <c r="V16" s="24">
        <f t="shared" ref="V16:W16" si="2">B16+D16+F16+H16+J16+L16+R16+T16+N16+P16</f>
        <v>171</v>
      </c>
      <c r="W16" s="24">
        <f t="shared" si="2"/>
        <v>840861</v>
      </c>
      <c r="X16" s="26"/>
      <c r="Y16" s="26"/>
      <c r="Z16" s="26"/>
    </row>
    <row r="17" spans="1:23" ht="15.75" customHeight="1">
      <c r="A17" s="27"/>
      <c r="B17" s="28"/>
      <c r="C17" s="28"/>
      <c r="D17" s="29"/>
      <c r="E17" s="29"/>
      <c r="F17" s="28"/>
      <c r="G17" s="28"/>
      <c r="H17" s="29"/>
      <c r="I17" s="29"/>
      <c r="J17" s="28"/>
      <c r="K17" s="28"/>
      <c r="L17" s="27"/>
      <c r="M17" s="27"/>
      <c r="N17" s="20"/>
      <c r="O17" s="20"/>
      <c r="P17" s="27"/>
      <c r="Q17" s="27"/>
      <c r="R17" s="20"/>
      <c r="S17" s="20"/>
      <c r="T17" s="27"/>
      <c r="U17" s="27"/>
      <c r="V17" s="20"/>
      <c r="W17" s="20"/>
    </row>
    <row r="18" spans="1:23" ht="15.75" customHeight="1">
      <c r="A18" s="30" t="s">
        <v>21</v>
      </c>
      <c r="B18" s="31">
        <v>0</v>
      </c>
      <c r="C18" s="31">
        <v>0</v>
      </c>
      <c r="D18" s="32">
        <v>0</v>
      </c>
      <c r="E18" s="32">
        <v>0</v>
      </c>
      <c r="F18" s="31">
        <v>0</v>
      </c>
      <c r="G18" s="31">
        <v>0</v>
      </c>
      <c r="H18" s="32">
        <f t="shared" ref="H18:I18" si="3">SUM(H14:H17)</f>
        <v>297</v>
      </c>
      <c r="I18" s="32">
        <f t="shared" si="3"/>
        <v>1267667</v>
      </c>
      <c r="J18" s="31">
        <f t="shared" ref="J18:U18" si="4">SUM(J14:J16)</f>
        <v>481</v>
      </c>
      <c r="K18" s="31">
        <f t="shared" si="4"/>
        <v>3048415</v>
      </c>
      <c r="L18" s="32">
        <f t="shared" si="4"/>
        <v>2</v>
      </c>
      <c r="M18" s="32">
        <f t="shared" si="4"/>
        <v>4000</v>
      </c>
      <c r="N18" s="31">
        <f t="shared" si="4"/>
        <v>35</v>
      </c>
      <c r="O18" s="31">
        <f t="shared" si="4"/>
        <v>143125</v>
      </c>
      <c r="P18" s="32">
        <f t="shared" si="4"/>
        <v>0</v>
      </c>
      <c r="Q18" s="32">
        <f t="shared" si="4"/>
        <v>0</v>
      </c>
      <c r="R18" s="31">
        <f t="shared" si="4"/>
        <v>7</v>
      </c>
      <c r="S18" s="31">
        <f t="shared" si="4"/>
        <v>19687</v>
      </c>
      <c r="T18" s="32">
        <f t="shared" si="4"/>
        <v>6</v>
      </c>
      <c r="U18" s="32">
        <f t="shared" si="4"/>
        <v>6600</v>
      </c>
      <c r="V18" s="22">
        <f t="shared" ref="V18:W18" si="5">B18+D18+F18+H18+J18+L18+R18+T18+N18+P18</f>
        <v>828</v>
      </c>
      <c r="W18" s="22">
        <f t="shared" si="5"/>
        <v>4489494</v>
      </c>
    </row>
    <row r="19" spans="1:23" ht="15.75" customHeight="1">
      <c r="A19" s="27"/>
      <c r="B19" s="33"/>
      <c r="C19" s="33"/>
      <c r="D19" s="27"/>
      <c r="E19" s="27"/>
      <c r="F19" s="34"/>
      <c r="G19" s="34"/>
      <c r="H19" s="35"/>
      <c r="I19" s="35"/>
      <c r="J19" s="33"/>
      <c r="K19" s="20"/>
      <c r="L19" s="27"/>
      <c r="M19" s="27"/>
      <c r="N19" s="20"/>
      <c r="O19" s="20"/>
      <c r="P19" s="27"/>
      <c r="Q19" s="27"/>
      <c r="R19" s="20"/>
      <c r="S19" s="20"/>
      <c r="T19" s="27"/>
      <c r="U19" s="27"/>
      <c r="V19" s="20"/>
      <c r="W19" s="20"/>
    </row>
    <row r="20" spans="1:23" ht="15.75" customHeight="1">
      <c r="A20" s="17" t="s">
        <v>22</v>
      </c>
      <c r="B20" s="33"/>
      <c r="C20" s="33"/>
      <c r="D20" s="27"/>
      <c r="E20" s="27"/>
      <c r="F20" s="34"/>
      <c r="G20" s="34"/>
      <c r="H20" s="35"/>
      <c r="I20" s="35"/>
      <c r="J20" s="33"/>
      <c r="K20" s="20"/>
      <c r="L20" s="27"/>
      <c r="M20" s="27"/>
      <c r="N20" s="20"/>
      <c r="O20" s="20"/>
      <c r="P20" s="27"/>
      <c r="Q20" s="27"/>
      <c r="R20" s="20"/>
      <c r="S20" s="20"/>
      <c r="T20" s="27"/>
      <c r="U20" s="27"/>
      <c r="V20" s="20"/>
      <c r="W20" s="20"/>
    </row>
    <row r="21" spans="1:23" ht="15.75" customHeight="1">
      <c r="A21" s="19" t="s">
        <v>23</v>
      </c>
      <c r="B21" s="20">
        <v>169</v>
      </c>
      <c r="C21" s="20">
        <v>877250</v>
      </c>
      <c r="D21" s="21">
        <v>0</v>
      </c>
      <c r="E21" s="21">
        <v>0</v>
      </c>
      <c r="F21" s="20">
        <v>0</v>
      </c>
      <c r="G21" s="20">
        <v>0</v>
      </c>
      <c r="H21" s="21">
        <v>0</v>
      </c>
      <c r="I21" s="21">
        <v>0</v>
      </c>
      <c r="J21" s="20">
        <v>0</v>
      </c>
      <c r="K21" s="20">
        <v>0</v>
      </c>
      <c r="L21" s="21">
        <v>0</v>
      </c>
      <c r="M21" s="21">
        <v>0</v>
      </c>
      <c r="N21" s="20">
        <v>0</v>
      </c>
      <c r="O21" s="20">
        <v>0</v>
      </c>
      <c r="P21" s="21">
        <v>0</v>
      </c>
      <c r="Q21" s="21">
        <v>0</v>
      </c>
      <c r="R21" s="20">
        <v>0</v>
      </c>
      <c r="S21" s="20">
        <v>0</v>
      </c>
      <c r="T21" s="21">
        <v>0</v>
      </c>
      <c r="U21" s="21">
        <v>0</v>
      </c>
      <c r="V21" s="22">
        <f t="shared" ref="V21:W21" si="6">B21+D21+F21+H21+J21+L21+R21+T21+N21+P21</f>
        <v>169</v>
      </c>
      <c r="W21" s="22">
        <f t="shared" si="6"/>
        <v>877250</v>
      </c>
    </row>
    <row r="22" spans="1:23" ht="15.75" customHeight="1">
      <c r="A22" s="19" t="s">
        <v>24</v>
      </c>
      <c r="B22" s="20">
        <v>205</v>
      </c>
      <c r="C22" s="20">
        <v>962713</v>
      </c>
      <c r="D22" s="21">
        <v>0</v>
      </c>
      <c r="E22" s="21">
        <v>0</v>
      </c>
      <c r="F22" s="20">
        <v>0</v>
      </c>
      <c r="G22" s="20">
        <v>0</v>
      </c>
      <c r="H22" s="21">
        <v>17</v>
      </c>
      <c r="I22" s="21">
        <v>76485</v>
      </c>
      <c r="J22" s="20">
        <v>4</v>
      </c>
      <c r="K22" s="20">
        <v>26238</v>
      </c>
      <c r="L22" s="21">
        <v>0</v>
      </c>
      <c r="M22" s="21">
        <v>0</v>
      </c>
      <c r="N22" s="20">
        <v>0</v>
      </c>
      <c r="O22" s="20">
        <v>0</v>
      </c>
      <c r="P22" s="21">
        <v>0</v>
      </c>
      <c r="Q22" s="21">
        <v>0</v>
      </c>
      <c r="R22" s="20">
        <v>0</v>
      </c>
      <c r="S22" s="20">
        <v>0</v>
      </c>
      <c r="T22" s="21">
        <v>1</v>
      </c>
      <c r="U22" s="21">
        <v>1200</v>
      </c>
      <c r="V22" s="22">
        <f t="shared" ref="V22:W22" si="7">B22+D22+F22+H22+J22+L22+R22+T22+N22+P22</f>
        <v>227</v>
      </c>
      <c r="W22" s="22">
        <f t="shared" si="7"/>
        <v>1066636</v>
      </c>
    </row>
    <row r="23" spans="1:23" ht="15.75" customHeight="1">
      <c r="A23" s="19" t="s">
        <v>25</v>
      </c>
      <c r="B23" s="20">
        <v>920</v>
      </c>
      <c r="C23" s="20">
        <v>3479608</v>
      </c>
      <c r="D23" s="21">
        <v>0</v>
      </c>
      <c r="E23" s="21">
        <v>0</v>
      </c>
      <c r="F23" s="20">
        <v>0</v>
      </c>
      <c r="G23" s="20">
        <v>0</v>
      </c>
      <c r="H23" s="21">
        <v>15</v>
      </c>
      <c r="I23" s="21">
        <v>59792</v>
      </c>
      <c r="J23" s="20">
        <v>8</v>
      </c>
      <c r="K23" s="20">
        <v>50406</v>
      </c>
      <c r="L23" s="21">
        <v>0</v>
      </c>
      <c r="M23" s="21">
        <v>0</v>
      </c>
      <c r="N23" s="20">
        <v>3</v>
      </c>
      <c r="O23" s="20">
        <v>14375</v>
      </c>
      <c r="P23" s="21">
        <v>0</v>
      </c>
      <c r="Q23" s="21">
        <v>0</v>
      </c>
      <c r="R23" s="20">
        <v>9</v>
      </c>
      <c r="S23" s="20">
        <v>28875</v>
      </c>
      <c r="T23" s="21">
        <v>0</v>
      </c>
      <c r="U23" s="21">
        <v>0</v>
      </c>
      <c r="V23" s="22">
        <f t="shared" ref="V23:W23" si="8">B23+D23+F23+H23+J23+L23+R23+T23+N23+P23</f>
        <v>955</v>
      </c>
      <c r="W23" s="22">
        <f t="shared" si="8"/>
        <v>3633056</v>
      </c>
    </row>
    <row r="24" spans="1:23" ht="15.75" customHeight="1">
      <c r="A24" s="19" t="s">
        <v>26</v>
      </c>
      <c r="B24" s="20">
        <v>399</v>
      </c>
      <c r="C24" s="20">
        <v>2263159</v>
      </c>
      <c r="D24" s="21">
        <v>0</v>
      </c>
      <c r="E24" s="21">
        <v>0</v>
      </c>
      <c r="F24" s="20">
        <v>0</v>
      </c>
      <c r="G24" s="20">
        <v>0</v>
      </c>
      <c r="H24" s="21">
        <v>8</v>
      </c>
      <c r="I24" s="21">
        <v>37152</v>
      </c>
      <c r="J24" s="20">
        <v>4</v>
      </c>
      <c r="K24" s="20">
        <v>28256</v>
      </c>
      <c r="L24" s="21">
        <v>0</v>
      </c>
      <c r="M24" s="21">
        <v>0</v>
      </c>
      <c r="N24" s="20">
        <v>0</v>
      </c>
      <c r="O24" s="20">
        <v>0</v>
      </c>
      <c r="P24" s="21">
        <v>0</v>
      </c>
      <c r="Q24" s="21">
        <v>0</v>
      </c>
      <c r="R24" s="20">
        <v>0</v>
      </c>
      <c r="S24" s="20">
        <v>0</v>
      </c>
      <c r="T24" s="21">
        <v>0</v>
      </c>
      <c r="U24" s="21">
        <v>0</v>
      </c>
      <c r="V24" s="22">
        <f t="shared" ref="V24:W24" si="9">B24+D24+F24+H24+J24+L24+R24+T24+N24+P24</f>
        <v>411</v>
      </c>
      <c r="W24" s="22">
        <f t="shared" si="9"/>
        <v>2328567</v>
      </c>
    </row>
    <row r="25" spans="1:23" ht="15.75" customHeight="1">
      <c r="A25" s="19" t="s">
        <v>27</v>
      </c>
      <c r="B25" s="20">
        <v>115</v>
      </c>
      <c r="C25" s="20">
        <v>614929</v>
      </c>
      <c r="D25" s="21">
        <v>0</v>
      </c>
      <c r="E25" s="21">
        <v>0</v>
      </c>
      <c r="F25" s="20">
        <v>0</v>
      </c>
      <c r="G25" s="20">
        <v>0</v>
      </c>
      <c r="H25" s="21">
        <v>1</v>
      </c>
      <c r="I25" s="21">
        <v>2322</v>
      </c>
      <c r="J25" s="20">
        <v>0</v>
      </c>
      <c r="K25" s="20">
        <v>0</v>
      </c>
      <c r="L25" s="21">
        <v>0</v>
      </c>
      <c r="M25" s="21">
        <v>0</v>
      </c>
      <c r="N25" s="20">
        <v>0</v>
      </c>
      <c r="O25" s="20">
        <v>0</v>
      </c>
      <c r="P25" s="21">
        <v>0</v>
      </c>
      <c r="Q25" s="21">
        <v>0</v>
      </c>
      <c r="R25" s="20">
        <v>0</v>
      </c>
      <c r="S25" s="20">
        <v>0</v>
      </c>
      <c r="T25" s="21">
        <v>0</v>
      </c>
      <c r="U25" s="21">
        <v>0</v>
      </c>
      <c r="V25" s="22">
        <f t="shared" ref="V25:W25" si="10">B25+D25+F25+H25+J25+L25+R25+T25+N25+P25</f>
        <v>116</v>
      </c>
      <c r="W25" s="22">
        <f t="shared" si="10"/>
        <v>617251</v>
      </c>
    </row>
    <row r="26" spans="1:23" ht="15.75" customHeight="1">
      <c r="A26" s="19" t="s">
        <v>28</v>
      </c>
      <c r="B26" s="20">
        <v>327</v>
      </c>
      <c r="C26" s="20">
        <v>1878487</v>
      </c>
      <c r="D26" s="21">
        <v>0</v>
      </c>
      <c r="E26" s="21">
        <v>0</v>
      </c>
      <c r="F26" s="20">
        <v>0</v>
      </c>
      <c r="G26" s="20">
        <v>0</v>
      </c>
      <c r="H26" s="21">
        <v>3</v>
      </c>
      <c r="I26" s="21">
        <v>13932</v>
      </c>
      <c r="J26" s="20">
        <v>4</v>
      </c>
      <c r="K26" s="20">
        <v>29602</v>
      </c>
      <c r="L26" s="21">
        <v>0</v>
      </c>
      <c r="M26" s="21">
        <v>0</v>
      </c>
      <c r="N26" s="20">
        <v>0</v>
      </c>
      <c r="O26" s="20">
        <v>0</v>
      </c>
      <c r="P26" s="21">
        <v>0</v>
      </c>
      <c r="Q26" s="21">
        <v>0</v>
      </c>
      <c r="R26" s="20">
        <v>0</v>
      </c>
      <c r="S26" s="20">
        <v>0</v>
      </c>
      <c r="T26" s="21">
        <v>1</v>
      </c>
      <c r="U26" s="21">
        <v>600</v>
      </c>
      <c r="V26" s="22">
        <f t="shared" ref="V26:W26" si="11">B26+D26+F26+H26+J26+L26+R26+T26+N26+P26</f>
        <v>335</v>
      </c>
      <c r="W26" s="22">
        <f t="shared" si="11"/>
        <v>1922621</v>
      </c>
    </row>
    <row r="27" spans="1:23" ht="15.75" customHeight="1">
      <c r="A27" s="19" t="s">
        <v>29</v>
      </c>
      <c r="B27" s="20">
        <v>129</v>
      </c>
      <c r="C27" s="20">
        <v>742000</v>
      </c>
      <c r="D27" s="21">
        <v>0</v>
      </c>
      <c r="E27" s="21">
        <v>0</v>
      </c>
      <c r="F27" s="20">
        <v>0</v>
      </c>
      <c r="G27" s="20">
        <v>0</v>
      </c>
      <c r="H27" s="21">
        <v>2</v>
      </c>
      <c r="I27" s="21">
        <v>6966</v>
      </c>
      <c r="J27" s="20">
        <v>0</v>
      </c>
      <c r="K27" s="20">
        <v>0</v>
      </c>
      <c r="L27" s="21">
        <v>0</v>
      </c>
      <c r="M27" s="21">
        <v>0</v>
      </c>
      <c r="N27" s="20">
        <v>0</v>
      </c>
      <c r="O27" s="20">
        <v>0</v>
      </c>
      <c r="P27" s="21">
        <v>0</v>
      </c>
      <c r="Q27" s="21">
        <v>0</v>
      </c>
      <c r="R27" s="20">
        <v>0</v>
      </c>
      <c r="S27" s="20">
        <v>0</v>
      </c>
      <c r="T27" s="21">
        <v>0</v>
      </c>
      <c r="U27" s="21">
        <v>0</v>
      </c>
      <c r="V27" s="22">
        <f t="shared" ref="V27:W27" si="12">B27+D27+F27+H27+J27+L27+R27+T27+N27+P27</f>
        <v>131</v>
      </c>
      <c r="W27" s="22">
        <f t="shared" si="12"/>
        <v>748966</v>
      </c>
    </row>
    <row r="28" spans="1:23" ht="15.75" customHeight="1">
      <c r="A28" s="19" t="s">
        <v>30</v>
      </c>
      <c r="B28" s="20">
        <v>0</v>
      </c>
      <c r="C28" s="20">
        <v>0</v>
      </c>
      <c r="D28" s="21">
        <v>0</v>
      </c>
      <c r="E28" s="21">
        <v>0</v>
      </c>
      <c r="F28" s="20">
        <v>0</v>
      </c>
      <c r="G28" s="20">
        <v>0</v>
      </c>
      <c r="H28" s="21">
        <v>0</v>
      </c>
      <c r="I28" s="21">
        <v>0</v>
      </c>
      <c r="J28" s="20">
        <v>0</v>
      </c>
      <c r="K28" s="20">
        <v>0</v>
      </c>
      <c r="L28" s="21">
        <v>0</v>
      </c>
      <c r="M28" s="21">
        <v>0</v>
      </c>
      <c r="N28" s="20">
        <v>0</v>
      </c>
      <c r="O28" s="20">
        <v>0</v>
      </c>
      <c r="P28" s="21">
        <v>0</v>
      </c>
      <c r="Q28" s="21">
        <v>0</v>
      </c>
      <c r="R28" s="20">
        <v>0</v>
      </c>
      <c r="S28" s="20">
        <v>0</v>
      </c>
      <c r="T28" s="21">
        <v>0</v>
      </c>
      <c r="U28" s="21">
        <v>0</v>
      </c>
      <c r="V28" s="22">
        <f t="shared" ref="V28:W28" si="13">B28+D28+F28+H28+J28+L28+R28+T28+N28+P28</f>
        <v>0</v>
      </c>
      <c r="W28" s="22">
        <f t="shared" si="13"/>
        <v>0</v>
      </c>
    </row>
    <row r="29" spans="1:23" ht="15.75" customHeight="1">
      <c r="A29" s="19" t="s">
        <v>31</v>
      </c>
      <c r="B29" s="20">
        <v>272</v>
      </c>
      <c r="C29" s="20">
        <v>1541115</v>
      </c>
      <c r="D29" s="21">
        <v>0</v>
      </c>
      <c r="E29" s="21">
        <v>0</v>
      </c>
      <c r="F29" s="20">
        <v>0</v>
      </c>
      <c r="G29" s="20">
        <v>0</v>
      </c>
      <c r="H29" s="21">
        <v>2</v>
      </c>
      <c r="I29" s="21">
        <v>9288</v>
      </c>
      <c r="J29" s="20">
        <v>1</v>
      </c>
      <c r="K29" s="20">
        <v>8073</v>
      </c>
      <c r="L29" s="21">
        <v>0</v>
      </c>
      <c r="M29" s="21">
        <v>0</v>
      </c>
      <c r="N29" s="20">
        <v>0</v>
      </c>
      <c r="O29" s="20">
        <v>0</v>
      </c>
      <c r="P29" s="21">
        <v>0</v>
      </c>
      <c r="Q29" s="21">
        <v>0</v>
      </c>
      <c r="R29" s="20">
        <v>0</v>
      </c>
      <c r="S29" s="20">
        <v>0</v>
      </c>
      <c r="T29" s="21">
        <v>0</v>
      </c>
      <c r="U29" s="21">
        <v>0</v>
      </c>
      <c r="V29" s="22">
        <f t="shared" ref="V29:W29" si="14">B29+D29+F29+H29+J29+L29+R29+T29+N29+P29</f>
        <v>275</v>
      </c>
      <c r="W29" s="22">
        <f t="shared" si="14"/>
        <v>1558476</v>
      </c>
    </row>
    <row r="30" spans="1:23" ht="15.75" customHeight="1">
      <c r="A30" s="19" t="s">
        <v>32</v>
      </c>
      <c r="B30" s="20">
        <v>447</v>
      </c>
      <c r="C30" s="20">
        <v>2452332</v>
      </c>
      <c r="D30" s="21">
        <v>0</v>
      </c>
      <c r="E30" s="21">
        <v>0</v>
      </c>
      <c r="F30" s="20">
        <v>0</v>
      </c>
      <c r="G30" s="20">
        <v>0</v>
      </c>
      <c r="H30" s="21">
        <v>15</v>
      </c>
      <c r="I30" s="21">
        <v>67338</v>
      </c>
      <c r="J30" s="20">
        <v>4</v>
      </c>
      <c r="K30" s="20">
        <v>20184</v>
      </c>
      <c r="L30" s="21">
        <v>0</v>
      </c>
      <c r="M30" s="21">
        <v>0</v>
      </c>
      <c r="N30" s="20">
        <v>1</v>
      </c>
      <c r="O30" s="20">
        <v>5000</v>
      </c>
      <c r="P30" s="21">
        <v>0</v>
      </c>
      <c r="Q30" s="21">
        <v>0</v>
      </c>
      <c r="R30" s="20">
        <v>1</v>
      </c>
      <c r="S30" s="20">
        <v>3500</v>
      </c>
      <c r="T30" s="21">
        <v>0</v>
      </c>
      <c r="U30" s="21">
        <v>0</v>
      </c>
      <c r="V30" s="22">
        <f t="shared" ref="V30:W30" si="15">B30+D30+F30+H30+J30+L30+R30+T30+N30+P30</f>
        <v>468</v>
      </c>
      <c r="W30" s="22">
        <f t="shared" si="15"/>
        <v>2548354</v>
      </c>
    </row>
    <row r="31" spans="1:23" ht="15.75" customHeight="1">
      <c r="A31" s="19" t="s">
        <v>33</v>
      </c>
      <c r="B31" s="20">
        <v>47</v>
      </c>
      <c r="C31" s="20">
        <v>257000</v>
      </c>
      <c r="D31" s="21">
        <v>0</v>
      </c>
      <c r="E31" s="21">
        <v>0</v>
      </c>
      <c r="F31" s="20">
        <v>0</v>
      </c>
      <c r="G31" s="20">
        <v>0</v>
      </c>
      <c r="H31" s="21">
        <v>0</v>
      </c>
      <c r="I31" s="21">
        <v>0</v>
      </c>
      <c r="J31" s="20">
        <v>1</v>
      </c>
      <c r="K31" s="20">
        <v>6728</v>
      </c>
      <c r="L31" s="21">
        <v>0</v>
      </c>
      <c r="M31" s="21">
        <v>0</v>
      </c>
      <c r="N31" s="20">
        <v>0</v>
      </c>
      <c r="O31" s="20">
        <v>0</v>
      </c>
      <c r="P31" s="21">
        <v>0</v>
      </c>
      <c r="Q31" s="21">
        <v>0</v>
      </c>
      <c r="R31" s="20">
        <v>0</v>
      </c>
      <c r="S31" s="20">
        <v>0</v>
      </c>
      <c r="T31" s="21">
        <v>0</v>
      </c>
      <c r="U31" s="21">
        <v>0</v>
      </c>
      <c r="V31" s="22">
        <f t="shared" ref="V31:W31" si="16">B31+D31+F31+H31+J31+L31+R31+T31+N31+P31</f>
        <v>48</v>
      </c>
      <c r="W31" s="22">
        <f t="shared" si="16"/>
        <v>263728</v>
      </c>
    </row>
    <row r="32" spans="1:23" ht="15.75" customHeight="1">
      <c r="A32" s="19" t="s">
        <v>34</v>
      </c>
      <c r="B32" s="20">
        <v>71</v>
      </c>
      <c r="C32" s="20">
        <v>388584</v>
      </c>
      <c r="D32" s="21">
        <v>0</v>
      </c>
      <c r="E32" s="21">
        <v>0</v>
      </c>
      <c r="F32" s="20">
        <v>0</v>
      </c>
      <c r="G32" s="20">
        <v>0</v>
      </c>
      <c r="H32" s="21">
        <v>0</v>
      </c>
      <c r="I32" s="21">
        <v>0</v>
      </c>
      <c r="J32" s="20">
        <v>2</v>
      </c>
      <c r="K32" s="20">
        <v>16146</v>
      </c>
      <c r="L32" s="21">
        <v>0</v>
      </c>
      <c r="M32" s="21">
        <v>0</v>
      </c>
      <c r="N32" s="20">
        <v>0</v>
      </c>
      <c r="O32" s="20">
        <v>0</v>
      </c>
      <c r="P32" s="21">
        <v>0</v>
      </c>
      <c r="Q32" s="21">
        <v>0</v>
      </c>
      <c r="R32" s="20">
        <v>0</v>
      </c>
      <c r="S32" s="20">
        <v>0</v>
      </c>
      <c r="T32" s="21">
        <v>0</v>
      </c>
      <c r="U32" s="21">
        <v>0</v>
      </c>
      <c r="V32" s="22">
        <f t="shared" ref="V32:W32" si="17">B32+D32+F32+H32+J32+L32+R32+T32+N32+P32</f>
        <v>73</v>
      </c>
      <c r="W32" s="22">
        <f t="shared" si="17"/>
        <v>404730</v>
      </c>
    </row>
    <row r="33" spans="1:23" ht="15.75" customHeight="1">
      <c r="A33" s="19" t="s">
        <v>35</v>
      </c>
      <c r="B33" s="20">
        <v>143</v>
      </c>
      <c r="C33" s="20">
        <v>769806</v>
      </c>
      <c r="D33" s="21">
        <v>0</v>
      </c>
      <c r="E33" s="21">
        <v>0</v>
      </c>
      <c r="F33" s="20">
        <v>0</v>
      </c>
      <c r="G33" s="20">
        <v>0</v>
      </c>
      <c r="H33" s="21">
        <v>4</v>
      </c>
      <c r="I33" s="21">
        <v>18576</v>
      </c>
      <c r="J33" s="20">
        <v>1</v>
      </c>
      <c r="K33" s="20">
        <v>3364</v>
      </c>
      <c r="L33" s="21">
        <v>0</v>
      </c>
      <c r="M33" s="21">
        <v>0</v>
      </c>
      <c r="N33" s="20">
        <v>0</v>
      </c>
      <c r="O33" s="20">
        <v>0</v>
      </c>
      <c r="P33" s="21">
        <v>0</v>
      </c>
      <c r="Q33" s="21">
        <v>0</v>
      </c>
      <c r="R33" s="20">
        <v>0</v>
      </c>
      <c r="S33" s="20">
        <v>0</v>
      </c>
      <c r="T33" s="21">
        <v>0</v>
      </c>
      <c r="U33" s="21">
        <v>0</v>
      </c>
      <c r="V33" s="22">
        <f t="shared" ref="V33:W33" si="18">B33+D33+F33+H33+J33+L33+R33+T33+N33+P33</f>
        <v>148</v>
      </c>
      <c r="W33" s="22">
        <f t="shared" si="18"/>
        <v>791746</v>
      </c>
    </row>
    <row r="34" spans="1:23" ht="15.75" customHeight="1">
      <c r="A34" s="19" t="s">
        <v>36</v>
      </c>
      <c r="B34" s="20">
        <v>864</v>
      </c>
      <c r="C34" s="20">
        <v>4232414</v>
      </c>
      <c r="D34" s="21">
        <v>0</v>
      </c>
      <c r="E34" s="21">
        <v>0</v>
      </c>
      <c r="F34" s="20">
        <v>0</v>
      </c>
      <c r="G34" s="20">
        <v>0</v>
      </c>
      <c r="H34" s="21">
        <v>12</v>
      </c>
      <c r="I34" s="21">
        <v>51084</v>
      </c>
      <c r="J34" s="20">
        <v>9</v>
      </c>
      <c r="K34" s="20">
        <v>56513</v>
      </c>
      <c r="L34" s="21">
        <v>0</v>
      </c>
      <c r="M34" s="21">
        <v>0</v>
      </c>
      <c r="N34" s="20">
        <v>1</v>
      </c>
      <c r="O34" s="20">
        <v>5000</v>
      </c>
      <c r="P34" s="21">
        <v>0</v>
      </c>
      <c r="Q34" s="21">
        <v>0</v>
      </c>
      <c r="R34" s="20">
        <v>0</v>
      </c>
      <c r="S34" s="20">
        <v>0</v>
      </c>
      <c r="T34" s="21">
        <v>2</v>
      </c>
      <c r="U34" s="21">
        <v>2400</v>
      </c>
      <c r="V34" s="22">
        <f t="shared" ref="V34:W34" si="19">B34+D34+F34+H34+J34+L34+R34+T34+N34+P34</f>
        <v>888</v>
      </c>
      <c r="W34" s="22">
        <f t="shared" si="19"/>
        <v>4347411</v>
      </c>
    </row>
    <row r="35" spans="1:23" ht="15.75" customHeight="1">
      <c r="A35" s="19" t="s">
        <v>37</v>
      </c>
      <c r="B35" s="20">
        <v>53</v>
      </c>
      <c r="C35" s="20">
        <v>307039</v>
      </c>
      <c r="D35" s="21">
        <v>0</v>
      </c>
      <c r="E35" s="21">
        <v>0</v>
      </c>
      <c r="F35" s="20">
        <v>0</v>
      </c>
      <c r="G35" s="20">
        <v>0</v>
      </c>
      <c r="H35" s="21">
        <v>2</v>
      </c>
      <c r="I35" s="21">
        <v>9288</v>
      </c>
      <c r="J35" s="20">
        <v>0</v>
      </c>
      <c r="K35" s="20">
        <v>0</v>
      </c>
      <c r="L35" s="21">
        <v>0</v>
      </c>
      <c r="M35" s="21">
        <v>0</v>
      </c>
      <c r="N35" s="20">
        <v>0</v>
      </c>
      <c r="O35" s="20">
        <v>0</v>
      </c>
      <c r="P35" s="21">
        <v>0</v>
      </c>
      <c r="Q35" s="21">
        <v>0</v>
      </c>
      <c r="R35" s="20">
        <v>0</v>
      </c>
      <c r="S35" s="20">
        <v>0</v>
      </c>
      <c r="T35" s="21">
        <v>0</v>
      </c>
      <c r="U35" s="21">
        <v>0</v>
      </c>
      <c r="V35" s="22">
        <f t="shared" ref="V35:W35" si="20">B35+D35+F35+H35+J35+L35+R35+T35+N35+P35</f>
        <v>55</v>
      </c>
      <c r="W35" s="22">
        <f t="shared" si="20"/>
        <v>316327</v>
      </c>
    </row>
    <row r="36" spans="1:23" ht="15.75" customHeight="1">
      <c r="A36" s="19" t="s">
        <v>38</v>
      </c>
      <c r="B36" s="20">
        <v>130</v>
      </c>
      <c r="C36" s="20">
        <v>701322</v>
      </c>
      <c r="D36" s="21">
        <v>0</v>
      </c>
      <c r="E36" s="21">
        <v>0</v>
      </c>
      <c r="F36" s="20">
        <v>0</v>
      </c>
      <c r="G36" s="20">
        <v>0</v>
      </c>
      <c r="H36" s="21">
        <v>2</v>
      </c>
      <c r="I36" s="21">
        <v>9288</v>
      </c>
      <c r="J36" s="20">
        <v>1</v>
      </c>
      <c r="K36" s="20">
        <v>8073</v>
      </c>
      <c r="L36" s="21">
        <v>0</v>
      </c>
      <c r="M36" s="21">
        <v>0</v>
      </c>
      <c r="N36" s="20">
        <v>0</v>
      </c>
      <c r="O36" s="20">
        <v>0</v>
      </c>
      <c r="P36" s="21">
        <v>0</v>
      </c>
      <c r="Q36" s="21">
        <v>0</v>
      </c>
      <c r="R36" s="20">
        <v>1</v>
      </c>
      <c r="S36" s="20">
        <v>875</v>
      </c>
      <c r="T36" s="21">
        <v>0</v>
      </c>
      <c r="U36" s="21">
        <v>0</v>
      </c>
      <c r="V36" s="22">
        <f t="shared" ref="V36:W36" si="21">B36+D36+F36+H36+J36+L36+R36+T36+N36+P36</f>
        <v>134</v>
      </c>
      <c r="W36" s="22">
        <f t="shared" si="21"/>
        <v>719558</v>
      </c>
    </row>
    <row r="37" spans="1:23" ht="15.75" customHeight="1">
      <c r="A37" s="19" t="s">
        <v>39</v>
      </c>
      <c r="B37" s="20">
        <v>289</v>
      </c>
      <c r="C37" s="20">
        <v>1641564</v>
      </c>
      <c r="D37" s="21">
        <v>0</v>
      </c>
      <c r="E37" s="21">
        <v>0</v>
      </c>
      <c r="F37" s="20">
        <v>0</v>
      </c>
      <c r="G37" s="20">
        <v>0</v>
      </c>
      <c r="H37" s="21">
        <v>4</v>
      </c>
      <c r="I37" s="21">
        <v>16254</v>
      </c>
      <c r="J37" s="20">
        <v>9</v>
      </c>
      <c r="K37" s="20">
        <v>60549</v>
      </c>
      <c r="L37" s="21">
        <v>0</v>
      </c>
      <c r="M37" s="21">
        <v>0</v>
      </c>
      <c r="N37" s="20">
        <v>1</v>
      </c>
      <c r="O37" s="20">
        <v>5000</v>
      </c>
      <c r="P37" s="21">
        <v>0</v>
      </c>
      <c r="Q37" s="21">
        <v>0</v>
      </c>
      <c r="R37" s="20">
        <v>1</v>
      </c>
      <c r="S37" s="20">
        <v>3500</v>
      </c>
      <c r="T37" s="21">
        <v>0</v>
      </c>
      <c r="U37" s="21">
        <v>0</v>
      </c>
      <c r="V37" s="22">
        <f t="shared" ref="V37:W37" si="22">B37+D37+F37+H37+J37+L37+R37+T37+N37+P37</f>
        <v>304</v>
      </c>
      <c r="W37" s="22">
        <f t="shared" si="22"/>
        <v>1726867</v>
      </c>
    </row>
    <row r="38" spans="1:23" ht="15.75" customHeight="1">
      <c r="A38" s="19" t="s">
        <v>40</v>
      </c>
      <c r="B38" s="20">
        <v>219</v>
      </c>
      <c r="C38" s="20">
        <v>1224960</v>
      </c>
      <c r="D38" s="21">
        <v>0</v>
      </c>
      <c r="E38" s="21">
        <v>0</v>
      </c>
      <c r="F38" s="20">
        <v>0</v>
      </c>
      <c r="G38" s="20">
        <v>0</v>
      </c>
      <c r="H38" s="21">
        <v>2</v>
      </c>
      <c r="I38" s="21">
        <v>9288</v>
      </c>
      <c r="J38" s="20">
        <v>0</v>
      </c>
      <c r="K38" s="20">
        <v>0</v>
      </c>
      <c r="L38" s="21">
        <v>0</v>
      </c>
      <c r="M38" s="21">
        <v>0</v>
      </c>
      <c r="N38" s="20">
        <v>0</v>
      </c>
      <c r="O38" s="20">
        <v>0</v>
      </c>
      <c r="P38" s="21">
        <v>0</v>
      </c>
      <c r="Q38" s="21">
        <v>0</v>
      </c>
      <c r="R38" s="20">
        <v>0</v>
      </c>
      <c r="S38" s="20">
        <v>0</v>
      </c>
      <c r="T38" s="21">
        <v>0</v>
      </c>
      <c r="U38" s="21">
        <v>0</v>
      </c>
      <c r="V38" s="22">
        <f t="shared" ref="V38:W38" si="23">B38+D38+F38+H38+J38+L38+R38+T38+N38+P38</f>
        <v>221</v>
      </c>
      <c r="W38" s="22">
        <f t="shared" si="23"/>
        <v>1234248</v>
      </c>
    </row>
    <row r="39" spans="1:23" ht="15.75" customHeight="1">
      <c r="A39" s="19" t="s">
        <v>41</v>
      </c>
      <c r="B39" s="20">
        <v>19</v>
      </c>
      <c r="C39" s="20">
        <v>88727</v>
      </c>
      <c r="D39" s="21">
        <v>0</v>
      </c>
      <c r="E39" s="21">
        <v>0</v>
      </c>
      <c r="F39" s="20">
        <v>0</v>
      </c>
      <c r="G39" s="20">
        <v>0</v>
      </c>
      <c r="H39" s="21">
        <v>0</v>
      </c>
      <c r="I39" s="21">
        <v>0</v>
      </c>
      <c r="J39" s="20">
        <v>0</v>
      </c>
      <c r="K39" s="20">
        <v>0</v>
      </c>
      <c r="L39" s="21">
        <v>0</v>
      </c>
      <c r="M39" s="21">
        <v>0</v>
      </c>
      <c r="N39" s="20">
        <v>0</v>
      </c>
      <c r="O39" s="20">
        <v>0</v>
      </c>
      <c r="P39" s="21">
        <v>0</v>
      </c>
      <c r="Q39" s="21">
        <v>0</v>
      </c>
      <c r="R39" s="20">
        <v>0</v>
      </c>
      <c r="S39" s="20">
        <v>0</v>
      </c>
      <c r="T39" s="21">
        <v>0</v>
      </c>
      <c r="U39" s="21">
        <v>0</v>
      </c>
      <c r="V39" s="22">
        <f t="shared" ref="V39:W39" si="24">B39+D39+F39+H39+J39+L39+R39+T39+N39+P39</f>
        <v>19</v>
      </c>
      <c r="W39" s="22">
        <f t="shared" si="24"/>
        <v>88727</v>
      </c>
    </row>
    <row r="40" spans="1:23" ht="15.75" customHeight="1">
      <c r="A40" s="19" t="s">
        <v>42</v>
      </c>
      <c r="B40" s="20">
        <v>472</v>
      </c>
      <c r="C40" s="20">
        <v>2123152</v>
      </c>
      <c r="D40" s="21">
        <v>0</v>
      </c>
      <c r="E40" s="21">
        <v>0</v>
      </c>
      <c r="F40" s="20">
        <v>0</v>
      </c>
      <c r="G40" s="20">
        <v>0</v>
      </c>
      <c r="H40" s="21">
        <v>0</v>
      </c>
      <c r="I40" s="21">
        <v>0</v>
      </c>
      <c r="J40" s="20">
        <v>8</v>
      </c>
      <c r="K40" s="20">
        <v>38012</v>
      </c>
      <c r="L40" s="21">
        <v>0</v>
      </c>
      <c r="M40" s="21">
        <v>0</v>
      </c>
      <c r="N40" s="20">
        <v>1</v>
      </c>
      <c r="O40" s="20">
        <v>2500</v>
      </c>
      <c r="P40" s="21">
        <v>232</v>
      </c>
      <c r="Q40" s="21">
        <v>386003</v>
      </c>
      <c r="R40" s="20">
        <v>0</v>
      </c>
      <c r="S40" s="20">
        <v>0</v>
      </c>
      <c r="T40" s="21">
        <v>0</v>
      </c>
      <c r="U40" s="21">
        <v>0</v>
      </c>
      <c r="V40" s="22">
        <f t="shared" ref="V40:W40" si="25">B40+D40+F40+H40+J40+L40+R40+T40+N40+P40</f>
        <v>713</v>
      </c>
      <c r="W40" s="22">
        <f t="shared" si="25"/>
        <v>2549667</v>
      </c>
    </row>
    <row r="41" spans="1:23" ht="15.75" customHeight="1">
      <c r="A41" s="19" t="s">
        <v>43</v>
      </c>
      <c r="B41" s="20">
        <v>391</v>
      </c>
      <c r="C41" s="20">
        <v>2139273</v>
      </c>
      <c r="D41" s="21">
        <v>0</v>
      </c>
      <c r="E41" s="21">
        <v>0</v>
      </c>
      <c r="F41" s="20">
        <v>0</v>
      </c>
      <c r="G41" s="20">
        <v>0</v>
      </c>
      <c r="H41" s="21">
        <v>9</v>
      </c>
      <c r="I41" s="21">
        <v>41796</v>
      </c>
      <c r="J41" s="20">
        <v>3</v>
      </c>
      <c r="K41" s="20">
        <v>20183</v>
      </c>
      <c r="L41" s="21">
        <v>0</v>
      </c>
      <c r="M41" s="21">
        <v>0</v>
      </c>
      <c r="N41" s="20">
        <v>1</v>
      </c>
      <c r="O41" s="20">
        <v>5000</v>
      </c>
      <c r="P41" s="21">
        <v>0</v>
      </c>
      <c r="Q41" s="21">
        <v>0</v>
      </c>
      <c r="R41" s="20">
        <v>0</v>
      </c>
      <c r="S41" s="20">
        <v>0</v>
      </c>
      <c r="T41" s="21">
        <v>0</v>
      </c>
      <c r="U41" s="21">
        <v>0</v>
      </c>
      <c r="V41" s="22">
        <f t="shared" ref="V41:W41" si="26">B41+D41+F41+H41+J41+L41+R41+T41+N41+P41</f>
        <v>404</v>
      </c>
      <c r="W41" s="22">
        <f t="shared" si="26"/>
        <v>2206252</v>
      </c>
    </row>
    <row r="42" spans="1:23" ht="15.75" customHeight="1">
      <c r="A42" s="19" t="s">
        <v>44</v>
      </c>
      <c r="B42" s="20">
        <v>672</v>
      </c>
      <c r="C42" s="20">
        <v>3286126</v>
      </c>
      <c r="D42" s="21">
        <v>0</v>
      </c>
      <c r="E42" s="21">
        <v>0</v>
      </c>
      <c r="F42" s="20">
        <v>0</v>
      </c>
      <c r="G42" s="20">
        <v>0</v>
      </c>
      <c r="H42" s="21">
        <v>6</v>
      </c>
      <c r="I42" s="21">
        <v>23701</v>
      </c>
      <c r="J42" s="20">
        <v>1</v>
      </c>
      <c r="K42" s="20">
        <v>8073</v>
      </c>
      <c r="L42" s="21">
        <v>0</v>
      </c>
      <c r="M42" s="21">
        <v>0</v>
      </c>
      <c r="N42" s="20">
        <v>3</v>
      </c>
      <c r="O42" s="20">
        <v>13018</v>
      </c>
      <c r="P42" s="21">
        <v>0</v>
      </c>
      <c r="Q42" s="21">
        <v>0</v>
      </c>
      <c r="R42" s="20">
        <v>0</v>
      </c>
      <c r="S42" s="20">
        <v>0</v>
      </c>
      <c r="T42" s="21">
        <v>0</v>
      </c>
      <c r="U42" s="21">
        <v>0</v>
      </c>
      <c r="V42" s="22">
        <f t="shared" ref="V42:W42" si="27">B42+D42+F42+H42+J42+L42+R42+T42+N42+P42</f>
        <v>682</v>
      </c>
      <c r="W42" s="22">
        <f t="shared" si="27"/>
        <v>3330918</v>
      </c>
    </row>
    <row r="43" spans="1:23" ht="15.75" customHeight="1">
      <c r="A43" s="19" t="s">
        <v>45</v>
      </c>
      <c r="B43" s="20">
        <v>286</v>
      </c>
      <c r="C43" s="20">
        <v>1424490</v>
      </c>
      <c r="D43" s="21">
        <v>0</v>
      </c>
      <c r="E43" s="21">
        <v>0</v>
      </c>
      <c r="F43" s="20">
        <v>0</v>
      </c>
      <c r="G43" s="20">
        <v>0</v>
      </c>
      <c r="H43" s="21">
        <v>3</v>
      </c>
      <c r="I43" s="21">
        <v>13932</v>
      </c>
      <c r="J43" s="20">
        <v>3</v>
      </c>
      <c r="K43" s="20">
        <v>20183</v>
      </c>
      <c r="L43" s="21">
        <v>0</v>
      </c>
      <c r="M43" s="21">
        <v>0</v>
      </c>
      <c r="N43" s="20">
        <v>1</v>
      </c>
      <c r="O43" s="20">
        <v>5000</v>
      </c>
      <c r="P43" s="21">
        <v>0</v>
      </c>
      <c r="Q43" s="21">
        <v>0</v>
      </c>
      <c r="R43" s="20">
        <v>0</v>
      </c>
      <c r="S43" s="20">
        <v>0</v>
      </c>
      <c r="T43" s="21">
        <v>0</v>
      </c>
      <c r="U43" s="21">
        <v>0</v>
      </c>
      <c r="V43" s="22">
        <f t="shared" ref="V43:W43" si="28">B43+D43+F43+H43+J43+L43+R43+T43+N43+P43</f>
        <v>293</v>
      </c>
      <c r="W43" s="22">
        <f t="shared" si="28"/>
        <v>1463605</v>
      </c>
    </row>
    <row r="44" spans="1:23" ht="15.75" customHeight="1">
      <c r="A44" s="19" t="s">
        <v>46</v>
      </c>
      <c r="B44" s="20">
        <v>588</v>
      </c>
      <c r="C44" s="20">
        <v>3038452</v>
      </c>
      <c r="D44" s="21">
        <v>0</v>
      </c>
      <c r="E44" s="21">
        <v>0</v>
      </c>
      <c r="F44" s="20">
        <v>0</v>
      </c>
      <c r="G44" s="20">
        <v>0</v>
      </c>
      <c r="H44" s="21">
        <v>29</v>
      </c>
      <c r="I44" s="21">
        <v>132354</v>
      </c>
      <c r="J44" s="20">
        <v>5</v>
      </c>
      <c r="K44" s="20">
        <v>32293</v>
      </c>
      <c r="L44" s="21">
        <v>0</v>
      </c>
      <c r="M44" s="21">
        <v>0</v>
      </c>
      <c r="N44" s="20">
        <v>2</v>
      </c>
      <c r="O44" s="20">
        <v>7500</v>
      </c>
      <c r="P44" s="21">
        <v>0</v>
      </c>
      <c r="Q44" s="21">
        <v>0</v>
      </c>
      <c r="R44" s="20">
        <v>10</v>
      </c>
      <c r="S44" s="20">
        <v>20610</v>
      </c>
      <c r="T44" s="21">
        <v>0</v>
      </c>
      <c r="U44" s="21">
        <v>0</v>
      </c>
      <c r="V44" s="22">
        <f t="shared" ref="V44:W44" si="29">B44+D44+F44+H44+J44+L44+R44+T44+N44+P44</f>
        <v>634</v>
      </c>
      <c r="W44" s="22">
        <f t="shared" si="29"/>
        <v>3231209</v>
      </c>
    </row>
    <row r="45" spans="1:23" ht="15.75" customHeight="1">
      <c r="A45" s="19" t="s">
        <v>47</v>
      </c>
      <c r="B45" s="20">
        <v>330</v>
      </c>
      <c r="C45" s="20">
        <v>1714417</v>
      </c>
      <c r="D45" s="21">
        <v>0</v>
      </c>
      <c r="E45" s="21">
        <v>0</v>
      </c>
      <c r="F45" s="20">
        <v>0</v>
      </c>
      <c r="G45" s="20">
        <v>0</v>
      </c>
      <c r="H45" s="21">
        <v>0</v>
      </c>
      <c r="I45" s="21">
        <v>0</v>
      </c>
      <c r="J45" s="20">
        <v>1</v>
      </c>
      <c r="K45" s="20">
        <v>4037</v>
      </c>
      <c r="L45" s="21">
        <v>0</v>
      </c>
      <c r="M45" s="21">
        <v>0</v>
      </c>
      <c r="N45" s="20">
        <v>0</v>
      </c>
      <c r="O45" s="20">
        <v>0</v>
      </c>
      <c r="P45" s="21">
        <v>0</v>
      </c>
      <c r="Q45" s="21">
        <v>0</v>
      </c>
      <c r="R45" s="20">
        <v>0</v>
      </c>
      <c r="S45" s="20">
        <v>0</v>
      </c>
      <c r="T45" s="21">
        <v>0</v>
      </c>
      <c r="U45" s="21">
        <v>0</v>
      </c>
      <c r="V45" s="22">
        <f t="shared" ref="V45:W45" si="30">B45+D45+F45+H45+J45+L45+R45+T45+N45+P45</f>
        <v>331</v>
      </c>
      <c r="W45" s="22">
        <f t="shared" si="30"/>
        <v>1718454</v>
      </c>
    </row>
    <row r="46" spans="1:23" ht="15.75" customHeight="1">
      <c r="A46" s="19" t="s">
        <v>48</v>
      </c>
      <c r="B46" s="20">
        <v>104</v>
      </c>
      <c r="C46" s="20">
        <v>451797</v>
      </c>
      <c r="D46" s="21">
        <v>0</v>
      </c>
      <c r="E46" s="21">
        <v>0</v>
      </c>
      <c r="F46" s="20">
        <v>0</v>
      </c>
      <c r="G46" s="20">
        <v>0</v>
      </c>
      <c r="H46" s="21">
        <v>3</v>
      </c>
      <c r="I46" s="21">
        <v>13932</v>
      </c>
      <c r="J46" s="20">
        <v>3</v>
      </c>
      <c r="K46" s="20">
        <v>16147</v>
      </c>
      <c r="L46" s="21">
        <v>0</v>
      </c>
      <c r="M46" s="21">
        <v>0</v>
      </c>
      <c r="N46" s="20">
        <v>0</v>
      </c>
      <c r="O46" s="20">
        <v>0</v>
      </c>
      <c r="P46" s="21">
        <v>60</v>
      </c>
      <c r="Q46" s="21">
        <v>68191</v>
      </c>
      <c r="R46" s="20">
        <v>0</v>
      </c>
      <c r="S46" s="20">
        <v>0</v>
      </c>
      <c r="T46" s="21">
        <v>0</v>
      </c>
      <c r="U46" s="21">
        <v>0</v>
      </c>
      <c r="V46" s="22">
        <f t="shared" ref="V46:W46" si="31">B46+D46+F46+H46+J46+L46+R46+T46+N46+P46</f>
        <v>170</v>
      </c>
      <c r="W46" s="22">
        <f t="shared" si="31"/>
        <v>550067</v>
      </c>
    </row>
    <row r="47" spans="1:23" ht="15.75" customHeight="1">
      <c r="A47" s="19" t="s">
        <v>49</v>
      </c>
      <c r="B47" s="20">
        <v>426</v>
      </c>
      <c r="C47" s="20">
        <v>1989721</v>
      </c>
      <c r="D47" s="21">
        <v>0</v>
      </c>
      <c r="E47" s="21">
        <v>0</v>
      </c>
      <c r="F47" s="20">
        <v>0</v>
      </c>
      <c r="G47" s="20">
        <v>0</v>
      </c>
      <c r="H47" s="21">
        <v>2</v>
      </c>
      <c r="I47" s="21">
        <v>8127</v>
      </c>
      <c r="J47" s="20">
        <v>16</v>
      </c>
      <c r="K47" s="20">
        <v>92508</v>
      </c>
      <c r="L47" s="21">
        <v>0</v>
      </c>
      <c r="M47" s="21">
        <v>0</v>
      </c>
      <c r="N47" s="20">
        <v>1</v>
      </c>
      <c r="O47" s="20">
        <v>5000</v>
      </c>
      <c r="P47" s="21">
        <v>0</v>
      </c>
      <c r="Q47" s="21">
        <v>0</v>
      </c>
      <c r="R47" s="20">
        <v>0</v>
      </c>
      <c r="S47" s="20">
        <v>0</v>
      </c>
      <c r="T47" s="21">
        <v>0</v>
      </c>
      <c r="U47" s="21">
        <v>0</v>
      </c>
      <c r="V47" s="22">
        <f t="shared" ref="V47:W47" si="32">B47+D47+F47+H47+J47+L47+R47+T47+N47+P47</f>
        <v>445</v>
      </c>
      <c r="W47" s="22">
        <f t="shared" si="32"/>
        <v>2095356</v>
      </c>
    </row>
    <row r="48" spans="1:23" ht="15.75" customHeight="1">
      <c r="A48" s="19" t="s">
        <v>50</v>
      </c>
      <c r="B48" s="20">
        <v>674</v>
      </c>
      <c r="C48" s="20">
        <v>2450340</v>
      </c>
      <c r="D48" s="21">
        <v>0</v>
      </c>
      <c r="E48" s="21">
        <v>0</v>
      </c>
      <c r="F48" s="20">
        <v>0</v>
      </c>
      <c r="G48" s="20">
        <v>0</v>
      </c>
      <c r="H48" s="21">
        <v>2</v>
      </c>
      <c r="I48" s="21">
        <v>9288</v>
      </c>
      <c r="J48" s="20">
        <v>16</v>
      </c>
      <c r="K48" s="20">
        <v>88798</v>
      </c>
      <c r="L48" s="21">
        <v>0</v>
      </c>
      <c r="M48" s="21">
        <v>0</v>
      </c>
      <c r="N48" s="20">
        <v>2</v>
      </c>
      <c r="O48" s="20">
        <v>5313</v>
      </c>
      <c r="P48" s="21">
        <v>0</v>
      </c>
      <c r="Q48" s="21">
        <v>0</v>
      </c>
      <c r="R48" s="20">
        <v>8</v>
      </c>
      <c r="S48" s="20">
        <v>18811</v>
      </c>
      <c r="T48" s="21">
        <v>0</v>
      </c>
      <c r="U48" s="21">
        <v>0</v>
      </c>
      <c r="V48" s="22">
        <f t="shared" ref="V48:W48" si="33">B48+D48+F48+H48+J48+L48+R48+T48+N48+P48</f>
        <v>702</v>
      </c>
      <c r="W48" s="22">
        <f t="shared" si="33"/>
        <v>2572550</v>
      </c>
    </row>
    <row r="49" spans="1:26" ht="15.75" customHeight="1">
      <c r="A49" s="19" t="s">
        <v>51</v>
      </c>
      <c r="B49" s="20">
        <v>459</v>
      </c>
      <c r="C49" s="20">
        <v>2626968</v>
      </c>
      <c r="D49" s="21">
        <v>0</v>
      </c>
      <c r="E49" s="21">
        <v>0</v>
      </c>
      <c r="F49" s="20">
        <v>0</v>
      </c>
      <c r="G49" s="20">
        <v>0</v>
      </c>
      <c r="H49" s="21">
        <v>8</v>
      </c>
      <c r="I49" s="21">
        <v>37152</v>
      </c>
      <c r="J49" s="20">
        <v>2</v>
      </c>
      <c r="K49" s="20">
        <v>8074</v>
      </c>
      <c r="L49" s="21">
        <v>0</v>
      </c>
      <c r="M49" s="21">
        <v>0</v>
      </c>
      <c r="N49" s="20">
        <v>1</v>
      </c>
      <c r="O49" s="20">
        <v>5000</v>
      </c>
      <c r="P49" s="21">
        <v>0</v>
      </c>
      <c r="Q49" s="21">
        <v>0</v>
      </c>
      <c r="R49" s="20">
        <v>0</v>
      </c>
      <c r="S49" s="20">
        <v>0</v>
      </c>
      <c r="T49" s="21">
        <v>0</v>
      </c>
      <c r="U49" s="21">
        <v>0</v>
      </c>
      <c r="V49" s="22">
        <f t="shared" ref="V49:W49" si="34">B49+D49+F49+H49+J49+L49+R49+T49+N49+P49</f>
        <v>470</v>
      </c>
      <c r="W49" s="22">
        <f t="shared" si="34"/>
        <v>2677194</v>
      </c>
    </row>
    <row r="50" spans="1:26" ht="15.75" customHeight="1">
      <c r="A50" s="23" t="s">
        <v>52</v>
      </c>
      <c r="B50" s="24">
        <v>361</v>
      </c>
      <c r="C50" s="24">
        <v>1690304</v>
      </c>
      <c r="D50" s="25">
        <v>0</v>
      </c>
      <c r="E50" s="25">
        <v>0</v>
      </c>
      <c r="F50" s="24">
        <v>0</v>
      </c>
      <c r="G50" s="24">
        <v>0</v>
      </c>
      <c r="H50" s="25">
        <v>7</v>
      </c>
      <c r="I50" s="25">
        <v>31347</v>
      </c>
      <c r="J50" s="24">
        <v>4</v>
      </c>
      <c r="K50" s="24">
        <v>18503</v>
      </c>
      <c r="L50" s="25">
        <v>1</v>
      </c>
      <c r="M50" s="25">
        <v>5000</v>
      </c>
      <c r="N50" s="24">
        <v>2</v>
      </c>
      <c r="O50" s="24">
        <v>10000</v>
      </c>
      <c r="P50" s="25">
        <v>0</v>
      </c>
      <c r="Q50" s="25">
        <v>0</v>
      </c>
      <c r="R50" s="24">
        <v>0</v>
      </c>
      <c r="S50" s="24">
        <v>0</v>
      </c>
      <c r="T50" s="25">
        <v>0</v>
      </c>
      <c r="U50" s="25">
        <v>0</v>
      </c>
      <c r="V50" s="24">
        <f t="shared" ref="V50:W50" si="35">B50+D50+F50+H50+J50+L50+R50+T50+N50+P50</f>
        <v>375</v>
      </c>
      <c r="W50" s="24">
        <f t="shared" si="35"/>
        <v>1755154</v>
      </c>
      <c r="X50" s="26"/>
      <c r="Y50" s="26"/>
      <c r="Z50" s="26"/>
    </row>
    <row r="51" spans="1:26" ht="15.75" customHeight="1">
      <c r="A51" s="19" t="s">
        <v>53</v>
      </c>
      <c r="B51" s="20">
        <f t="shared" ref="B51:U51" si="36">SUM(B21:B50)</f>
        <v>9581</v>
      </c>
      <c r="C51" s="20">
        <f t="shared" si="36"/>
        <v>47358049</v>
      </c>
      <c r="D51" s="21">
        <f t="shared" si="36"/>
        <v>0</v>
      </c>
      <c r="E51" s="21">
        <f t="shared" si="36"/>
        <v>0</v>
      </c>
      <c r="F51" s="20">
        <f t="shared" si="36"/>
        <v>0</v>
      </c>
      <c r="G51" s="20">
        <f t="shared" si="36"/>
        <v>0</v>
      </c>
      <c r="H51" s="21">
        <f t="shared" si="36"/>
        <v>158</v>
      </c>
      <c r="I51" s="21">
        <f t="shared" si="36"/>
        <v>698682</v>
      </c>
      <c r="J51" s="20">
        <f t="shared" si="36"/>
        <v>110</v>
      </c>
      <c r="K51" s="20">
        <f t="shared" si="36"/>
        <v>660943</v>
      </c>
      <c r="L51" s="21">
        <f t="shared" si="36"/>
        <v>1</v>
      </c>
      <c r="M51" s="21">
        <f t="shared" si="36"/>
        <v>5000</v>
      </c>
      <c r="N51" s="20">
        <f t="shared" si="36"/>
        <v>20</v>
      </c>
      <c r="O51" s="20">
        <f t="shared" si="36"/>
        <v>87706</v>
      </c>
      <c r="P51" s="21">
        <f t="shared" si="36"/>
        <v>292</v>
      </c>
      <c r="Q51" s="21">
        <f t="shared" si="36"/>
        <v>454194</v>
      </c>
      <c r="R51" s="20">
        <f t="shared" si="36"/>
        <v>30</v>
      </c>
      <c r="S51" s="20">
        <f t="shared" si="36"/>
        <v>76171</v>
      </c>
      <c r="T51" s="21">
        <f t="shared" si="36"/>
        <v>4</v>
      </c>
      <c r="U51" s="21">
        <f t="shared" si="36"/>
        <v>4200</v>
      </c>
      <c r="V51" s="22">
        <f t="shared" ref="V51:W51" si="37">B51+D51+F51+H51+J51+L51+R51+T51+N51+P51</f>
        <v>10196</v>
      </c>
      <c r="W51" s="22">
        <f t="shared" si="37"/>
        <v>49344945</v>
      </c>
    </row>
    <row r="52" spans="1:26" ht="15.75" customHeight="1">
      <c r="A52" s="27"/>
      <c r="B52" s="20"/>
      <c r="C52" s="20"/>
      <c r="D52" s="36"/>
      <c r="E52" s="36"/>
      <c r="F52" s="20"/>
      <c r="G52" s="20"/>
      <c r="H52" s="36"/>
      <c r="I52" s="36"/>
      <c r="J52" s="20"/>
      <c r="K52" s="20"/>
      <c r="L52" s="36"/>
      <c r="M52" s="36"/>
      <c r="N52" s="33"/>
      <c r="O52" s="33"/>
      <c r="P52" s="27"/>
      <c r="Q52" s="27"/>
      <c r="R52" s="33"/>
      <c r="S52" s="33"/>
      <c r="T52" s="27"/>
      <c r="U52" s="27"/>
      <c r="V52" s="20"/>
      <c r="W52" s="20"/>
    </row>
    <row r="53" spans="1:26" ht="15.75" customHeight="1">
      <c r="A53" s="17" t="s">
        <v>54</v>
      </c>
      <c r="B53" s="28"/>
      <c r="C53" s="28"/>
      <c r="D53" s="29"/>
      <c r="E53" s="29"/>
      <c r="F53" s="28"/>
      <c r="G53" s="28"/>
      <c r="H53" s="29"/>
      <c r="I53" s="29"/>
      <c r="J53" s="28"/>
      <c r="K53" s="28"/>
      <c r="L53" s="29"/>
      <c r="M53" s="29"/>
      <c r="N53" s="33"/>
      <c r="O53" s="33"/>
      <c r="P53" s="27"/>
      <c r="Q53" s="27"/>
      <c r="R53" s="33"/>
      <c r="S53" s="33"/>
      <c r="T53" s="27"/>
      <c r="U53" s="27"/>
      <c r="V53" s="20"/>
      <c r="W53" s="20"/>
    </row>
    <row r="54" spans="1:26" ht="15.75" customHeight="1">
      <c r="A54" s="37" t="s">
        <v>55</v>
      </c>
      <c r="B54" s="28">
        <v>140</v>
      </c>
      <c r="C54" s="28">
        <v>307582</v>
      </c>
      <c r="D54" s="29">
        <v>0</v>
      </c>
      <c r="E54" s="29">
        <v>0</v>
      </c>
      <c r="F54" s="20">
        <v>0</v>
      </c>
      <c r="G54" s="20">
        <v>0</v>
      </c>
      <c r="H54" s="29">
        <v>0</v>
      </c>
      <c r="I54" s="29">
        <v>0</v>
      </c>
      <c r="J54" s="28">
        <v>11</v>
      </c>
      <c r="K54" s="28">
        <v>46762</v>
      </c>
      <c r="L54" s="29">
        <v>0</v>
      </c>
      <c r="M54" s="29">
        <v>0</v>
      </c>
      <c r="N54" s="28"/>
      <c r="O54" s="28"/>
      <c r="P54" s="21">
        <v>0</v>
      </c>
      <c r="Q54" s="21">
        <v>0</v>
      </c>
      <c r="R54" s="20">
        <v>0</v>
      </c>
      <c r="S54" s="20">
        <v>0</v>
      </c>
      <c r="T54" s="21">
        <v>0</v>
      </c>
      <c r="U54" s="21">
        <v>0</v>
      </c>
      <c r="V54" s="22">
        <f t="shared" ref="V54:W54" si="38">B54+D54+F54+H54+J54+L54+R54+T54+N54+P54</f>
        <v>151</v>
      </c>
      <c r="W54" s="22">
        <f t="shared" si="38"/>
        <v>354344</v>
      </c>
    </row>
    <row r="55" spans="1:26" ht="15.75" customHeight="1">
      <c r="A55" s="19" t="s">
        <v>56</v>
      </c>
      <c r="B55" s="20">
        <f t="shared" ref="B55:U55" si="39">SUM(B54)</f>
        <v>140</v>
      </c>
      <c r="C55" s="20">
        <f t="shared" si="39"/>
        <v>307582</v>
      </c>
      <c r="D55" s="21">
        <f t="shared" si="39"/>
        <v>0</v>
      </c>
      <c r="E55" s="21">
        <f t="shared" si="39"/>
        <v>0</v>
      </c>
      <c r="F55" s="20">
        <f t="shared" si="39"/>
        <v>0</v>
      </c>
      <c r="G55" s="20">
        <f t="shared" si="39"/>
        <v>0</v>
      </c>
      <c r="H55" s="21">
        <f t="shared" si="39"/>
        <v>0</v>
      </c>
      <c r="I55" s="21">
        <f t="shared" si="39"/>
        <v>0</v>
      </c>
      <c r="J55" s="20">
        <f t="shared" si="39"/>
        <v>11</v>
      </c>
      <c r="K55" s="20">
        <f t="shared" si="39"/>
        <v>46762</v>
      </c>
      <c r="L55" s="21">
        <f t="shared" si="39"/>
        <v>0</v>
      </c>
      <c r="M55" s="21">
        <f t="shared" si="39"/>
        <v>0</v>
      </c>
      <c r="N55" s="20">
        <f t="shared" si="39"/>
        <v>0</v>
      </c>
      <c r="O55" s="20">
        <f t="shared" si="39"/>
        <v>0</v>
      </c>
      <c r="P55" s="21">
        <f t="shared" si="39"/>
        <v>0</v>
      </c>
      <c r="Q55" s="21">
        <f t="shared" si="39"/>
        <v>0</v>
      </c>
      <c r="R55" s="20">
        <f t="shared" si="39"/>
        <v>0</v>
      </c>
      <c r="S55" s="20">
        <f t="shared" si="39"/>
        <v>0</v>
      </c>
      <c r="T55" s="21">
        <f t="shared" si="39"/>
        <v>0</v>
      </c>
      <c r="U55" s="21">
        <f t="shared" si="39"/>
        <v>0</v>
      </c>
      <c r="V55" s="22">
        <f t="shared" ref="V55:W55" si="40">B55+D55+F55+H55+J55+L55+R55+T55+N55+P55</f>
        <v>151</v>
      </c>
      <c r="W55" s="22">
        <f t="shared" si="40"/>
        <v>354344</v>
      </c>
    </row>
    <row r="56" spans="1:26" ht="15.75" customHeight="1">
      <c r="A56" s="27"/>
      <c r="B56" s="20"/>
      <c r="C56" s="20"/>
      <c r="D56" s="36"/>
      <c r="E56" s="36"/>
      <c r="F56" s="20"/>
      <c r="G56" s="20"/>
      <c r="H56" s="36"/>
      <c r="I56" s="36"/>
      <c r="J56" s="20"/>
      <c r="K56" s="20"/>
      <c r="L56" s="36"/>
      <c r="M56" s="36"/>
      <c r="N56" s="33"/>
      <c r="O56" s="33"/>
      <c r="P56" s="27"/>
      <c r="Q56" s="27"/>
      <c r="R56" s="33"/>
      <c r="S56" s="33"/>
      <c r="T56" s="27"/>
      <c r="U56" s="27"/>
      <c r="V56" s="20"/>
      <c r="W56" s="20"/>
    </row>
    <row r="57" spans="1:26" ht="15.75" customHeight="1">
      <c r="A57" s="38" t="s">
        <v>57</v>
      </c>
      <c r="B57" s="31">
        <f t="shared" ref="B57:U57" si="41">SUM(B51+B55)</f>
        <v>9721</v>
      </c>
      <c r="C57" s="31">
        <f t="shared" si="41"/>
        <v>47665631</v>
      </c>
      <c r="D57" s="32">
        <f t="shared" si="41"/>
        <v>0</v>
      </c>
      <c r="E57" s="32">
        <f t="shared" si="41"/>
        <v>0</v>
      </c>
      <c r="F57" s="31">
        <f t="shared" si="41"/>
        <v>0</v>
      </c>
      <c r="G57" s="31">
        <f t="shared" si="41"/>
        <v>0</v>
      </c>
      <c r="H57" s="32">
        <f t="shared" si="41"/>
        <v>158</v>
      </c>
      <c r="I57" s="32">
        <f t="shared" si="41"/>
        <v>698682</v>
      </c>
      <c r="J57" s="31">
        <f t="shared" si="41"/>
        <v>121</v>
      </c>
      <c r="K57" s="31">
        <f t="shared" si="41"/>
        <v>707705</v>
      </c>
      <c r="L57" s="32">
        <f t="shared" si="41"/>
        <v>1</v>
      </c>
      <c r="M57" s="32">
        <f t="shared" si="41"/>
        <v>5000</v>
      </c>
      <c r="N57" s="31">
        <f t="shared" si="41"/>
        <v>20</v>
      </c>
      <c r="O57" s="31">
        <f t="shared" si="41"/>
        <v>87706</v>
      </c>
      <c r="P57" s="32">
        <f t="shared" si="41"/>
        <v>292</v>
      </c>
      <c r="Q57" s="32">
        <f t="shared" si="41"/>
        <v>454194</v>
      </c>
      <c r="R57" s="31">
        <f t="shared" si="41"/>
        <v>30</v>
      </c>
      <c r="S57" s="31">
        <f t="shared" si="41"/>
        <v>76171</v>
      </c>
      <c r="T57" s="32">
        <f t="shared" si="41"/>
        <v>4</v>
      </c>
      <c r="U57" s="32">
        <f t="shared" si="41"/>
        <v>4200</v>
      </c>
      <c r="V57" s="22">
        <f t="shared" ref="V57:W57" si="42">B57+D57+F57+H57+J57+L57+R57+T57+N57+P57</f>
        <v>10347</v>
      </c>
      <c r="W57" s="22">
        <f t="shared" si="42"/>
        <v>49699289</v>
      </c>
    </row>
    <row r="58" spans="1:26" ht="15.75" customHeight="1">
      <c r="A58" s="27"/>
      <c r="B58" s="34"/>
      <c r="C58" s="33"/>
      <c r="D58" s="27"/>
      <c r="E58" s="27"/>
      <c r="F58" s="34"/>
      <c r="G58" s="34" t="s">
        <v>58</v>
      </c>
      <c r="H58" s="35"/>
      <c r="I58" s="35" t="s">
        <v>58</v>
      </c>
      <c r="J58" s="33"/>
      <c r="K58" s="20"/>
      <c r="L58" s="27"/>
      <c r="M58" s="27"/>
      <c r="N58" s="33"/>
      <c r="O58" s="33"/>
      <c r="P58" s="27"/>
      <c r="Q58" s="27"/>
      <c r="R58" s="33"/>
      <c r="S58" s="33"/>
      <c r="T58" s="27"/>
      <c r="U58" s="27"/>
      <c r="V58" s="20"/>
      <c r="W58" s="20"/>
    </row>
    <row r="59" spans="1:26" ht="15.75" customHeight="1">
      <c r="A59" s="17" t="s">
        <v>59</v>
      </c>
      <c r="B59" s="34"/>
      <c r="C59" s="34"/>
      <c r="D59" s="27"/>
      <c r="E59" s="27"/>
      <c r="F59" s="34"/>
      <c r="G59" s="34"/>
      <c r="H59" s="35"/>
      <c r="I59" s="35"/>
      <c r="J59" s="33"/>
      <c r="K59" s="20"/>
      <c r="L59" s="27"/>
      <c r="M59" s="27"/>
      <c r="N59" s="33"/>
      <c r="O59" s="33"/>
      <c r="P59" s="27"/>
      <c r="Q59" s="27"/>
      <c r="R59" s="33"/>
      <c r="S59" s="33"/>
      <c r="T59" s="27"/>
      <c r="U59" s="27"/>
      <c r="V59" s="20"/>
      <c r="W59" s="20"/>
    </row>
    <row r="60" spans="1:26" ht="15.75" customHeight="1">
      <c r="A60" s="39" t="s">
        <v>60</v>
      </c>
      <c r="B60" s="20">
        <v>0</v>
      </c>
      <c r="C60" s="20">
        <v>0</v>
      </c>
      <c r="D60" s="21">
        <v>638</v>
      </c>
      <c r="E60" s="21">
        <v>384305</v>
      </c>
      <c r="F60" s="20">
        <v>882</v>
      </c>
      <c r="G60" s="20">
        <v>927373</v>
      </c>
      <c r="H60" s="21">
        <v>48</v>
      </c>
      <c r="I60" s="21">
        <v>174159</v>
      </c>
      <c r="J60" s="20">
        <v>77</v>
      </c>
      <c r="K60" s="20">
        <v>212992</v>
      </c>
      <c r="L60" s="21">
        <v>0</v>
      </c>
      <c r="M60" s="21">
        <v>0</v>
      </c>
      <c r="N60" s="20">
        <v>22</v>
      </c>
      <c r="O60" s="20">
        <v>61768</v>
      </c>
      <c r="P60" s="21">
        <v>1161</v>
      </c>
      <c r="Q60" s="21">
        <v>2256849</v>
      </c>
      <c r="R60" s="20">
        <v>0</v>
      </c>
      <c r="S60" s="20">
        <v>0</v>
      </c>
      <c r="T60" s="21">
        <v>23</v>
      </c>
      <c r="U60" s="21">
        <v>15750</v>
      </c>
      <c r="V60" s="22">
        <f t="shared" ref="V60:W60" si="43">B60+D60+F60+H60+J60+L60+R60+T60+N60+P60</f>
        <v>2851</v>
      </c>
      <c r="W60" s="22">
        <f t="shared" si="43"/>
        <v>4033196</v>
      </c>
    </row>
    <row r="61" spans="1:26" ht="15.75" customHeight="1">
      <c r="A61" s="39" t="s">
        <v>61</v>
      </c>
      <c r="B61" s="20">
        <v>0</v>
      </c>
      <c r="C61" s="20">
        <v>0</v>
      </c>
      <c r="D61" s="21">
        <v>18</v>
      </c>
      <c r="E61" s="21">
        <v>11479</v>
      </c>
      <c r="F61" s="20">
        <v>52</v>
      </c>
      <c r="G61" s="20">
        <v>53225</v>
      </c>
      <c r="H61" s="21">
        <v>0</v>
      </c>
      <c r="I61" s="21">
        <v>0</v>
      </c>
      <c r="J61" s="20">
        <v>4</v>
      </c>
      <c r="K61" s="20">
        <v>7140</v>
      </c>
      <c r="L61" s="21">
        <v>0</v>
      </c>
      <c r="M61" s="21">
        <v>0</v>
      </c>
      <c r="N61" s="20">
        <v>0</v>
      </c>
      <c r="O61" s="20">
        <v>0</v>
      </c>
      <c r="P61" s="21">
        <v>51</v>
      </c>
      <c r="Q61" s="21">
        <v>54458</v>
      </c>
      <c r="R61" s="20">
        <v>0</v>
      </c>
      <c r="S61" s="20">
        <v>0</v>
      </c>
      <c r="T61" s="21">
        <v>1</v>
      </c>
      <c r="U61" s="21">
        <v>600</v>
      </c>
      <c r="V61" s="22">
        <f t="shared" ref="V61:W61" si="44">B61+D61+F61+H61+J61+L61+R61+T61+N61+P61</f>
        <v>126</v>
      </c>
      <c r="W61" s="22">
        <f t="shared" si="44"/>
        <v>126902</v>
      </c>
    </row>
    <row r="62" spans="1:26" ht="15.75" customHeight="1">
      <c r="A62" s="39" t="s">
        <v>62</v>
      </c>
      <c r="B62" s="20">
        <v>0</v>
      </c>
      <c r="C62" s="20">
        <v>0</v>
      </c>
      <c r="D62" s="21">
        <v>36</v>
      </c>
      <c r="E62" s="21">
        <v>21533</v>
      </c>
      <c r="F62" s="20">
        <v>76</v>
      </c>
      <c r="G62" s="20">
        <v>63732</v>
      </c>
      <c r="H62" s="21">
        <v>3</v>
      </c>
      <c r="I62" s="21">
        <v>12771</v>
      </c>
      <c r="J62" s="20">
        <v>7</v>
      </c>
      <c r="K62" s="20">
        <v>23352</v>
      </c>
      <c r="L62" s="21">
        <v>0</v>
      </c>
      <c r="M62" s="21">
        <v>0</v>
      </c>
      <c r="N62" s="20">
        <v>0</v>
      </c>
      <c r="O62" s="20">
        <v>0</v>
      </c>
      <c r="P62" s="21">
        <v>91</v>
      </c>
      <c r="Q62" s="21">
        <v>119130</v>
      </c>
      <c r="R62" s="20">
        <v>0</v>
      </c>
      <c r="S62" s="20">
        <v>0</v>
      </c>
      <c r="T62" s="21">
        <v>2</v>
      </c>
      <c r="U62" s="21">
        <v>900</v>
      </c>
      <c r="V62" s="22">
        <f t="shared" ref="V62:W62" si="45">B62+D62+F62+H62+J62+L62+R62+T62+N62+P62</f>
        <v>215</v>
      </c>
      <c r="W62" s="22">
        <f t="shared" si="45"/>
        <v>241418</v>
      </c>
    </row>
    <row r="63" spans="1:26" ht="15.75" customHeight="1">
      <c r="A63" s="39" t="s">
        <v>63</v>
      </c>
      <c r="B63" s="20">
        <v>0</v>
      </c>
      <c r="C63" s="20">
        <v>0</v>
      </c>
      <c r="D63" s="21">
        <v>68</v>
      </c>
      <c r="E63" s="21">
        <v>42431</v>
      </c>
      <c r="F63" s="20">
        <v>190</v>
      </c>
      <c r="G63" s="20">
        <v>176201</v>
      </c>
      <c r="H63" s="21">
        <v>1</v>
      </c>
      <c r="I63" s="21">
        <v>2322</v>
      </c>
      <c r="J63" s="20">
        <v>8</v>
      </c>
      <c r="K63" s="20">
        <v>26712</v>
      </c>
      <c r="L63" s="21">
        <v>0</v>
      </c>
      <c r="M63" s="21">
        <v>0</v>
      </c>
      <c r="N63" s="20">
        <v>1</v>
      </c>
      <c r="O63" s="20">
        <v>2500</v>
      </c>
      <c r="P63" s="21">
        <v>299</v>
      </c>
      <c r="Q63" s="21">
        <v>445247</v>
      </c>
      <c r="R63" s="20">
        <v>0</v>
      </c>
      <c r="S63" s="20">
        <v>0</v>
      </c>
      <c r="T63" s="21">
        <v>4</v>
      </c>
      <c r="U63" s="21">
        <v>2100</v>
      </c>
      <c r="V63" s="22">
        <f t="shared" ref="V63:W63" si="46">B63+D63+F63+H63+J63+L63+R63+T63+N63+P63</f>
        <v>571</v>
      </c>
      <c r="W63" s="22">
        <f t="shared" si="46"/>
        <v>697513</v>
      </c>
    </row>
    <row r="64" spans="1:26" ht="15.75" customHeight="1">
      <c r="A64" s="39" t="s">
        <v>64</v>
      </c>
      <c r="B64" s="20">
        <v>0</v>
      </c>
      <c r="C64" s="20">
        <v>0</v>
      </c>
      <c r="D64" s="21">
        <v>202</v>
      </c>
      <c r="E64" s="21">
        <v>149726</v>
      </c>
      <c r="F64" s="20">
        <v>307</v>
      </c>
      <c r="G64" s="20">
        <v>348949</v>
      </c>
      <c r="H64" s="21">
        <v>49</v>
      </c>
      <c r="I64" s="21">
        <v>166575</v>
      </c>
      <c r="J64" s="20">
        <v>16</v>
      </c>
      <c r="K64" s="20">
        <v>61897</v>
      </c>
      <c r="L64" s="21">
        <v>0</v>
      </c>
      <c r="M64" s="21">
        <v>0</v>
      </c>
      <c r="N64" s="20">
        <v>7</v>
      </c>
      <c r="O64" s="20">
        <v>15625</v>
      </c>
      <c r="P64" s="21">
        <v>517</v>
      </c>
      <c r="Q64" s="21">
        <v>1429837</v>
      </c>
      <c r="R64" s="20">
        <v>0</v>
      </c>
      <c r="S64" s="20">
        <v>0</v>
      </c>
      <c r="T64" s="21">
        <v>2</v>
      </c>
      <c r="U64" s="21">
        <v>1050</v>
      </c>
      <c r="V64" s="22">
        <f t="shared" ref="V64:W64" si="47">B64+D64+F64+H64+J64+L64+R64+T64+N64+P64</f>
        <v>1100</v>
      </c>
      <c r="W64" s="22">
        <f t="shared" si="47"/>
        <v>2173659</v>
      </c>
    </row>
    <row r="65" spans="1:23" ht="15.75" customHeight="1">
      <c r="A65" s="39" t="s">
        <v>65</v>
      </c>
      <c r="B65" s="20">
        <v>0</v>
      </c>
      <c r="C65" s="20">
        <v>0</v>
      </c>
      <c r="D65" s="21">
        <v>145</v>
      </c>
      <c r="E65" s="21">
        <v>97426</v>
      </c>
      <c r="F65" s="20">
        <v>312</v>
      </c>
      <c r="G65" s="20">
        <v>379359</v>
      </c>
      <c r="H65" s="21">
        <v>36</v>
      </c>
      <c r="I65" s="21">
        <v>127372</v>
      </c>
      <c r="J65" s="20">
        <v>13</v>
      </c>
      <c r="K65" s="20">
        <v>49500</v>
      </c>
      <c r="L65" s="21">
        <v>1</v>
      </c>
      <c r="M65" s="21">
        <v>5000</v>
      </c>
      <c r="N65" s="20">
        <v>6</v>
      </c>
      <c r="O65" s="20">
        <v>22916</v>
      </c>
      <c r="P65" s="21">
        <v>385</v>
      </c>
      <c r="Q65" s="21">
        <v>920438</v>
      </c>
      <c r="R65" s="20">
        <v>0</v>
      </c>
      <c r="S65" s="20">
        <v>0</v>
      </c>
      <c r="T65" s="21">
        <v>6</v>
      </c>
      <c r="U65" s="21">
        <v>3500</v>
      </c>
      <c r="V65" s="22">
        <f t="shared" ref="V65:W65" si="48">B65+D65+F65+H65+J65+L65+R65+T65+N65+P65</f>
        <v>904</v>
      </c>
      <c r="W65" s="22">
        <f t="shared" si="48"/>
        <v>1605511</v>
      </c>
    </row>
    <row r="66" spans="1:23" ht="15.75" customHeight="1">
      <c r="A66" s="39" t="s">
        <v>66</v>
      </c>
      <c r="B66" s="20">
        <v>0</v>
      </c>
      <c r="C66" s="20">
        <v>0</v>
      </c>
      <c r="D66" s="21">
        <v>186</v>
      </c>
      <c r="E66" s="21">
        <v>124261</v>
      </c>
      <c r="F66" s="20">
        <v>347</v>
      </c>
      <c r="G66" s="20">
        <v>357974</v>
      </c>
      <c r="H66" s="21">
        <v>21</v>
      </c>
      <c r="I66" s="21">
        <v>74175</v>
      </c>
      <c r="J66" s="20">
        <v>19</v>
      </c>
      <c r="K66" s="20">
        <v>50393</v>
      </c>
      <c r="L66" s="21">
        <v>0</v>
      </c>
      <c r="M66" s="21">
        <v>0</v>
      </c>
      <c r="N66" s="20">
        <v>11</v>
      </c>
      <c r="O66" s="20">
        <v>31409</v>
      </c>
      <c r="P66" s="21">
        <v>414</v>
      </c>
      <c r="Q66" s="21">
        <v>830322</v>
      </c>
      <c r="R66" s="20">
        <v>0</v>
      </c>
      <c r="S66" s="20">
        <v>0</v>
      </c>
      <c r="T66" s="21">
        <v>8</v>
      </c>
      <c r="U66" s="21">
        <v>3450</v>
      </c>
      <c r="V66" s="22">
        <f t="shared" ref="V66:W66" si="49">B66+D66+F66+H66+J66+L66+R66+T66+N66+P66</f>
        <v>1006</v>
      </c>
      <c r="W66" s="22">
        <f t="shared" si="49"/>
        <v>1471984</v>
      </c>
    </row>
    <row r="67" spans="1:23" ht="15.75" customHeight="1">
      <c r="A67" s="39" t="s">
        <v>67</v>
      </c>
      <c r="B67" s="20">
        <v>0</v>
      </c>
      <c r="C67" s="20">
        <v>0</v>
      </c>
      <c r="D67" s="21">
        <v>69</v>
      </c>
      <c r="E67" s="21">
        <v>50792</v>
      </c>
      <c r="F67" s="20">
        <v>114</v>
      </c>
      <c r="G67" s="20">
        <v>148278</v>
      </c>
      <c r="H67" s="21">
        <v>16</v>
      </c>
      <c r="I67" s="21">
        <v>58174</v>
      </c>
      <c r="J67" s="20">
        <v>7</v>
      </c>
      <c r="K67" s="20">
        <v>32115</v>
      </c>
      <c r="L67" s="21">
        <v>0</v>
      </c>
      <c r="M67" s="21">
        <v>0</v>
      </c>
      <c r="N67" s="20">
        <v>5</v>
      </c>
      <c r="O67" s="20">
        <v>16250</v>
      </c>
      <c r="P67" s="21">
        <v>186</v>
      </c>
      <c r="Q67" s="21">
        <v>532354</v>
      </c>
      <c r="R67" s="20">
        <v>0</v>
      </c>
      <c r="S67" s="20">
        <v>0</v>
      </c>
      <c r="T67" s="21">
        <v>0</v>
      </c>
      <c r="U67" s="21">
        <v>0</v>
      </c>
      <c r="V67" s="22">
        <f t="shared" ref="V67:W67" si="50">B67+D67+F67+H67+J67+L67+R67+T67+N67+P67</f>
        <v>397</v>
      </c>
      <c r="W67" s="22">
        <f t="shared" si="50"/>
        <v>837963</v>
      </c>
    </row>
    <row r="68" spans="1:23" ht="15.75" customHeight="1">
      <c r="A68" s="39" t="s">
        <v>68</v>
      </c>
      <c r="B68" s="20">
        <v>0</v>
      </c>
      <c r="C68" s="20">
        <v>0</v>
      </c>
      <c r="D68" s="21">
        <v>21</v>
      </c>
      <c r="E68" s="21">
        <v>16688</v>
      </c>
      <c r="F68" s="20">
        <v>22</v>
      </c>
      <c r="G68" s="20">
        <v>30109</v>
      </c>
      <c r="H68" s="21">
        <v>3</v>
      </c>
      <c r="I68" s="21">
        <v>11610</v>
      </c>
      <c r="J68" s="20">
        <v>2</v>
      </c>
      <c r="K68" s="20">
        <v>9434</v>
      </c>
      <c r="L68" s="21">
        <v>0</v>
      </c>
      <c r="M68" s="21">
        <v>0</v>
      </c>
      <c r="N68" s="20">
        <v>0</v>
      </c>
      <c r="O68" s="20">
        <v>0</v>
      </c>
      <c r="P68" s="21">
        <v>74</v>
      </c>
      <c r="Q68" s="21">
        <v>243099</v>
      </c>
      <c r="R68" s="20">
        <v>0</v>
      </c>
      <c r="S68" s="20">
        <v>0</v>
      </c>
      <c r="T68" s="21">
        <v>0</v>
      </c>
      <c r="U68" s="21">
        <v>0</v>
      </c>
      <c r="V68" s="22">
        <f t="shared" ref="V68:W68" si="51">B68+D68+F68+H68+J68+L68+R68+T68+N68+P68</f>
        <v>122</v>
      </c>
      <c r="W68" s="22">
        <f t="shared" si="51"/>
        <v>310940</v>
      </c>
    </row>
    <row r="69" spans="1:23" ht="15.75" customHeight="1">
      <c r="A69" s="39" t="s">
        <v>69</v>
      </c>
      <c r="B69" s="20">
        <v>0</v>
      </c>
      <c r="C69" s="20">
        <v>0</v>
      </c>
      <c r="D69" s="21">
        <v>29</v>
      </c>
      <c r="E69" s="21">
        <v>20725</v>
      </c>
      <c r="F69" s="20">
        <v>77</v>
      </c>
      <c r="G69" s="20">
        <v>82201</v>
      </c>
      <c r="H69" s="21">
        <v>11</v>
      </c>
      <c r="I69" s="21">
        <v>39098</v>
      </c>
      <c r="J69" s="20">
        <v>7</v>
      </c>
      <c r="K69" s="20">
        <v>27056</v>
      </c>
      <c r="L69" s="21">
        <v>0</v>
      </c>
      <c r="M69" s="21">
        <v>0</v>
      </c>
      <c r="N69" s="20">
        <v>2</v>
      </c>
      <c r="O69" s="20">
        <v>7500</v>
      </c>
      <c r="P69" s="21">
        <v>132</v>
      </c>
      <c r="Q69" s="21">
        <v>381646</v>
      </c>
      <c r="R69" s="20">
        <v>0</v>
      </c>
      <c r="S69" s="20">
        <v>0</v>
      </c>
      <c r="T69" s="21">
        <v>5</v>
      </c>
      <c r="U69" s="21">
        <v>3900</v>
      </c>
      <c r="V69" s="22">
        <f t="shared" ref="V69:W69" si="52">B69+D69+F69+H69+J69+L69+R69+T69+N69+P69</f>
        <v>263</v>
      </c>
      <c r="W69" s="22">
        <f t="shared" si="52"/>
        <v>562126</v>
      </c>
    </row>
    <row r="70" spans="1:23" ht="15.75" customHeight="1">
      <c r="A70" s="39" t="s">
        <v>70</v>
      </c>
      <c r="B70" s="20">
        <v>0</v>
      </c>
      <c r="C70" s="20">
        <v>0</v>
      </c>
      <c r="D70" s="21">
        <v>103</v>
      </c>
      <c r="E70" s="21">
        <v>65857</v>
      </c>
      <c r="F70" s="20">
        <v>218</v>
      </c>
      <c r="G70" s="20">
        <v>237535</v>
      </c>
      <c r="H70" s="21">
        <v>11</v>
      </c>
      <c r="I70" s="21">
        <v>41796</v>
      </c>
      <c r="J70" s="20">
        <v>15</v>
      </c>
      <c r="K70" s="20">
        <v>51887</v>
      </c>
      <c r="L70" s="21">
        <v>0</v>
      </c>
      <c r="M70" s="21">
        <v>0</v>
      </c>
      <c r="N70" s="20">
        <v>8</v>
      </c>
      <c r="O70" s="20">
        <v>33750</v>
      </c>
      <c r="P70" s="21">
        <v>299</v>
      </c>
      <c r="Q70" s="21">
        <v>593670</v>
      </c>
      <c r="R70" s="20">
        <v>0</v>
      </c>
      <c r="S70" s="20">
        <v>0</v>
      </c>
      <c r="T70" s="21">
        <v>1</v>
      </c>
      <c r="U70" s="21">
        <v>1200</v>
      </c>
      <c r="V70" s="22">
        <f t="shared" ref="V70:W70" si="53">B70+D70+F70+H70+J70+L70+R70+T70+N70+P70</f>
        <v>655</v>
      </c>
      <c r="W70" s="22">
        <f t="shared" si="53"/>
        <v>1025695</v>
      </c>
    </row>
    <row r="71" spans="1:23" ht="15.75" customHeight="1">
      <c r="A71" s="39" t="s">
        <v>71</v>
      </c>
      <c r="B71" s="20">
        <v>0</v>
      </c>
      <c r="C71" s="20">
        <v>0</v>
      </c>
      <c r="D71" s="21">
        <v>564</v>
      </c>
      <c r="E71" s="21">
        <v>361201</v>
      </c>
      <c r="F71" s="20">
        <v>790</v>
      </c>
      <c r="G71" s="20">
        <v>897155</v>
      </c>
      <c r="H71" s="21">
        <v>30</v>
      </c>
      <c r="I71" s="21">
        <v>97693</v>
      </c>
      <c r="J71" s="20">
        <v>45</v>
      </c>
      <c r="K71" s="20">
        <v>127047</v>
      </c>
      <c r="L71" s="21">
        <v>0</v>
      </c>
      <c r="M71" s="21">
        <v>0</v>
      </c>
      <c r="N71" s="20">
        <v>16</v>
      </c>
      <c r="O71" s="20">
        <v>51875</v>
      </c>
      <c r="P71" s="21">
        <v>821</v>
      </c>
      <c r="Q71" s="21">
        <v>1709572</v>
      </c>
      <c r="R71" s="20">
        <v>0</v>
      </c>
      <c r="S71" s="20">
        <v>0</v>
      </c>
      <c r="T71" s="21">
        <v>7</v>
      </c>
      <c r="U71" s="21">
        <v>3000</v>
      </c>
      <c r="V71" s="22">
        <f t="shared" ref="V71:W71" si="54">B71+D71+F71+H71+J71+L71+R71+T71+N71+P71</f>
        <v>2273</v>
      </c>
      <c r="W71" s="22">
        <f t="shared" si="54"/>
        <v>3247543</v>
      </c>
    </row>
    <row r="72" spans="1:23" ht="15.75" customHeight="1">
      <c r="A72" s="39" t="s">
        <v>72</v>
      </c>
      <c r="B72" s="20">
        <v>0</v>
      </c>
      <c r="C72" s="20">
        <v>0</v>
      </c>
      <c r="D72" s="21">
        <v>104</v>
      </c>
      <c r="E72" s="21">
        <v>75363</v>
      </c>
      <c r="F72" s="20">
        <v>162</v>
      </c>
      <c r="G72" s="20">
        <v>187181</v>
      </c>
      <c r="H72" s="21">
        <v>8</v>
      </c>
      <c r="I72" s="21">
        <v>31347</v>
      </c>
      <c r="J72" s="20">
        <v>13</v>
      </c>
      <c r="K72" s="20">
        <v>37855</v>
      </c>
      <c r="L72" s="21">
        <v>0</v>
      </c>
      <c r="M72" s="21">
        <v>0</v>
      </c>
      <c r="N72" s="20">
        <v>4</v>
      </c>
      <c r="O72" s="20">
        <v>17500</v>
      </c>
      <c r="P72" s="21">
        <v>316</v>
      </c>
      <c r="Q72" s="21">
        <v>785026</v>
      </c>
      <c r="R72" s="20">
        <v>0</v>
      </c>
      <c r="S72" s="20">
        <v>0</v>
      </c>
      <c r="T72" s="21">
        <v>0</v>
      </c>
      <c r="U72" s="21">
        <v>0</v>
      </c>
      <c r="V72" s="22">
        <f t="shared" ref="V72:W72" si="55">B72+D72+F72+H72+J72+L72+R72+T72+N72+P72</f>
        <v>607</v>
      </c>
      <c r="W72" s="22">
        <f t="shared" si="55"/>
        <v>1134272</v>
      </c>
    </row>
    <row r="73" spans="1:23" ht="15.75" customHeight="1">
      <c r="A73" s="39" t="s">
        <v>73</v>
      </c>
      <c r="B73" s="20">
        <v>0</v>
      </c>
      <c r="C73" s="20">
        <v>0</v>
      </c>
      <c r="D73" s="21">
        <v>81</v>
      </c>
      <c r="E73" s="21">
        <v>52113</v>
      </c>
      <c r="F73" s="20">
        <v>137</v>
      </c>
      <c r="G73" s="20">
        <v>161639</v>
      </c>
      <c r="H73" s="21">
        <v>0</v>
      </c>
      <c r="I73" s="21">
        <v>0</v>
      </c>
      <c r="J73" s="20">
        <v>1</v>
      </c>
      <c r="K73" s="20">
        <v>1044</v>
      </c>
      <c r="L73" s="21">
        <v>0</v>
      </c>
      <c r="M73" s="21">
        <v>0</v>
      </c>
      <c r="N73" s="20">
        <v>0</v>
      </c>
      <c r="O73" s="20">
        <v>0</v>
      </c>
      <c r="P73" s="21">
        <v>201</v>
      </c>
      <c r="Q73" s="21">
        <v>530492</v>
      </c>
      <c r="R73" s="20">
        <v>0</v>
      </c>
      <c r="S73" s="20">
        <v>0</v>
      </c>
      <c r="T73" s="21">
        <v>0</v>
      </c>
      <c r="U73" s="21">
        <v>0</v>
      </c>
      <c r="V73" s="22">
        <f t="shared" ref="V73:W73" si="56">B73+D73+F73+H73+J73+L73+R73+T73+N73+P73</f>
        <v>420</v>
      </c>
      <c r="W73" s="22">
        <f t="shared" si="56"/>
        <v>745288</v>
      </c>
    </row>
    <row r="74" spans="1:23" ht="15.75" customHeight="1">
      <c r="A74" s="39" t="s">
        <v>74</v>
      </c>
      <c r="B74" s="20">
        <v>0</v>
      </c>
      <c r="C74" s="20">
        <v>0</v>
      </c>
      <c r="D74" s="21">
        <v>78</v>
      </c>
      <c r="E74" s="21">
        <v>49542</v>
      </c>
      <c r="F74" s="20">
        <v>167</v>
      </c>
      <c r="G74" s="20">
        <v>187128</v>
      </c>
      <c r="H74" s="21">
        <v>2</v>
      </c>
      <c r="I74" s="21">
        <v>2566</v>
      </c>
      <c r="J74" s="20">
        <v>6</v>
      </c>
      <c r="K74" s="20">
        <v>20792</v>
      </c>
      <c r="L74" s="21">
        <v>0</v>
      </c>
      <c r="M74" s="21">
        <v>0</v>
      </c>
      <c r="N74" s="20">
        <v>4</v>
      </c>
      <c r="O74" s="20">
        <v>10000</v>
      </c>
      <c r="P74" s="21">
        <v>244</v>
      </c>
      <c r="Q74" s="21">
        <v>583505</v>
      </c>
      <c r="R74" s="20">
        <v>0</v>
      </c>
      <c r="S74" s="20">
        <v>0</v>
      </c>
      <c r="T74" s="21">
        <v>0</v>
      </c>
      <c r="U74" s="21">
        <v>0</v>
      </c>
      <c r="V74" s="22">
        <f t="shared" ref="V74:W74" si="57">B74+D74+F74+H74+J74+L74+R74+T74+N74+P74</f>
        <v>501</v>
      </c>
      <c r="W74" s="22">
        <f t="shared" si="57"/>
        <v>853533</v>
      </c>
    </row>
    <row r="75" spans="1:23" ht="15.75" customHeight="1">
      <c r="A75" s="39" t="s">
        <v>75</v>
      </c>
      <c r="B75" s="20">
        <v>0</v>
      </c>
      <c r="C75" s="20">
        <v>0</v>
      </c>
      <c r="D75" s="21">
        <v>77</v>
      </c>
      <c r="E75" s="21">
        <v>51500</v>
      </c>
      <c r="F75" s="20">
        <v>142</v>
      </c>
      <c r="G75" s="20">
        <v>168008</v>
      </c>
      <c r="H75" s="21">
        <v>2</v>
      </c>
      <c r="I75" s="21">
        <v>4644</v>
      </c>
      <c r="J75" s="20">
        <v>11</v>
      </c>
      <c r="K75" s="20">
        <v>48149</v>
      </c>
      <c r="L75" s="21">
        <v>0</v>
      </c>
      <c r="M75" s="21">
        <v>0</v>
      </c>
      <c r="N75" s="20">
        <v>1</v>
      </c>
      <c r="O75" s="20">
        <v>2500</v>
      </c>
      <c r="P75" s="21">
        <v>262</v>
      </c>
      <c r="Q75" s="21">
        <v>843620</v>
      </c>
      <c r="R75" s="20">
        <v>0</v>
      </c>
      <c r="S75" s="20">
        <v>0</v>
      </c>
      <c r="T75" s="21">
        <v>0</v>
      </c>
      <c r="U75" s="21">
        <v>0</v>
      </c>
      <c r="V75" s="22">
        <f t="shared" ref="V75:W75" si="58">B75+D75+F75+H75+J75+L75+R75+T75+N75+P75</f>
        <v>495</v>
      </c>
      <c r="W75" s="22">
        <f t="shared" si="58"/>
        <v>1118421</v>
      </c>
    </row>
    <row r="76" spans="1:23" ht="15.75" customHeight="1">
      <c r="A76" s="39" t="s">
        <v>76</v>
      </c>
      <c r="B76" s="20">
        <v>0</v>
      </c>
      <c r="C76" s="20">
        <v>0</v>
      </c>
      <c r="D76" s="21">
        <v>77</v>
      </c>
      <c r="E76" s="21">
        <v>57126</v>
      </c>
      <c r="F76" s="20">
        <v>155</v>
      </c>
      <c r="G76" s="20">
        <v>179738</v>
      </c>
      <c r="H76" s="21">
        <v>23</v>
      </c>
      <c r="I76" s="21">
        <v>91761</v>
      </c>
      <c r="J76" s="20">
        <v>18</v>
      </c>
      <c r="K76" s="20">
        <v>65136</v>
      </c>
      <c r="L76" s="21">
        <v>0</v>
      </c>
      <c r="M76" s="21">
        <v>0</v>
      </c>
      <c r="N76" s="20">
        <v>1</v>
      </c>
      <c r="O76" s="20">
        <v>5000</v>
      </c>
      <c r="P76" s="21">
        <v>240</v>
      </c>
      <c r="Q76" s="21">
        <v>473351</v>
      </c>
      <c r="R76" s="20">
        <v>0</v>
      </c>
      <c r="S76" s="20">
        <v>0</v>
      </c>
      <c r="T76" s="21">
        <v>0</v>
      </c>
      <c r="U76" s="21">
        <v>0</v>
      </c>
      <c r="V76" s="22">
        <f t="shared" ref="V76:W76" si="59">B76+D76+F76+H76+J76+L76+R76+T76+N76+P76</f>
        <v>514</v>
      </c>
      <c r="W76" s="22">
        <f t="shared" si="59"/>
        <v>872112</v>
      </c>
    </row>
    <row r="77" spans="1:23" ht="15.75" customHeight="1">
      <c r="A77" s="39" t="s">
        <v>77</v>
      </c>
      <c r="B77" s="20">
        <v>0</v>
      </c>
      <c r="C77" s="20">
        <v>0</v>
      </c>
      <c r="D77" s="21">
        <v>54</v>
      </c>
      <c r="E77" s="21">
        <v>38875</v>
      </c>
      <c r="F77" s="20">
        <v>107</v>
      </c>
      <c r="G77" s="20">
        <v>122071</v>
      </c>
      <c r="H77" s="21">
        <v>27</v>
      </c>
      <c r="I77" s="21">
        <v>114938</v>
      </c>
      <c r="J77" s="20">
        <v>4</v>
      </c>
      <c r="K77" s="20">
        <v>15621</v>
      </c>
      <c r="L77" s="21">
        <v>0</v>
      </c>
      <c r="M77" s="21">
        <v>0</v>
      </c>
      <c r="N77" s="20">
        <v>1</v>
      </c>
      <c r="O77" s="20">
        <v>2500</v>
      </c>
      <c r="P77" s="21">
        <v>166</v>
      </c>
      <c r="Q77" s="21">
        <v>392863</v>
      </c>
      <c r="R77" s="20">
        <v>0</v>
      </c>
      <c r="S77" s="20">
        <v>0</v>
      </c>
      <c r="T77" s="21">
        <v>0</v>
      </c>
      <c r="U77" s="21">
        <v>0</v>
      </c>
      <c r="V77" s="22">
        <f t="shared" ref="V77:W77" si="60">B77+D77+F77+H77+J77+L77+R77+T77+N77+P77</f>
        <v>359</v>
      </c>
      <c r="W77" s="22">
        <f t="shared" si="60"/>
        <v>686868</v>
      </c>
    </row>
    <row r="78" spans="1:23" ht="15.75" customHeight="1">
      <c r="A78" s="37" t="s">
        <v>78</v>
      </c>
      <c r="B78" s="28">
        <v>0</v>
      </c>
      <c r="C78" s="28">
        <v>0</v>
      </c>
      <c r="D78" s="29">
        <v>124</v>
      </c>
      <c r="E78" s="29">
        <v>88329</v>
      </c>
      <c r="F78" s="28">
        <v>155</v>
      </c>
      <c r="G78" s="28">
        <v>165432</v>
      </c>
      <c r="H78" s="29">
        <v>58</v>
      </c>
      <c r="I78" s="29">
        <v>236269</v>
      </c>
      <c r="J78" s="28">
        <v>30</v>
      </c>
      <c r="K78" s="28">
        <v>98937</v>
      </c>
      <c r="L78" s="29">
        <v>0</v>
      </c>
      <c r="M78" s="29">
        <v>0</v>
      </c>
      <c r="N78" s="28">
        <v>6</v>
      </c>
      <c r="O78" s="28">
        <v>18750</v>
      </c>
      <c r="P78" s="29">
        <v>406</v>
      </c>
      <c r="Q78" s="29">
        <v>699500</v>
      </c>
      <c r="R78" s="20">
        <v>0</v>
      </c>
      <c r="S78" s="20">
        <v>0</v>
      </c>
      <c r="T78" s="29">
        <v>2</v>
      </c>
      <c r="U78" s="29">
        <v>900</v>
      </c>
      <c r="V78" s="22">
        <f t="shared" ref="V78:W78" si="61">B78+D78+F78+H78+J78+L78+R78+T78+N78+P78</f>
        <v>781</v>
      </c>
      <c r="W78" s="22">
        <f t="shared" si="61"/>
        <v>1308117</v>
      </c>
    </row>
    <row r="79" spans="1:23" ht="15.75" customHeight="1">
      <c r="A79" s="27"/>
      <c r="B79" s="28"/>
      <c r="C79" s="28"/>
      <c r="D79" s="29"/>
      <c r="E79" s="29"/>
      <c r="F79" s="28"/>
      <c r="G79" s="28"/>
      <c r="H79" s="29"/>
      <c r="I79" s="29"/>
      <c r="J79" s="28"/>
      <c r="K79" s="28"/>
      <c r="L79" s="21"/>
      <c r="M79" s="27"/>
      <c r="N79" s="20"/>
      <c r="O79" s="20"/>
      <c r="P79" s="27"/>
      <c r="Q79" s="27"/>
      <c r="R79" s="20"/>
      <c r="S79" s="20"/>
      <c r="T79" s="27"/>
      <c r="U79" s="27"/>
      <c r="V79" s="20"/>
      <c r="W79" s="20"/>
    </row>
    <row r="80" spans="1:23" ht="15.75" customHeight="1">
      <c r="A80" s="38" t="s">
        <v>79</v>
      </c>
      <c r="B80" s="31">
        <v>0</v>
      </c>
      <c r="C80" s="31">
        <v>0</v>
      </c>
      <c r="D80" s="32">
        <f t="shared" ref="D80:U80" si="62">SUM(D60:D78)</f>
        <v>2674</v>
      </c>
      <c r="E80" s="32">
        <f t="shared" si="62"/>
        <v>1759272</v>
      </c>
      <c r="F80" s="31">
        <f t="shared" si="62"/>
        <v>4412</v>
      </c>
      <c r="G80" s="31">
        <f t="shared" si="62"/>
        <v>4873288</v>
      </c>
      <c r="H80" s="32">
        <f t="shared" si="62"/>
        <v>349</v>
      </c>
      <c r="I80" s="32">
        <f t="shared" si="62"/>
        <v>1287270</v>
      </c>
      <c r="J80" s="31">
        <f t="shared" si="62"/>
        <v>303</v>
      </c>
      <c r="K80" s="31">
        <f t="shared" si="62"/>
        <v>967059</v>
      </c>
      <c r="L80" s="32">
        <f t="shared" si="62"/>
        <v>1</v>
      </c>
      <c r="M80" s="32">
        <f t="shared" si="62"/>
        <v>5000</v>
      </c>
      <c r="N80" s="31">
        <f t="shared" si="62"/>
        <v>95</v>
      </c>
      <c r="O80" s="31">
        <f t="shared" si="62"/>
        <v>299843</v>
      </c>
      <c r="P80" s="32">
        <f t="shared" si="62"/>
        <v>6265</v>
      </c>
      <c r="Q80" s="32">
        <f t="shared" si="62"/>
        <v>13824979</v>
      </c>
      <c r="R80" s="31">
        <f t="shared" si="62"/>
        <v>0</v>
      </c>
      <c r="S80" s="31">
        <f t="shared" si="62"/>
        <v>0</v>
      </c>
      <c r="T80" s="32">
        <f t="shared" si="62"/>
        <v>61</v>
      </c>
      <c r="U80" s="32">
        <f t="shared" si="62"/>
        <v>36350</v>
      </c>
      <c r="V80" s="22">
        <f t="shared" ref="V80:W80" si="63">B80+D80+F80+H80+J80+L80+R80+T80+N80+P80</f>
        <v>14160</v>
      </c>
      <c r="W80" s="22">
        <f t="shared" si="63"/>
        <v>23053061</v>
      </c>
    </row>
    <row r="81" spans="1:23" ht="15.75" customHeight="1">
      <c r="A81" s="27"/>
      <c r="B81" s="20"/>
      <c r="C81" s="20"/>
      <c r="D81" s="36"/>
      <c r="E81" s="36"/>
      <c r="F81" s="20"/>
      <c r="G81" s="20"/>
      <c r="H81" s="36"/>
      <c r="I81" s="36"/>
      <c r="J81" s="20"/>
      <c r="K81" s="20"/>
      <c r="L81" s="36"/>
      <c r="M81" s="36"/>
      <c r="N81" s="20"/>
      <c r="O81" s="20"/>
      <c r="P81" s="36"/>
      <c r="Q81" s="35"/>
      <c r="R81" s="20"/>
      <c r="S81" s="20"/>
      <c r="T81" s="36"/>
      <c r="U81" s="35"/>
      <c r="V81" s="20"/>
      <c r="W81" s="20"/>
    </row>
    <row r="82" spans="1:23" ht="15.75" customHeight="1">
      <c r="A82" s="40" t="s">
        <v>80</v>
      </c>
      <c r="B82" s="31"/>
      <c r="C82" s="31"/>
      <c r="D82" s="32"/>
      <c r="E82" s="32"/>
      <c r="F82" s="31"/>
      <c r="G82" s="31"/>
      <c r="H82" s="32"/>
      <c r="I82" s="32"/>
      <c r="J82" s="31"/>
      <c r="K82" s="31"/>
      <c r="L82" s="32"/>
      <c r="M82" s="32"/>
      <c r="N82" s="20"/>
      <c r="O82" s="31"/>
      <c r="P82" s="32"/>
      <c r="Q82" s="35"/>
      <c r="R82" s="20"/>
      <c r="S82" s="31"/>
      <c r="T82" s="32"/>
      <c r="U82" s="35"/>
      <c r="V82" s="20"/>
      <c r="W82" s="20"/>
    </row>
    <row r="83" spans="1:23" ht="15.75" customHeight="1">
      <c r="A83" s="19" t="s">
        <v>81</v>
      </c>
      <c r="B83" s="20">
        <v>0</v>
      </c>
      <c r="C83" s="20">
        <v>0</v>
      </c>
      <c r="D83" s="21">
        <v>0</v>
      </c>
      <c r="E83" s="21">
        <v>0</v>
      </c>
      <c r="F83" s="20">
        <v>0</v>
      </c>
      <c r="G83" s="20">
        <v>0</v>
      </c>
      <c r="H83" s="21">
        <v>0</v>
      </c>
      <c r="I83" s="21">
        <v>0</v>
      </c>
      <c r="J83" s="20">
        <v>0</v>
      </c>
      <c r="K83" s="20">
        <v>0</v>
      </c>
      <c r="L83" s="21">
        <v>0</v>
      </c>
      <c r="M83" s="21">
        <v>0</v>
      </c>
      <c r="N83" s="20">
        <v>12</v>
      </c>
      <c r="O83" s="20">
        <v>46043</v>
      </c>
      <c r="P83" s="21">
        <v>0</v>
      </c>
      <c r="Q83" s="21">
        <v>0</v>
      </c>
      <c r="R83" s="20">
        <v>0</v>
      </c>
      <c r="S83" s="20">
        <v>0</v>
      </c>
      <c r="T83" s="21">
        <v>14</v>
      </c>
      <c r="U83" s="21">
        <v>11074</v>
      </c>
      <c r="V83" s="22">
        <f t="shared" ref="V83:W83" si="64">B83+D83+F83+H83+J83+L83+R83+T83+N83+P83</f>
        <v>26</v>
      </c>
      <c r="W83" s="22">
        <f t="shared" si="64"/>
        <v>57117</v>
      </c>
    </row>
    <row r="84" spans="1:23" ht="15.75" customHeight="1">
      <c r="A84" s="37" t="s">
        <v>82</v>
      </c>
      <c r="B84" s="28">
        <v>220</v>
      </c>
      <c r="C84" s="28">
        <v>69861</v>
      </c>
      <c r="D84" s="29">
        <v>0</v>
      </c>
      <c r="E84" s="29">
        <v>0</v>
      </c>
      <c r="F84" s="28">
        <v>0</v>
      </c>
      <c r="G84" s="28">
        <v>0</v>
      </c>
      <c r="H84" s="29">
        <v>0</v>
      </c>
      <c r="I84" s="29">
        <v>0</v>
      </c>
      <c r="J84" s="28">
        <v>0</v>
      </c>
      <c r="K84" s="28">
        <v>0</v>
      </c>
      <c r="L84" s="29">
        <v>0</v>
      </c>
      <c r="M84" s="29">
        <v>0</v>
      </c>
      <c r="N84" s="28">
        <v>2</v>
      </c>
      <c r="O84" s="28">
        <v>4500</v>
      </c>
      <c r="P84" s="29">
        <v>0</v>
      </c>
      <c r="Q84" s="29">
        <v>0</v>
      </c>
      <c r="R84" s="20">
        <v>0</v>
      </c>
      <c r="S84" s="20">
        <v>0</v>
      </c>
      <c r="T84" s="29">
        <v>1</v>
      </c>
      <c r="U84" s="29">
        <v>600</v>
      </c>
      <c r="V84" s="22">
        <f t="shared" ref="V84:W84" si="65">B84+D84+F84+H84+J84+L84+R84+T84+N84+P84</f>
        <v>223</v>
      </c>
      <c r="W84" s="22">
        <f t="shared" si="65"/>
        <v>74961</v>
      </c>
    </row>
    <row r="85" spans="1:23" ht="15.75" customHeight="1">
      <c r="A85" s="27"/>
      <c r="B85" s="20"/>
      <c r="C85" s="20"/>
      <c r="D85" s="21"/>
      <c r="E85" s="21"/>
      <c r="F85" s="20"/>
      <c r="G85" s="20"/>
      <c r="H85" s="21"/>
      <c r="I85" s="21"/>
      <c r="J85" s="20"/>
      <c r="K85" s="20"/>
      <c r="L85" s="21"/>
      <c r="M85" s="21"/>
      <c r="N85" s="20"/>
      <c r="O85" s="20"/>
      <c r="P85" s="27"/>
      <c r="Q85" s="36"/>
      <c r="R85" s="20"/>
      <c r="S85" s="20"/>
      <c r="T85" s="27"/>
      <c r="U85" s="36"/>
      <c r="V85" s="20"/>
      <c r="W85" s="20"/>
    </row>
    <row r="86" spans="1:23" ht="15.75" customHeight="1">
      <c r="A86" s="38" t="s">
        <v>83</v>
      </c>
      <c r="B86" s="31">
        <f t="shared" ref="B86:U86" si="66">SUM(B83+B84)</f>
        <v>220</v>
      </c>
      <c r="C86" s="31">
        <f t="shared" si="66"/>
        <v>69861</v>
      </c>
      <c r="D86" s="32">
        <f t="shared" si="66"/>
        <v>0</v>
      </c>
      <c r="E86" s="32">
        <f t="shared" si="66"/>
        <v>0</v>
      </c>
      <c r="F86" s="31">
        <f t="shared" si="66"/>
        <v>0</v>
      </c>
      <c r="G86" s="31">
        <f t="shared" si="66"/>
        <v>0</v>
      </c>
      <c r="H86" s="32">
        <f t="shared" si="66"/>
        <v>0</v>
      </c>
      <c r="I86" s="32">
        <f t="shared" si="66"/>
        <v>0</v>
      </c>
      <c r="J86" s="31">
        <f t="shared" si="66"/>
        <v>0</v>
      </c>
      <c r="K86" s="31">
        <f t="shared" si="66"/>
        <v>0</v>
      </c>
      <c r="L86" s="32">
        <f t="shared" si="66"/>
        <v>0</v>
      </c>
      <c r="M86" s="32">
        <f t="shared" si="66"/>
        <v>0</v>
      </c>
      <c r="N86" s="31">
        <f t="shared" si="66"/>
        <v>14</v>
      </c>
      <c r="O86" s="31">
        <f t="shared" si="66"/>
        <v>50543</v>
      </c>
      <c r="P86" s="32">
        <f t="shared" si="66"/>
        <v>0</v>
      </c>
      <c r="Q86" s="32">
        <f t="shared" si="66"/>
        <v>0</v>
      </c>
      <c r="R86" s="31">
        <f t="shared" si="66"/>
        <v>0</v>
      </c>
      <c r="S86" s="31">
        <f t="shared" si="66"/>
        <v>0</v>
      </c>
      <c r="T86" s="32">
        <f t="shared" si="66"/>
        <v>15</v>
      </c>
      <c r="U86" s="32">
        <f t="shared" si="66"/>
        <v>11674</v>
      </c>
      <c r="V86" s="22">
        <f t="shared" ref="V86:W86" si="67">B86+D86+F86+H86+J86+L86+R86+T86+N86+P86</f>
        <v>249</v>
      </c>
      <c r="W86" s="22">
        <f t="shared" si="67"/>
        <v>132078</v>
      </c>
    </row>
    <row r="87" spans="1:23" ht="15.75" customHeight="1">
      <c r="A87" s="27"/>
      <c r="B87" s="20"/>
      <c r="C87" s="20"/>
      <c r="D87" s="36"/>
      <c r="E87" s="36"/>
      <c r="F87" s="20"/>
      <c r="G87" s="20"/>
      <c r="H87" s="36"/>
      <c r="I87" s="36"/>
      <c r="J87" s="20"/>
      <c r="K87" s="20"/>
      <c r="L87" s="36"/>
      <c r="M87" s="36"/>
      <c r="N87" s="20"/>
      <c r="O87" s="20"/>
      <c r="P87" s="27"/>
      <c r="Q87" s="27"/>
      <c r="R87" s="20"/>
      <c r="S87" s="20"/>
      <c r="T87" s="27"/>
      <c r="U87" s="27"/>
      <c r="V87" s="20"/>
      <c r="W87" s="20"/>
    </row>
    <row r="88" spans="1:23" ht="15.75" customHeight="1">
      <c r="A88" s="38" t="s">
        <v>84</v>
      </c>
      <c r="B88" s="41">
        <f t="shared" ref="B88:U88" si="68">SUM(B18+B57+B80+B86)</f>
        <v>9941</v>
      </c>
      <c r="C88" s="41">
        <f t="shared" si="68"/>
        <v>47735492</v>
      </c>
      <c r="D88" s="42">
        <f t="shared" si="68"/>
        <v>2674</v>
      </c>
      <c r="E88" s="42">
        <f t="shared" si="68"/>
        <v>1759272</v>
      </c>
      <c r="F88" s="41">
        <f t="shared" si="68"/>
        <v>4412</v>
      </c>
      <c r="G88" s="41">
        <f t="shared" si="68"/>
        <v>4873288</v>
      </c>
      <c r="H88" s="42">
        <f t="shared" si="68"/>
        <v>804</v>
      </c>
      <c r="I88" s="42">
        <f t="shared" si="68"/>
        <v>3253619</v>
      </c>
      <c r="J88" s="41">
        <f t="shared" si="68"/>
        <v>905</v>
      </c>
      <c r="K88" s="41">
        <f t="shared" si="68"/>
        <v>4723179</v>
      </c>
      <c r="L88" s="42">
        <f t="shared" si="68"/>
        <v>4</v>
      </c>
      <c r="M88" s="42">
        <f t="shared" si="68"/>
        <v>14000</v>
      </c>
      <c r="N88" s="41">
        <f t="shared" si="68"/>
        <v>164</v>
      </c>
      <c r="O88" s="41">
        <f t="shared" si="68"/>
        <v>581217</v>
      </c>
      <c r="P88" s="42">
        <f t="shared" si="68"/>
        <v>6557</v>
      </c>
      <c r="Q88" s="42">
        <f t="shared" si="68"/>
        <v>14279173</v>
      </c>
      <c r="R88" s="41">
        <f t="shared" si="68"/>
        <v>37</v>
      </c>
      <c r="S88" s="41">
        <f t="shared" si="68"/>
        <v>95858</v>
      </c>
      <c r="T88" s="42">
        <f t="shared" si="68"/>
        <v>86</v>
      </c>
      <c r="U88" s="42">
        <f t="shared" si="68"/>
        <v>58824</v>
      </c>
      <c r="V88" s="22">
        <f t="shared" ref="V88:W88" si="69">B88+D88+F88+H88+J88+L88+R88+T88+N88+P88</f>
        <v>25584</v>
      </c>
      <c r="W88" s="22">
        <f t="shared" si="69"/>
        <v>77373922</v>
      </c>
    </row>
    <row r="89" spans="1:23" ht="15.75" customHeight="1">
      <c r="A89" s="38" t="s">
        <v>85</v>
      </c>
      <c r="B89" s="20"/>
      <c r="C89" s="31">
        <f>SUM(C88/B88)</f>
        <v>4801.8802937330247</v>
      </c>
      <c r="D89" s="36"/>
      <c r="E89" s="32">
        <f>SUM(E88/D88)</f>
        <v>657.91772625280475</v>
      </c>
      <c r="F89" s="20"/>
      <c r="G89" s="31">
        <f>SUM(G88/F88)</f>
        <v>1104.5530371713508</v>
      </c>
      <c r="H89" s="36"/>
      <c r="I89" s="32">
        <f>SUM(I88/H88)</f>
        <v>4046.789800995025</v>
      </c>
      <c r="J89" s="20"/>
      <c r="K89" s="31">
        <f>SUM(K88/J88)</f>
        <v>5218.982320441989</v>
      </c>
      <c r="L89" s="36"/>
      <c r="M89" s="32">
        <f>SUM(M88/L88)</f>
        <v>3500</v>
      </c>
      <c r="N89" s="20"/>
      <c r="O89" s="31">
        <f>SUM(O88/N88)</f>
        <v>3544.0060975609758</v>
      </c>
      <c r="P89" s="36"/>
      <c r="Q89" s="32">
        <f>SUM(Q88/P88)</f>
        <v>2177.6991001982615</v>
      </c>
      <c r="R89" s="20"/>
      <c r="S89" s="31">
        <f>SUM(S88/R88)</f>
        <v>2590.7567567567567</v>
      </c>
      <c r="T89" s="36"/>
      <c r="U89" s="32">
        <f>SUM(U88/T88)</f>
        <v>684</v>
      </c>
      <c r="V89" s="33"/>
      <c r="W89" s="33"/>
    </row>
    <row r="90" spans="1:23" ht="15.75" customHeight="1">
      <c r="A90" s="27"/>
      <c r="B90" s="27"/>
      <c r="C90" s="43"/>
      <c r="D90" s="35"/>
      <c r="E90" s="44"/>
      <c r="F90" s="44"/>
      <c r="G90" s="44"/>
      <c r="H90" s="44"/>
      <c r="I90" s="44"/>
      <c r="J90" s="45"/>
      <c r="K90" s="46"/>
      <c r="L90" s="44"/>
      <c r="M90" s="44"/>
      <c r="N90" s="47"/>
      <c r="O90" s="45"/>
      <c r="P90" s="47"/>
      <c r="Q90" s="45"/>
      <c r="R90" s="47"/>
      <c r="S90" s="45"/>
      <c r="T90" s="47"/>
      <c r="U90" s="45"/>
      <c r="V90" s="47"/>
      <c r="W90" s="47"/>
    </row>
    <row r="91" spans="1:23" ht="15.75" customHeight="1">
      <c r="A91" s="40" t="s">
        <v>86</v>
      </c>
      <c r="B91" s="48" t="s">
        <v>15</v>
      </c>
      <c r="C91" s="48" t="s">
        <v>16</v>
      </c>
      <c r="D91" s="48" t="s">
        <v>87</v>
      </c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</row>
    <row r="92" spans="1:23" ht="15.75" customHeight="1">
      <c r="A92" s="49" t="s">
        <v>88</v>
      </c>
      <c r="B92" s="21">
        <v>30</v>
      </c>
      <c r="C92" s="21">
        <v>80794</v>
      </c>
      <c r="D92" s="50">
        <f t="shared" ref="D92:D96" si="70">C92/B92</f>
        <v>2693.1333333333332</v>
      </c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</row>
    <row r="93" spans="1:23" ht="15.75" customHeight="1">
      <c r="A93" s="49" t="s">
        <v>89</v>
      </c>
      <c r="B93" s="21">
        <v>31</v>
      </c>
      <c r="C93" s="21">
        <v>136387</v>
      </c>
      <c r="D93" s="50">
        <f t="shared" si="70"/>
        <v>4399.5806451612907</v>
      </c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</row>
    <row r="94" spans="1:23" ht="15.75" customHeight="1">
      <c r="A94" s="49" t="s">
        <v>90</v>
      </c>
      <c r="B94" s="21">
        <v>14</v>
      </c>
      <c r="C94" s="21">
        <v>570000</v>
      </c>
      <c r="D94" s="50">
        <f t="shared" si="70"/>
        <v>40714.285714285717</v>
      </c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</row>
    <row r="95" spans="1:23" ht="15.75" customHeight="1">
      <c r="A95" s="49" t="s">
        <v>91</v>
      </c>
      <c r="B95" s="21">
        <v>9</v>
      </c>
      <c r="C95" s="21">
        <v>1798425</v>
      </c>
      <c r="D95" s="50">
        <f t="shared" si="70"/>
        <v>199825</v>
      </c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</row>
    <row r="96" spans="1:23" ht="15.75" customHeight="1">
      <c r="A96" s="49" t="s">
        <v>92</v>
      </c>
      <c r="B96" s="21">
        <v>102</v>
      </c>
      <c r="C96" s="21">
        <v>408000</v>
      </c>
      <c r="D96" s="50">
        <f t="shared" si="70"/>
        <v>4000</v>
      </c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</row>
    <row r="97" spans="1:23" ht="15.75" customHeight="1">
      <c r="A97" s="47"/>
      <c r="B97" s="46"/>
      <c r="C97" s="46"/>
      <c r="D97" s="46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</row>
    <row r="98" spans="1:23" ht="15.75" customHeight="1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47"/>
      <c r="U98" s="47"/>
      <c r="V98" s="47"/>
      <c r="W98" s="47"/>
    </row>
    <row r="99" spans="1:23" ht="16.5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</row>
    <row r="100" spans="1:23" ht="16.5">
      <c r="A100" s="224" t="s">
        <v>93</v>
      </c>
      <c r="B100" s="209"/>
      <c r="C100" s="209"/>
      <c r="D100" s="209"/>
      <c r="E100" s="209"/>
      <c r="F100" s="209"/>
      <c r="G100" s="209"/>
      <c r="H100" s="209"/>
      <c r="I100" s="209"/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</row>
    <row r="101" spans="1:23" ht="16.5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</row>
    <row r="102" spans="1:23" ht="16.5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</row>
    <row r="103" spans="1:23" ht="16.5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</row>
    <row r="104" spans="1:23" ht="16.5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</row>
    <row r="105" spans="1:23" ht="16.5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</row>
    <row r="106" spans="1:23" ht="16.5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</row>
    <row r="107" spans="1:23" ht="16.5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</row>
    <row r="108" spans="1:23" ht="16.5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</row>
    <row r="109" spans="1:23" ht="16.5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</row>
    <row r="110" spans="1:23" ht="16.5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</row>
    <row r="111" spans="1:23" ht="16.5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</row>
    <row r="112" spans="1:23" ht="16.5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</row>
    <row r="113" spans="1:23" ht="16.5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</row>
    <row r="114" spans="1:23" ht="16.5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</row>
    <row r="115" spans="1:23" ht="16.5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</row>
    <row r="116" spans="1:23" ht="16.5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</row>
    <row r="117" spans="1:23" ht="16.5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</row>
    <row r="118" spans="1:23" ht="16.5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</row>
    <row r="119" spans="1:23" ht="16.5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</row>
    <row r="120" spans="1:23" ht="16.5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</row>
    <row r="121" spans="1:23" ht="16.5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</row>
    <row r="122" spans="1:23" ht="16.5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</row>
    <row r="123" spans="1:23" ht="16.5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</row>
    <row r="124" spans="1:23" ht="16.5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</row>
    <row r="125" spans="1:23" ht="16.5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</row>
    <row r="126" spans="1:23" ht="16.5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</row>
    <row r="127" spans="1:23" ht="12.75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</row>
    <row r="128" spans="1:23" ht="12.75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</row>
    <row r="129" spans="1:23" ht="12.75">
      <c r="A129" s="52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</row>
    <row r="130" spans="1:23" ht="12.75">
      <c r="A130" s="52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</row>
    <row r="131" spans="1:23" ht="12.75">
      <c r="A131" s="5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</row>
    <row r="132" spans="1:23" ht="12.75">
      <c r="A132" s="52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</row>
    <row r="133" spans="1:23" ht="12.75">
      <c r="A133" s="52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</row>
    <row r="134" spans="1:23" ht="12.75">
      <c r="A134" s="52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</row>
    <row r="135" spans="1:23" ht="12.75">
      <c r="A135" s="52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</row>
    <row r="136" spans="1:23" ht="12.75">
      <c r="A136" s="52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</row>
  </sheetData>
  <mergeCells count="17">
    <mergeCell ref="B2:Q2"/>
    <mergeCell ref="B3:Q3"/>
    <mergeCell ref="B4:O4"/>
    <mergeCell ref="B5:Q5"/>
    <mergeCell ref="B6:Q6"/>
    <mergeCell ref="P8:Q10"/>
    <mergeCell ref="R8:S10"/>
    <mergeCell ref="T8:U10"/>
    <mergeCell ref="V8:W10"/>
    <mergeCell ref="A100:W100"/>
    <mergeCell ref="B8:C10"/>
    <mergeCell ref="D8:E10"/>
    <mergeCell ref="F8:G10"/>
    <mergeCell ref="H8:I10"/>
    <mergeCell ref="J8:K10"/>
    <mergeCell ref="L8:M10"/>
    <mergeCell ref="N8:O1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1000"/>
  <sheetViews>
    <sheetView workbookViewId="0">
      <pane ySplit="11" topLeftCell="A12" activePane="bottomLeft" state="frozen"/>
      <selection pane="bottomLeft" activeCell="B13" sqref="B13"/>
    </sheetView>
  </sheetViews>
  <sheetFormatPr defaultColWidth="14.42578125" defaultRowHeight="15.75" customHeight="1"/>
  <cols>
    <col min="1" max="1" width="12.140625" customWidth="1"/>
    <col min="2" max="2" width="5.85546875" customWidth="1"/>
    <col min="3" max="3" width="9" customWidth="1"/>
    <col min="4" max="4" width="6" customWidth="1"/>
    <col min="5" max="5" width="8.140625" customWidth="1"/>
    <col min="6" max="6" width="4.85546875" customWidth="1"/>
    <col min="7" max="7" width="8.140625" customWidth="1"/>
    <col min="8" max="8" width="3.85546875" customWidth="1"/>
    <col min="9" max="9" width="8.140625" customWidth="1"/>
    <col min="10" max="10" width="4.5703125" customWidth="1"/>
    <col min="11" max="11" width="8.140625" customWidth="1"/>
    <col min="12" max="12" width="3.42578125" customWidth="1"/>
    <col min="13" max="13" width="6.140625" customWidth="1"/>
    <col min="14" max="14" width="3.5703125" customWidth="1"/>
    <col min="15" max="15" width="6.85546875" customWidth="1"/>
    <col min="16" max="16" width="4.85546875" customWidth="1"/>
    <col min="17" max="17" width="8.140625" customWidth="1"/>
    <col min="18" max="18" width="5.42578125" customWidth="1"/>
    <col min="19" max="19" width="7.85546875" customWidth="1"/>
    <col min="20" max="36" width="9.140625" customWidth="1"/>
  </cols>
  <sheetData>
    <row r="1" spans="1:36" ht="13.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53"/>
    </row>
    <row r="2" spans="1:36" ht="13.5" customHeight="1">
      <c r="A2" s="3"/>
      <c r="B2" s="202" t="s">
        <v>0</v>
      </c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3.5" customHeight="1">
      <c r="A3" s="3"/>
      <c r="B3" s="202" t="s">
        <v>1</v>
      </c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3.5" customHeight="1">
      <c r="A4" s="1"/>
      <c r="B4" s="205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13.5" customHeight="1">
      <c r="A5" s="3"/>
      <c r="B5" s="202" t="s">
        <v>94</v>
      </c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13.5" customHeight="1">
      <c r="A6" s="9"/>
      <c r="B6" s="203" t="s">
        <v>95</v>
      </c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13.5" customHeight="1">
      <c r="A7" s="1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13.5" customHeight="1">
      <c r="A8" s="1"/>
      <c r="B8" s="227" t="s">
        <v>4</v>
      </c>
      <c r="C8" s="197"/>
      <c r="D8" s="226" t="s">
        <v>5</v>
      </c>
      <c r="E8" s="197"/>
      <c r="F8" s="227" t="s">
        <v>6</v>
      </c>
      <c r="G8" s="197"/>
      <c r="H8" s="226" t="s">
        <v>7</v>
      </c>
      <c r="I8" s="197"/>
      <c r="J8" s="227" t="s">
        <v>8</v>
      </c>
      <c r="K8" s="197"/>
      <c r="L8" s="226" t="s">
        <v>9</v>
      </c>
      <c r="M8" s="197"/>
      <c r="N8" s="227" t="s">
        <v>10</v>
      </c>
      <c r="O8" s="197"/>
      <c r="P8" s="226" t="s">
        <v>13</v>
      </c>
      <c r="Q8" s="197"/>
      <c r="R8" s="227" t="s">
        <v>14</v>
      </c>
      <c r="S8" s="197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13.5" customHeight="1">
      <c r="A9" s="1"/>
      <c r="B9" s="198"/>
      <c r="C9" s="199"/>
      <c r="D9" s="198"/>
      <c r="E9" s="199"/>
      <c r="F9" s="198"/>
      <c r="G9" s="199"/>
      <c r="H9" s="198"/>
      <c r="I9" s="199"/>
      <c r="J9" s="198"/>
      <c r="K9" s="199"/>
      <c r="L9" s="198"/>
      <c r="M9" s="199"/>
      <c r="N9" s="198"/>
      <c r="O9" s="199"/>
      <c r="P9" s="198"/>
      <c r="Q9" s="199"/>
      <c r="R9" s="198"/>
      <c r="S9" s="199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13.5" customHeight="1">
      <c r="A10" s="1"/>
      <c r="B10" s="200"/>
      <c r="C10" s="201"/>
      <c r="D10" s="200"/>
      <c r="E10" s="201"/>
      <c r="F10" s="200"/>
      <c r="G10" s="201"/>
      <c r="H10" s="200"/>
      <c r="I10" s="201"/>
      <c r="J10" s="200"/>
      <c r="K10" s="201"/>
      <c r="L10" s="200"/>
      <c r="M10" s="201"/>
      <c r="N10" s="200"/>
      <c r="O10" s="201"/>
      <c r="P10" s="200"/>
      <c r="Q10" s="201"/>
      <c r="R10" s="200"/>
      <c r="S10" s="20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13.5" customHeight="1">
      <c r="A11" s="1"/>
      <c r="B11" s="55" t="s">
        <v>15</v>
      </c>
      <c r="C11" s="55" t="s">
        <v>16</v>
      </c>
      <c r="D11" s="56" t="s">
        <v>15</v>
      </c>
      <c r="E11" s="56" t="s">
        <v>16</v>
      </c>
      <c r="F11" s="55" t="s">
        <v>15</v>
      </c>
      <c r="G11" s="55" t="s">
        <v>16</v>
      </c>
      <c r="H11" s="56" t="s">
        <v>15</v>
      </c>
      <c r="I11" s="56" t="s">
        <v>16</v>
      </c>
      <c r="J11" s="55" t="s">
        <v>15</v>
      </c>
      <c r="K11" s="57" t="s">
        <v>16</v>
      </c>
      <c r="L11" s="56" t="s">
        <v>15</v>
      </c>
      <c r="M11" s="56" t="s">
        <v>16</v>
      </c>
      <c r="N11" s="55" t="s">
        <v>15</v>
      </c>
      <c r="O11" s="55" t="s">
        <v>16</v>
      </c>
      <c r="P11" s="56" t="s">
        <v>15</v>
      </c>
      <c r="Q11" s="56" t="s">
        <v>16</v>
      </c>
      <c r="R11" s="55" t="s">
        <v>15</v>
      </c>
      <c r="S11" s="55" t="s">
        <v>16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13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58"/>
      <c r="S12" s="58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13.5" customHeight="1">
      <c r="A13" s="59" t="s">
        <v>17</v>
      </c>
      <c r="B13" s="60"/>
      <c r="C13" s="60"/>
      <c r="D13" s="61"/>
      <c r="E13" s="61"/>
      <c r="F13" s="60"/>
      <c r="G13" s="60"/>
      <c r="H13" s="61"/>
      <c r="I13" s="61"/>
      <c r="J13" s="62"/>
      <c r="K13" s="63"/>
      <c r="L13" s="61"/>
      <c r="M13" s="61"/>
      <c r="N13" s="64"/>
      <c r="O13" s="64"/>
      <c r="P13" s="61"/>
      <c r="Q13" s="61"/>
      <c r="R13" s="65"/>
      <c r="S13" s="65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13.5" customHeight="1">
      <c r="A14" s="61" t="s">
        <v>18</v>
      </c>
      <c r="B14" s="63">
        <v>0</v>
      </c>
      <c r="C14" s="63">
        <v>0</v>
      </c>
      <c r="D14" s="66">
        <v>0</v>
      </c>
      <c r="E14" s="66">
        <v>0</v>
      </c>
      <c r="F14" s="63">
        <v>0</v>
      </c>
      <c r="G14" s="63">
        <v>0</v>
      </c>
      <c r="H14" s="66">
        <v>104</v>
      </c>
      <c r="I14" s="66">
        <v>436725</v>
      </c>
      <c r="J14" s="63">
        <v>229</v>
      </c>
      <c r="K14" s="63">
        <v>1350958</v>
      </c>
      <c r="L14" s="66">
        <v>0</v>
      </c>
      <c r="M14" s="66">
        <v>0</v>
      </c>
      <c r="N14" s="63">
        <v>11</v>
      </c>
      <c r="O14" s="63">
        <v>50000</v>
      </c>
      <c r="P14" s="66">
        <v>0</v>
      </c>
      <c r="Q14" s="66">
        <v>0</v>
      </c>
      <c r="R14" s="64">
        <f t="shared" ref="R14:S14" si="0">B14+D14+F14+H14+J14+L14+N14+P14</f>
        <v>344</v>
      </c>
      <c r="S14" s="64">
        <f t="shared" si="0"/>
        <v>1837683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13.5" customHeight="1">
      <c r="A15" s="61" t="s">
        <v>19</v>
      </c>
      <c r="B15" s="63">
        <v>0</v>
      </c>
      <c r="C15" s="63">
        <v>0</v>
      </c>
      <c r="D15" s="66">
        <v>0</v>
      </c>
      <c r="E15" s="66">
        <v>0</v>
      </c>
      <c r="F15" s="63">
        <v>0</v>
      </c>
      <c r="G15" s="63">
        <v>0</v>
      </c>
      <c r="H15" s="66">
        <v>67</v>
      </c>
      <c r="I15" s="66">
        <v>275542</v>
      </c>
      <c r="J15" s="63">
        <v>137</v>
      </c>
      <c r="K15" s="63">
        <v>728508</v>
      </c>
      <c r="L15" s="66">
        <v>0</v>
      </c>
      <c r="M15" s="66">
        <v>0</v>
      </c>
      <c r="N15" s="63">
        <v>3</v>
      </c>
      <c r="O15" s="63">
        <v>15000</v>
      </c>
      <c r="P15" s="66">
        <v>1</v>
      </c>
      <c r="Q15" s="66">
        <v>1200</v>
      </c>
      <c r="R15" s="64">
        <f t="shared" ref="R15:S15" si="1">B15+D15+F15+H15+J15+L15+N15+P15</f>
        <v>208</v>
      </c>
      <c r="S15" s="64">
        <f t="shared" si="1"/>
        <v>1020250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3.5" customHeight="1">
      <c r="A16" s="67" t="s">
        <v>20</v>
      </c>
      <c r="B16" s="68">
        <v>0</v>
      </c>
      <c r="C16" s="68">
        <v>0</v>
      </c>
      <c r="D16" s="69">
        <v>0</v>
      </c>
      <c r="E16" s="69">
        <v>0</v>
      </c>
      <c r="F16" s="68">
        <v>0</v>
      </c>
      <c r="G16" s="68">
        <v>0</v>
      </c>
      <c r="H16" s="69">
        <v>67</v>
      </c>
      <c r="I16" s="69">
        <v>284388</v>
      </c>
      <c r="J16" s="68">
        <v>73</v>
      </c>
      <c r="K16" s="68">
        <v>453200</v>
      </c>
      <c r="L16" s="69">
        <v>0</v>
      </c>
      <c r="M16" s="69">
        <v>0</v>
      </c>
      <c r="N16" s="68">
        <v>10</v>
      </c>
      <c r="O16" s="68">
        <v>48750</v>
      </c>
      <c r="P16" s="66">
        <v>0</v>
      </c>
      <c r="Q16" s="66">
        <v>0</v>
      </c>
      <c r="R16" s="64">
        <f t="shared" ref="R16:S16" si="2">B16+D16+F16+H16+J16+L16+N16+P16</f>
        <v>150</v>
      </c>
      <c r="S16" s="64">
        <f t="shared" si="2"/>
        <v>786338</v>
      </c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</row>
    <row r="17" spans="1:36" ht="13.5" customHeight="1">
      <c r="A17" s="61"/>
      <c r="B17" s="68"/>
      <c r="C17" s="68"/>
      <c r="D17" s="69"/>
      <c r="E17" s="69"/>
      <c r="F17" s="68"/>
      <c r="G17" s="68"/>
      <c r="H17" s="69"/>
      <c r="I17" s="69"/>
      <c r="J17" s="68"/>
      <c r="K17" s="68"/>
      <c r="L17" s="71"/>
      <c r="M17" s="61"/>
      <c r="N17" s="64"/>
      <c r="O17" s="64"/>
      <c r="P17" s="61"/>
      <c r="Q17" s="61"/>
      <c r="R17" s="64"/>
      <c r="S17" s="64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13.5" customHeight="1">
      <c r="A18" s="72" t="s">
        <v>96</v>
      </c>
      <c r="B18" s="73">
        <v>0</v>
      </c>
      <c r="C18" s="73">
        <v>0</v>
      </c>
      <c r="D18" s="74">
        <v>0</v>
      </c>
      <c r="E18" s="74">
        <v>0</v>
      </c>
      <c r="F18" s="73">
        <v>0</v>
      </c>
      <c r="G18" s="73">
        <v>0</v>
      </c>
      <c r="H18" s="74">
        <f t="shared" ref="H18:I18" si="3">SUM(H14:H17)</f>
        <v>238</v>
      </c>
      <c r="I18" s="74">
        <f t="shared" si="3"/>
        <v>996655</v>
      </c>
      <c r="J18" s="73">
        <f t="shared" ref="J18:Q18" si="4">SUM(J14:J16)</f>
        <v>439</v>
      </c>
      <c r="K18" s="73">
        <f t="shared" si="4"/>
        <v>2532666</v>
      </c>
      <c r="L18" s="74">
        <f t="shared" si="4"/>
        <v>0</v>
      </c>
      <c r="M18" s="74">
        <f t="shared" si="4"/>
        <v>0</v>
      </c>
      <c r="N18" s="73">
        <f t="shared" si="4"/>
        <v>24</v>
      </c>
      <c r="O18" s="73">
        <f t="shared" si="4"/>
        <v>113750</v>
      </c>
      <c r="P18" s="74">
        <f t="shared" si="4"/>
        <v>1</v>
      </c>
      <c r="Q18" s="74">
        <f t="shared" si="4"/>
        <v>1200</v>
      </c>
      <c r="R18" s="64">
        <f t="shared" ref="R18:S18" si="5">B18+D18+F18+H18+J18+L18+N18+P18</f>
        <v>702</v>
      </c>
      <c r="S18" s="64">
        <f t="shared" si="5"/>
        <v>3644271</v>
      </c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</row>
    <row r="19" spans="1:36" ht="13.5" customHeight="1">
      <c r="A19" s="2"/>
      <c r="B19" s="76"/>
      <c r="C19" s="76"/>
      <c r="D19" s="77"/>
      <c r="E19" s="77"/>
      <c r="F19" s="78"/>
      <c r="G19" s="78"/>
      <c r="H19" s="79"/>
      <c r="I19" s="79"/>
      <c r="J19" s="76"/>
      <c r="K19" s="80"/>
      <c r="L19" s="77"/>
      <c r="M19" s="2"/>
      <c r="N19" s="81"/>
      <c r="O19" s="81"/>
      <c r="P19" s="2"/>
      <c r="Q19" s="2"/>
      <c r="R19" s="64"/>
      <c r="S19" s="64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13.5" customHeight="1">
      <c r="A20" s="59" t="s">
        <v>22</v>
      </c>
      <c r="B20" s="62"/>
      <c r="C20" s="62"/>
      <c r="D20" s="71"/>
      <c r="E20" s="71"/>
      <c r="F20" s="82"/>
      <c r="G20" s="82"/>
      <c r="H20" s="83"/>
      <c r="I20" s="83"/>
      <c r="J20" s="62"/>
      <c r="K20" s="63"/>
      <c r="L20" s="71"/>
      <c r="M20" s="61"/>
      <c r="N20" s="64"/>
      <c r="O20" s="64"/>
      <c r="P20" s="61"/>
      <c r="Q20" s="61"/>
      <c r="R20" s="64"/>
      <c r="S20" s="64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13.5" customHeight="1">
      <c r="A21" s="61" t="s">
        <v>23</v>
      </c>
      <c r="B21" s="63">
        <v>188</v>
      </c>
      <c r="C21" s="63">
        <v>904235</v>
      </c>
      <c r="D21" s="66">
        <v>0</v>
      </c>
      <c r="E21" s="66">
        <v>0</v>
      </c>
      <c r="F21" s="63">
        <v>0</v>
      </c>
      <c r="G21" s="63">
        <v>0</v>
      </c>
      <c r="H21" s="66">
        <v>0</v>
      </c>
      <c r="I21" s="66">
        <v>0</v>
      </c>
      <c r="J21" s="63">
        <v>1</v>
      </c>
      <c r="K21" s="63">
        <v>3863</v>
      </c>
      <c r="L21" s="66">
        <v>0</v>
      </c>
      <c r="M21" s="66">
        <v>0</v>
      </c>
      <c r="N21" s="63">
        <v>0</v>
      </c>
      <c r="O21" s="63">
        <v>0</v>
      </c>
      <c r="P21" s="66">
        <v>0</v>
      </c>
      <c r="Q21" s="66">
        <v>0</v>
      </c>
      <c r="R21" s="64">
        <f t="shared" ref="R21:S21" si="6">B21+D21+F21+H21+J21+L21+N21+P21</f>
        <v>189</v>
      </c>
      <c r="S21" s="64">
        <f t="shared" si="6"/>
        <v>908098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13.5" customHeight="1">
      <c r="A22" s="61" t="s">
        <v>24</v>
      </c>
      <c r="B22" s="63">
        <v>237</v>
      </c>
      <c r="C22" s="63">
        <v>1085488</v>
      </c>
      <c r="D22" s="66">
        <v>0</v>
      </c>
      <c r="E22" s="66">
        <v>0</v>
      </c>
      <c r="F22" s="63">
        <v>0</v>
      </c>
      <c r="G22" s="63">
        <v>0</v>
      </c>
      <c r="H22" s="66">
        <v>14</v>
      </c>
      <c r="I22" s="66">
        <v>61182</v>
      </c>
      <c r="J22" s="63">
        <v>6</v>
      </c>
      <c r="K22" s="63">
        <v>16670</v>
      </c>
      <c r="L22" s="66">
        <v>0</v>
      </c>
      <c r="M22" s="66">
        <v>0</v>
      </c>
      <c r="N22" s="63">
        <v>0</v>
      </c>
      <c r="O22" s="63">
        <v>0</v>
      </c>
      <c r="P22" s="66">
        <v>0</v>
      </c>
      <c r="Q22" s="66">
        <v>0</v>
      </c>
      <c r="R22" s="64">
        <f t="shared" ref="R22:S22" si="7">B22+D22+F22+H22+J22+L22+N22+P22</f>
        <v>257</v>
      </c>
      <c r="S22" s="64">
        <f t="shared" si="7"/>
        <v>1163340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13.5" customHeight="1">
      <c r="A23" s="61" t="s">
        <v>25</v>
      </c>
      <c r="B23" s="63">
        <v>985</v>
      </c>
      <c r="C23" s="63">
        <v>3549883</v>
      </c>
      <c r="D23" s="66">
        <v>0</v>
      </c>
      <c r="E23" s="66">
        <v>0</v>
      </c>
      <c r="F23" s="63">
        <v>0</v>
      </c>
      <c r="G23" s="63">
        <v>0</v>
      </c>
      <c r="H23" s="66">
        <v>13</v>
      </c>
      <c r="I23" s="66">
        <v>49285</v>
      </c>
      <c r="J23" s="63">
        <v>7</v>
      </c>
      <c r="K23" s="63">
        <v>37662</v>
      </c>
      <c r="L23" s="66">
        <v>0</v>
      </c>
      <c r="M23" s="66">
        <v>0</v>
      </c>
      <c r="N23" s="63">
        <v>2</v>
      </c>
      <c r="O23" s="63">
        <v>3750</v>
      </c>
      <c r="P23" s="66">
        <v>0</v>
      </c>
      <c r="Q23" s="66">
        <v>0</v>
      </c>
      <c r="R23" s="64">
        <f t="shared" ref="R23:S23" si="8">B23+D23+F23+H23+J23+L23+N23+P23</f>
        <v>1007</v>
      </c>
      <c r="S23" s="64">
        <f t="shared" si="8"/>
        <v>3640580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13.5" customHeight="1">
      <c r="A24" s="61" t="s">
        <v>26</v>
      </c>
      <c r="B24" s="63">
        <v>415</v>
      </c>
      <c r="C24" s="63">
        <v>2183434</v>
      </c>
      <c r="D24" s="66">
        <v>0</v>
      </c>
      <c r="E24" s="66">
        <v>0</v>
      </c>
      <c r="F24" s="63">
        <v>0</v>
      </c>
      <c r="G24" s="63">
        <v>0</v>
      </c>
      <c r="H24" s="66">
        <v>6</v>
      </c>
      <c r="I24" s="66">
        <v>24926</v>
      </c>
      <c r="J24" s="63">
        <v>3</v>
      </c>
      <c r="K24" s="63">
        <v>15451</v>
      </c>
      <c r="L24" s="66">
        <v>0</v>
      </c>
      <c r="M24" s="66">
        <v>0</v>
      </c>
      <c r="N24" s="63">
        <v>0</v>
      </c>
      <c r="O24" s="63">
        <v>0</v>
      </c>
      <c r="P24" s="66">
        <v>0</v>
      </c>
      <c r="Q24" s="66">
        <v>0</v>
      </c>
      <c r="R24" s="64">
        <f t="shared" ref="R24:S24" si="9">B24+D24+F24+H24+J24+L24+N24+P24</f>
        <v>424</v>
      </c>
      <c r="S24" s="64">
        <f t="shared" si="9"/>
        <v>2223811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13.5" customHeight="1">
      <c r="A25" s="61" t="s">
        <v>27</v>
      </c>
      <c r="B25" s="63">
        <v>167</v>
      </c>
      <c r="C25" s="63">
        <v>862753</v>
      </c>
      <c r="D25" s="66">
        <v>0</v>
      </c>
      <c r="E25" s="66">
        <v>0</v>
      </c>
      <c r="F25" s="63">
        <v>0</v>
      </c>
      <c r="G25" s="63">
        <v>0</v>
      </c>
      <c r="H25" s="66">
        <v>0</v>
      </c>
      <c r="I25" s="66">
        <v>0</v>
      </c>
      <c r="J25" s="63">
        <v>1</v>
      </c>
      <c r="K25" s="63">
        <v>3863</v>
      </c>
      <c r="L25" s="66">
        <v>0</v>
      </c>
      <c r="M25" s="66">
        <v>0</v>
      </c>
      <c r="N25" s="63">
        <v>0</v>
      </c>
      <c r="O25" s="63">
        <v>0</v>
      </c>
      <c r="P25" s="66">
        <v>0</v>
      </c>
      <c r="Q25" s="66">
        <v>0</v>
      </c>
      <c r="R25" s="64">
        <f t="shared" ref="R25:S25" si="10">B25+D25+F25+H25+J25+L25+N25+P25</f>
        <v>168</v>
      </c>
      <c r="S25" s="64">
        <f t="shared" si="10"/>
        <v>866616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13.5" customHeight="1">
      <c r="A26" s="61" t="s">
        <v>28</v>
      </c>
      <c r="B26" s="63">
        <v>328</v>
      </c>
      <c r="C26" s="63">
        <v>1757168</v>
      </c>
      <c r="D26" s="66">
        <v>0</v>
      </c>
      <c r="E26" s="66">
        <v>0</v>
      </c>
      <c r="F26" s="63">
        <v>0</v>
      </c>
      <c r="G26" s="63">
        <v>0</v>
      </c>
      <c r="H26" s="66">
        <v>3</v>
      </c>
      <c r="I26" s="66">
        <v>11330</v>
      </c>
      <c r="J26" s="63">
        <v>3</v>
      </c>
      <c r="K26" s="63">
        <v>15451</v>
      </c>
      <c r="L26" s="66">
        <v>1</v>
      </c>
      <c r="M26" s="66">
        <v>2000</v>
      </c>
      <c r="N26" s="63">
        <v>1</v>
      </c>
      <c r="O26" s="63">
        <v>2500</v>
      </c>
      <c r="P26" s="66">
        <v>0</v>
      </c>
      <c r="Q26" s="66">
        <v>0</v>
      </c>
      <c r="R26" s="64">
        <f t="shared" ref="R26:S26" si="11">B26+D26+F26+H26+J26+L26+N26+P26</f>
        <v>336</v>
      </c>
      <c r="S26" s="64">
        <f t="shared" si="11"/>
        <v>1788449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13.5" customHeight="1">
      <c r="A27" s="61" t="s">
        <v>29</v>
      </c>
      <c r="B27" s="63">
        <v>114</v>
      </c>
      <c r="C27" s="63">
        <v>610906</v>
      </c>
      <c r="D27" s="66">
        <v>0</v>
      </c>
      <c r="E27" s="66">
        <v>0</v>
      </c>
      <c r="F27" s="63">
        <v>0</v>
      </c>
      <c r="G27" s="63">
        <v>0</v>
      </c>
      <c r="H27" s="66">
        <v>1</v>
      </c>
      <c r="I27" s="66">
        <v>4532</v>
      </c>
      <c r="J27" s="63">
        <v>0</v>
      </c>
      <c r="K27" s="63">
        <v>0</v>
      </c>
      <c r="L27" s="66">
        <v>0</v>
      </c>
      <c r="M27" s="66">
        <v>0</v>
      </c>
      <c r="N27" s="63">
        <v>0</v>
      </c>
      <c r="O27" s="63">
        <v>0</v>
      </c>
      <c r="P27" s="66">
        <v>0</v>
      </c>
      <c r="Q27" s="66">
        <v>0</v>
      </c>
      <c r="R27" s="64">
        <f t="shared" ref="R27:S27" si="12">B27+D27+F27+H27+J27+L27+N27+P27</f>
        <v>115</v>
      </c>
      <c r="S27" s="64">
        <f t="shared" si="12"/>
        <v>615438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13.5" customHeight="1">
      <c r="A28" s="61" t="s">
        <v>30</v>
      </c>
      <c r="B28" s="63">
        <v>0</v>
      </c>
      <c r="C28" s="63">
        <v>0</v>
      </c>
      <c r="D28" s="66">
        <v>0</v>
      </c>
      <c r="E28" s="66">
        <v>0</v>
      </c>
      <c r="F28" s="63">
        <v>0</v>
      </c>
      <c r="G28" s="63">
        <v>0</v>
      </c>
      <c r="H28" s="66">
        <v>0</v>
      </c>
      <c r="I28" s="66">
        <v>0</v>
      </c>
      <c r="J28" s="63">
        <v>0</v>
      </c>
      <c r="K28" s="63">
        <v>0</v>
      </c>
      <c r="L28" s="66">
        <v>0</v>
      </c>
      <c r="M28" s="66">
        <v>0</v>
      </c>
      <c r="N28" s="63">
        <v>0</v>
      </c>
      <c r="O28" s="63">
        <v>0</v>
      </c>
      <c r="P28" s="66">
        <v>0</v>
      </c>
      <c r="Q28" s="66">
        <v>0</v>
      </c>
      <c r="R28" s="64">
        <f t="shared" ref="R28:S28" si="13">B28+D28+F28+H28+J28+L28+N28+P28</f>
        <v>0</v>
      </c>
      <c r="S28" s="64">
        <f t="shared" si="13"/>
        <v>0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13.5" customHeight="1">
      <c r="A29" s="61" t="s">
        <v>31</v>
      </c>
      <c r="B29" s="63">
        <v>302</v>
      </c>
      <c r="C29" s="63">
        <v>1519626</v>
      </c>
      <c r="D29" s="66">
        <v>0</v>
      </c>
      <c r="E29" s="66">
        <v>0</v>
      </c>
      <c r="F29" s="63">
        <v>0</v>
      </c>
      <c r="G29" s="63">
        <v>0</v>
      </c>
      <c r="H29" s="66">
        <v>1</v>
      </c>
      <c r="I29" s="66">
        <v>4532</v>
      </c>
      <c r="J29" s="63">
        <v>2</v>
      </c>
      <c r="K29" s="63">
        <v>15450</v>
      </c>
      <c r="L29" s="66">
        <v>0</v>
      </c>
      <c r="M29" s="66">
        <v>0</v>
      </c>
      <c r="N29" s="63">
        <v>0</v>
      </c>
      <c r="O29" s="63">
        <v>0</v>
      </c>
      <c r="P29" s="66">
        <v>0</v>
      </c>
      <c r="Q29" s="66">
        <v>0</v>
      </c>
      <c r="R29" s="64">
        <f t="shared" ref="R29:S29" si="14">B29+D29+F29+H29+J29+L29+N29+P29</f>
        <v>305</v>
      </c>
      <c r="S29" s="64">
        <f t="shared" si="14"/>
        <v>1539608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13.5" customHeight="1">
      <c r="A30" s="61" t="s">
        <v>32</v>
      </c>
      <c r="B30" s="63">
        <v>435</v>
      </c>
      <c r="C30" s="63">
        <v>2231442</v>
      </c>
      <c r="D30" s="66">
        <v>0</v>
      </c>
      <c r="E30" s="66">
        <v>0</v>
      </c>
      <c r="F30" s="63">
        <v>0</v>
      </c>
      <c r="G30" s="63">
        <v>0</v>
      </c>
      <c r="H30" s="66">
        <v>12</v>
      </c>
      <c r="I30" s="66">
        <v>52118</v>
      </c>
      <c r="J30" s="63">
        <v>4</v>
      </c>
      <c r="K30" s="63">
        <v>23175</v>
      </c>
      <c r="L30" s="66">
        <v>0</v>
      </c>
      <c r="M30" s="66">
        <v>0</v>
      </c>
      <c r="N30" s="63">
        <v>1</v>
      </c>
      <c r="O30" s="63">
        <v>5000</v>
      </c>
      <c r="P30" s="66">
        <v>0</v>
      </c>
      <c r="Q30" s="66">
        <v>0</v>
      </c>
      <c r="R30" s="64">
        <f t="shared" ref="R30:S30" si="15">B30+D30+F30+H30+J30+L30+N30+P30</f>
        <v>452</v>
      </c>
      <c r="S30" s="64">
        <f t="shared" si="15"/>
        <v>2311735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13.5" customHeight="1">
      <c r="A31" s="61" t="s">
        <v>33</v>
      </c>
      <c r="B31" s="63">
        <v>58</v>
      </c>
      <c r="C31" s="63">
        <v>291448</v>
      </c>
      <c r="D31" s="66">
        <v>0</v>
      </c>
      <c r="E31" s="66">
        <v>0</v>
      </c>
      <c r="F31" s="63">
        <v>0</v>
      </c>
      <c r="G31" s="63">
        <v>0</v>
      </c>
      <c r="H31" s="66">
        <v>0</v>
      </c>
      <c r="I31" s="66">
        <v>0</v>
      </c>
      <c r="J31" s="63">
        <v>2</v>
      </c>
      <c r="K31" s="63">
        <v>11588</v>
      </c>
      <c r="L31" s="66">
        <v>0</v>
      </c>
      <c r="M31" s="66">
        <v>0</v>
      </c>
      <c r="N31" s="63">
        <v>0</v>
      </c>
      <c r="O31" s="63">
        <v>0</v>
      </c>
      <c r="P31" s="66">
        <v>0</v>
      </c>
      <c r="Q31" s="66">
        <v>0</v>
      </c>
      <c r="R31" s="64">
        <f t="shared" ref="R31:S31" si="16">B31+D31+F31+H31+J31+L31+N31+P31</f>
        <v>60</v>
      </c>
      <c r="S31" s="64">
        <f t="shared" si="16"/>
        <v>303036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3.5" customHeight="1">
      <c r="A32" s="61" t="s">
        <v>34</v>
      </c>
      <c r="B32" s="63">
        <v>80</v>
      </c>
      <c r="C32" s="63">
        <v>408345</v>
      </c>
      <c r="D32" s="66">
        <v>0</v>
      </c>
      <c r="E32" s="66">
        <v>0</v>
      </c>
      <c r="F32" s="63">
        <v>0</v>
      </c>
      <c r="G32" s="63">
        <v>0</v>
      </c>
      <c r="H32" s="66">
        <v>1</v>
      </c>
      <c r="I32" s="66">
        <v>4532</v>
      </c>
      <c r="J32" s="63">
        <v>2</v>
      </c>
      <c r="K32" s="63">
        <v>11588</v>
      </c>
      <c r="L32" s="66">
        <v>0</v>
      </c>
      <c r="M32" s="66">
        <v>0</v>
      </c>
      <c r="N32" s="63">
        <v>0</v>
      </c>
      <c r="O32" s="63">
        <v>0</v>
      </c>
      <c r="P32" s="66">
        <v>0</v>
      </c>
      <c r="Q32" s="66">
        <v>0</v>
      </c>
      <c r="R32" s="64">
        <f t="shared" ref="R32:S32" si="17">B32+D32+F32+H32+J32+L32+N32+P32</f>
        <v>83</v>
      </c>
      <c r="S32" s="64">
        <f t="shared" si="17"/>
        <v>424465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13.5" customHeight="1">
      <c r="A33" s="61" t="s">
        <v>35</v>
      </c>
      <c r="B33" s="63">
        <v>157</v>
      </c>
      <c r="C33" s="63">
        <v>772346</v>
      </c>
      <c r="D33" s="66">
        <v>0</v>
      </c>
      <c r="E33" s="66">
        <v>0</v>
      </c>
      <c r="F33" s="63">
        <v>0</v>
      </c>
      <c r="G33" s="63">
        <v>0</v>
      </c>
      <c r="H33" s="66">
        <v>5</v>
      </c>
      <c r="I33" s="66">
        <v>18128</v>
      </c>
      <c r="J33" s="63">
        <v>2</v>
      </c>
      <c r="K33" s="63">
        <v>15450</v>
      </c>
      <c r="L33" s="66">
        <v>0</v>
      </c>
      <c r="M33" s="66">
        <v>0</v>
      </c>
      <c r="N33" s="63">
        <v>0</v>
      </c>
      <c r="O33" s="63">
        <v>0</v>
      </c>
      <c r="P33" s="66">
        <v>0</v>
      </c>
      <c r="Q33" s="66">
        <v>0</v>
      </c>
      <c r="R33" s="64">
        <f t="shared" ref="R33:S33" si="18">B33+D33+F33+H33+J33+L33+N33+P33</f>
        <v>164</v>
      </c>
      <c r="S33" s="64">
        <f t="shared" si="18"/>
        <v>805924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13.5" customHeight="1">
      <c r="A34" s="61" t="s">
        <v>36</v>
      </c>
      <c r="B34" s="63">
        <v>874</v>
      </c>
      <c r="C34" s="63">
        <v>4084941</v>
      </c>
      <c r="D34" s="66">
        <v>0</v>
      </c>
      <c r="E34" s="66">
        <v>0</v>
      </c>
      <c r="F34" s="63">
        <v>0</v>
      </c>
      <c r="G34" s="63">
        <v>0</v>
      </c>
      <c r="H34" s="66">
        <v>11</v>
      </c>
      <c r="I34" s="66">
        <v>47586</v>
      </c>
      <c r="J34" s="63">
        <v>9</v>
      </c>
      <c r="K34" s="63">
        <v>49467</v>
      </c>
      <c r="L34" s="66">
        <v>0</v>
      </c>
      <c r="M34" s="66">
        <v>0</v>
      </c>
      <c r="N34" s="63">
        <v>0</v>
      </c>
      <c r="O34" s="63">
        <v>0</v>
      </c>
      <c r="P34" s="66">
        <v>0</v>
      </c>
      <c r="Q34" s="66">
        <v>0</v>
      </c>
      <c r="R34" s="64">
        <f t="shared" ref="R34:S34" si="19">B34+D34+F34+H34+J34+L34+N34+P34</f>
        <v>894</v>
      </c>
      <c r="S34" s="64">
        <f t="shared" si="19"/>
        <v>4181994</v>
      </c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13.5" customHeight="1">
      <c r="A35" s="61" t="s">
        <v>37</v>
      </c>
      <c r="B35" s="63">
        <v>60</v>
      </c>
      <c r="C35" s="63">
        <v>325415</v>
      </c>
      <c r="D35" s="66">
        <v>0</v>
      </c>
      <c r="E35" s="66">
        <v>0</v>
      </c>
      <c r="F35" s="63">
        <v>0</v>
      </c>
      <c r="G35" s="63">
        <v>0</v>
      </c>
      <c r="H35" s="66">
        <v>2</v>
      </c>
      <c r="I35" s="66">
        <v>9064</v>
      </c>
      <c r="J35" s="63">
        <v>0</v>
      </c>
      <c r="K35" s="63">
        <v>0</v>
      </c>
      <c r="L35" s="66">
        <v>0</v>
      </c>
      <c r="M35" s="66">
        <v>0</v>
      </c>
      <c r="N35" s="63">
        <v>0</v>
      </c>
      <c r="O35" s="63">
        <v>0</v>
      </c>
      <c r="P35" s="66">
        <v>0</v>
      </c>
      <c r="Q35" s="66">
        <v>0</v>
      </c>
      <c r="R35" s="64">
        <f t="shared" ref="R35:S35" si="20">B35+D35+F35+H35+J35+L35+N35+P35</f>
        <v>62</v>
      </c>
      <c r="S35" s="64">
        <f t="shared" si="20"/>
        <v>334479</v>
      </c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13.5" customHeight="1">
      <c r="A36" s="61" t="s">
        <v>38</v>
      </c>
      <c r="B36" s="63">
        <v>123</v>
      </c>
      <c r="C36" s="63">
        <v>595563</v>
      </c>
      <c r="D36" s="66">
        <v>0</v>
      </c>
      <c r="E36" s="66">
        <v>0</v>
      </c>
      <c r="F36" s="63">
        <v>0</v>
      </c>
      <c r="G36" s="63">
        <v>0</v>
      </c>
      <c r="H36" s="66">
        <v>2</v>
      </c>
      <c r="I36" s="66">
        <v>9064</v>
      </c>
      <c r="J36" s="63">
        <v>2</v>
      </c>
      <c r="K36" s="63">
        <v>11588</v>
      </c>
      <c r="L36" s="66">
        <v>0</v>
      </c>
      <c r="M36" s="66">
        <v>0</v>
      </c>
      <c r="N36" s="63">
        <v>1</v>
      </c>
      <c r="O36" s="63">
        <v>5000</v>
      </c>
      <c r="P36" s="66">
        <v>0</v>
      </c>
      <c r="Q36" s="66">
        <v>0</v>
      </c>
      <c r="R36" s="64">
        <f t="shared" ref="R36:S36" si="21">B36+D36+F36+H36+J36+L36+N36+P36</f>
        <v>128</v>
      </c>
      <c r="S36" s="64">
        <f t="shared" si="21"/>
        <v>621215</v>
      </c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13.5" customHeight="1">
      <c r="A37" s="61" t="s">
        <v>39</v>
      </c>
      <c r="B37" s="63">
        <v>333</v>
      </c>
      <c r="C37" s="63">
        <v>1720819</v>
      </c>
      <c r="D37" s="66">
        <v>0</v>
      </c>
      <c r="E37" s="66">
        <v>0</v>
      </c>
      <c r="F37" s="63">
        <v>0</v>
      </c>
      <c r="G37" s="63">
        <v>0</v>
      </c>
      <c r="H37" s="66">
        <v>3</v>
      </c>
      <c r="I37" s="66">
        <v>13596</v>
      </c>
      <c r="J37" s="63">
        <v>8</v>
      </c>
      <c r="K37" s="63">
        <v>32835</v>
      </c>
      <c r="L37" s="66">
        <v>0</v>
      </c>
      <c r="M37" s="66">
        <v>0</v>
      </c>
      <c r="N37" s="63">
        <v>1</v>
      </c>
      <c r="O37" s="63">
        <v>5000</v>
      </c>
      <c r="P37" s="66">
        <v>0</v>
      </c>
      <c r="Q37" s="66">
        <v>0</v>
      </c>
      <c r="R37" s="64">
        <f t="shared" ref="R37:S37" si="22">B37+D37+F37+H37+J37+L37+N37+P37</f>
        <v>345</v>
      </c>
      <c r="S37" s="64">
        <f t="shared" si="22"/>
        <v>1772250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13.5" customHeight="1">
      <c r="A38" s="61" t="s">
        <v>40</v>
      </c>
      <c r="B38" s="63">
        <v>221</v>
      </c>
      <c r="C38" s="63">
        <v>1180348</v>
      </c>
      <c r="D38" s="66">
        <v>0</v>
      </c>
      <c r="E38" s="66">
        <v>0</v>
      </c>
      <c r="F38" s="63">
        <v>0</v>
      </c>
      <c r="G38" s="63">
        <v>0</v>
      </c>
      <c r="H38" s="66">
        <v>2</v>
      </c>
      <c r="I38" s="66">
        <v>9064</v>
      </c>
      <c r="J38" s="63">
        <v>0</v>
      </c>
      <c r="K38" s="63">
        <v>0</v>
      </c>
      <c r="L38" s="66">
        <v>0</v>
      </c>
      <c r="M38" s="66">
        <v>0</v>
      </c>
      <c r="N38" s="63">
        <v>0</v>
      </c>
      <c r="O38" s="63">
        <v>0</v>
      </c>
      <c r="P38" s="66">
        <v>0</v>
      </c>
      <c r="Q38" s="66">
        <v>0</v>
      </c>
      <c r="R38" s="64">
        <f t="shared" ref="R38:S38" si="23">B38+D38+F38+H38+J38+L38+N38+P38</f>
        <v>223</v>
      </c>
      <c r="S38" s="64">
        <f t="shared" si="23"/>
        <v>1189412</v>
      </c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13.5" customHeight="1">
      <c r="A39" s="61" t="s">
        <v>41</v>
      </c>
      <c r="B39" s="63">
        <v>14</v>
      </c>
      <c r="C39" s="63">
        <v>61984</v>
      </c>
      <c r="D39" s="66">
        <v>0</v>
      </c>
      <c r="E39" s="66">
        <v>0</v>
      </c>
      <c r="F39" s="63">
        <v>0</v>
      </c>
      <c r="G39" s="63">
        <v>0</v>
      </c>
      <c r="H39" s="66">
        <v>0</v>
      </c>
      <c r="I39" s="66">
        <v>0</v>
      </c>
      <c r="J39" s="63">
        <v>1</v>
      </c>
      <c r="K39" s="63">
        <v>7725</v>
      </c>
      <c r="L39" s="66">
        <v>0</v>
      </c>
      <c r="M39" s="66">
        <v>0</v>
      </c>
      <c r="N39" s="63">
        <v>0</v>
      </c>
      <c r="O39" s="63">
        <v>0</v>
      </c>
      <c r="P39" s="66">
        <v>0</v>
      </c>
      <c r="Q39" s="66">
        <v>0</v>
      </c>
      <c r="R39" s="64">
        <f t="shared" ref="R39:S39" si="24">B39+D39+F39+H39+J39+L39+N39+P39</f>
        <v>15</v>
      </c>
      <c r="S39" s="64">
        <f t="shared" si="24"/>
        <v>69709</v>
      </c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13.5" customHeight="1">
      <c r="A40" s="61" t="s">
        <v>42</v>
      </c>
      <c r="B40" s="63">
        <v>416</v>
      </c>
      <c r="C40" s="63">
        <v>1796415</v>
      </c>
      <c r="D40" s="66">
        <v>0</v>
      </c>
      <c r="E40" s="66">
        <v>0</v>
      </c>
      <c r="F40" s="63">
        <v>0</v>
      </c>
      <c r="G40" s="63">
        <v>0</v>
      </c>
      <c r="H40" s="66">
        <v>0</v>
      </c>
      <c r="I40" s="66">
        <v>0</v>
      </c>
      <c r="J40" s="63">
        <v>7</v>
      </c>
      <c r="K40" s="63">
        <v>39271</v>
      </c>
      <c r="L40" s="66">
        <v>0</v>
      </c>
      <c r="M40" s="66">
        <v>0</v>
      </c>
      <c r="N40" s="63">
        <v>0</v>
      </c>
      <c r="O40" s="63">
        <v>0</v>
      </c>
      <c r="P40" s="66">
        <v>0</v>
      </c>
      <c r="Q40" s="66">
        <v>0</v>
      </c>
      <c r="R40" s="64">
        <f t="shared" ref="R40:S40" si="25">B40+D40+F40+H40+J40+L40+N40+P40</f>
        <v>423</v>
      </c>
      <c r="S40" s="64">
        <f t="shared" si="25"/>
        <v>1835686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13.5" customHeight="1">
      <c r="A41" s="61" t="s">
        <v>43</v>
      </c>
      <c r="B41" s="63">
        <v>388</v>
      </c>
      <c r="C41" s="63">
        <v>1977447</v>
      </c>
      <c r="D41" s="66">
        <v>0</v>
      </c>
      <c r="E41" s="66">
        <v>0</v>
      </c>
      <c r="F41" s="63">
        <v>0</v>
      </c>
      <c r="G41" s="63">
        <v>0</v>
      </c>
      <c r="H41" s="66">
        <v>9</v>
      </c>
      <c r="I41" s="66">
        <v>33990</v>
      </c>
      <c r="J41" s="63">
        <v>5</v>
      </c>
      <c r="K41" s="63">
        <v>22398</v>
      </c>
      <c r="L41" s="66">
        <v>0</v>
      </c>
      <c r="M41" s="66">
        <v>0</v>
      </c>
      <c r="N41" s="63">
        <v>1</v>
      </c>
      <c r="O41" s="63">
        <v>5000</v>
      </c>
      <c r="P41" s="66">
        <v>0</v>
      </c>
      <c r="Q41" s="66">
        <v>0</v>
      </c>
      <c r="R41" s="64">
        <f t="shared" ref="R41:S41" si="26">B41+D41+F41+H41+J41+L41+N41+P41</f>
        <v>403</v>
      </c>
      <c r="S41" s="64">
        <f t="shared" si="26"/>
        <v>2038835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13.5" customHeight="1">
      <c r="A42" s="61" t="s">
        <v>44</v>
      </c>
      <c r="B42" s="63">
        <v>757</v>
      </c>
      <c r="C42" s="63">
        <v>3368115</v>
      </c>
      <c r="D42" s="66">
        <v>0</v>
      </c>
      <c r="E42" s="66">
        <v>0</v>
      </c>
      <c r="F42" s="63">
        <v>0</v>
      </c>
      <c r="G42" s="63">
        <v>0</v>
      </c>
      <c r="H42" s="66">
        <v>10</v>
      </c>
      <c r="I42" s="66">
        <v>43054</v>
      </c>
      <c r="J42" s="63">
        <v>4</v>
      </c>
      <c r="K42" s="63">
        <v>23177</v>
      </c>
      <c r="L42" s="66">
        <v>0</v>
      </c>
      <c r="M42" s="66">
        <v>0</v>
      </c>
      <c r="N42" s="63">
        <v>3</v>
      </c>
      <c r="O42" s="63">
        <v>15000</v>
      </c>
      <c r="P42" s="66">
        <v>0</v>
      </c>
      <c r="Q42" s="66">
        <v>0</v>
      </c>
      <c r="R42" s="64">
        <f t="shared" ref="R42:S42" si="27">B42+D42+F42+H42+J42+L42+N42+P42</f>
        <v>774</v>
      </c>
      <c r="S42" s="64">
        <f t="shared" si="27"/>
        <v>3449346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13.5" customHeight="1">
      <c r="A43" s="61" t="s">
        <v>45</v>
      </c>
      <c r="B43" s="63">
        <v>291</v>
      </c>
      <c r="C43" s="63">
        <v>1304521</v>
      </c>
      <c r="D43" s="66">
        <v>0</v>
      </c>
      <c r="E43" s="66">
        <v>0</v>
      </c>
      <c r="F43" s="63">
        <v>0</v>
      </c>
      <c r="G43" s="63">
        <v>0</v>
      </c>
      <c r="H43" s="66">
        <v>2</v>
      </c>
      <c r="I43" s="66">
        <v>9064</v>
      </c>
      <c r="J43" s="63">
        <v>1</v>
      </c>
      <c r="K43" s="63">
        <v>7725</v>
      </c>
      <c r="L43" s="66">
        <v>0</v>
      </c>
      <c r="M43" s="66">
        <v>0</v>
      </c>
      <c r="N43" s="63">
        <v>1</v>
      </c>
      <c r="O43" s="63">
        <v>5000</v>
      </c>
      <c r="P43" s="66">
        <v>0</v>
      </c>
      <c r="Q43" s="66">
        <v>0</v>
      </c>
      <c r="R43" s="64">
        <f t="shared" ref="R43:S43" si="28">B43+D43+F43+H43+J43+L43+N43+P43</f>
        <v>295</v>
      </c>
      <c r="S43" s="64">
        <f t="shared" si="28"/>
        <v>1326310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13.5" customHeight="1">
      <c r="A44" s="61" t="s">
        <v>46</v>
      </c>
      <c r="B44" s="63">
        <v>627</v>
      </c>
      <c r="C44" s="63">
        <v>2983213</v>
      </c>
      <c r="D44" s="66">
        <v>0</v>
      </c>
      <c r="E44" s="66">
        <v>0</v>
      </c>
      <c r="F44" s="63">
        <v>0</v>
      </c>
      <c r="G44" s="63">
        <v>0</v>
      </c>
      <c r="H44" s="66">
        <v>23</v>
      </c>
      <c r="I44" s="66">
        <v>99704</v>
      </c>
      <c r="J44" s="63">
        <v>5</v>
      </c>
      <c r="K44" s="63">
        <v>19958</v>
      </c>
      <c r="L44" s="66">
        <v>0</v>
      </c>
      <c r="M44" s="66">
        <v>0</v>
      </c>
      <c r="N44" s="63">
        <v>2</v>
      </c>
      <c r="O44" s="63">
        <v>10000</v>
      </c>
      <c r="P44" s="66">
        <v>0</v>
      </c>
      <c r="Q44" s="66">
        <v>0</v>
      </c>
      <c r="R44" s="64">
        <f t="shared" ref="R44:S44" si="29">B44+D44+F44+H44+J44+L44+N44+P44</f>
        <v>657</v>
      </c>
      <c r="S44" s="64">
        <f t="shared" si="29"/>
        <v>3112875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13.5" customHeight="1">
      <c r="A45" s="61" t="s">
        <v>47</v>
      </c>
      <c r="B45" s="63">
        <v>367</v>
      </c>
      <c r="C45" s="63">
        <v>1712304</v>
      </c>
      <c r="D45" s="66">
        <v>0</v>
      </c>
      <c r="E45" s="66">
        <v>0</v>
      </c>
      <c r="F45" s="63">
        <v>0</v>
      </c>
      <c r="G45" s="63">
        <v>0</v>
      </c>
      <c r="H45" s="66">
        <v>0</v>
      </c>
      <c r="I45" s="66">
        <v>0</v>
      </c>
      <c r="J45" s="63">
        <v>3</v>
      </c>
      <c r="K45" s="63">
        <v>9657</v>
      </c>
      <c r="L45" s="66">
        <v>0</v>
      </c>
      <c r="M45" s="66">
        <v>0</v>
      </c>
      <c r="N45" s="63">
        <v>0</v>
      </c>
      <c r="O45" s="63">
        <v>0</v>
      </c>
      <c r="P45" s="66">
        <v>0</v>
      </c>
      <c r="Q45" s="66">
        <v>0</v>
      </c>
      <c r="R45" s="64">
        <f t="shared" ref="R45:S45" si="30">B45+D45+F45+H45+J45+L45+N45+P45</f>
        <v>370</v>
      </c>
      <c r="S45" s="64">
        <f t="shared" si="30"/>
        <v>1721961</v>
      </c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13.5" customHeight="1">
      <c r="A46" s="61" t="s">
        <v>48</v>
      </c>
      <c r="B46" s="63">
        <v>102</v>
      </c>
      <c r="C46" s="63">
        <v>391265</v>
      </c>
      <c r="D46" s="66">
        <v>0</v>
      </c>
      <c r="E46" s="66">
        <v>0</v>
      </c>
      <c r="F46" s="63">
        <v>0</v>
      </c>
      <c r="G46" s="63">
        <v>0</v>
      </c>
      <c r="H46" s="66">
        <v>2</v>
      </c>
      <c r="I46" s="66">
        <v>6232</v>
      </c>
      <c r="J46" s="63">
        <v>1</v>
      </c>
      <c r="K46" s="63">
        <v>2897</v>
      </c>
      <c r="L46" s="66">
        <v>0</v>
      </c>
      <c r="M46" s="66">
        <v>0</v>
      </c>
      <c r="N46" s="63">
        <v>0</v>
      </c>
      <c r="O46" s="63">
        <v>0</v>
      </c>
      <c r="P46" s="66">
        <v>0</v>
      </c>
      <c r="Q46" s="66">
        <v>0</v>
      </c>
      <c r="R46" s="64">
        <f t="shared" ref="R46:S46" si="31">B46+D46+F46+H46+J46+L46+N46+P46</f>
        <v>105</v>
      </c>
      <c r="S46" s="64">
        <f t="shared" si="31"/>
        <v>400394</v>
      </c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13.5" customHeight="1">
      <c r="A47" s="61" t="s">
        <v>49</v>
      </c>
      <c r="B47" s="63">
        <v>484</v>
      </c>
      <c r="C47" s="63">
        <v>2175219</v>
      </c>
      <c r="D47" s="66">
        <v>0</v>
      </c>
      <c r="E47" s="66">
        <v>0</v>
      </c>
      <c r="F47" s="63">
        <v>0</v>
      </c>
      <c r="G47" s="63">
        <v>0</v>
      </c>
      <c r="H47" s="66">
        <v>2</v>
      </c>
      <c r="I47" s="66">
        <v>7932</v>
      </c>
      <c r="J47" s="63">
        <v>17</v>
      </c>
      <c r="K47" s="63">
        <v>103326</v>
      </c>
      <c r="L47" s="66">
        <v>0</v>
      </c>
      <c r="M47" s="66">
        <v>0</v>
      </c>
      <c r="N47" s="63">
        <v>1</v>
      </c>
      <c r="O47" s="63">
        <v>5000</v>
      </c>
      <c r="P47" s="66">
        <v>0</v>
      </c>
      <c r="Q47" s="66">
        <v>0</v>
      </c>
      <c r="R47" s="64">
        <f t="shared" ref="R47:S47" si="32">B47+D47+F47+H47+J47+L47+N47+P47</f>
        <v>504</v>
      </c>
      <c r="S47" s="64">
        <f t="shared" si="32"/>
        <v>2291477</v>
      </c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3.5" customHeight="1">
      <c r="A48" s="61" t="s">
        <v>50</v>
      </c>
      <c r="B48" s="63">
        <v>766</v>
      </c>
      <c r="C48" s="63">
        <v>2666424</v>
      </c>
      <c r="D48" s="66">
        <v>0</v>
      </c>
      <c r="E48" s="66">
        <v>0</v>
      </c>
      <c r="F48" s="63">
        <v>0</v>
      </c>
      <c r="G48" s="63">
        <v>0</v>
      </c>
      <c r="H48" s="66">
        <v>2</v>
      </c>
      <c r="I48" s="66">
        <v>9064</v>
      </c>
      <c r="J48" s="63">
        <v>20</v>
      </c>
      <c r="K48" s="63">
        <v>87546</v>
      </c>
      <c r="L48" s="66">
        <v>0</v>
      </c>
      <c r="M48" s="66">
        <v>0</v>
      </c>
      <c r="N48" s="63">
        <v>1</v>
      </c>
      <c r="O48" s="63">
        <v>2187</v>
      </c>
      <c r="P48" s="66">
        <v>0</v>
      </c>
      <c r="Q48" s="66">
        <v>0</v>
      </c>
      <c r="R48" s="64">
        <f t="shared" ref="R48:S48" si="33">B48+D48+F48+H48+J48+L48+N48+P48</f>
        <v>789</v>
      </c>
      <c r="S48" s="64">
        <f t="shared" si="33"/>
        <v>2765221</v>
      </c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13.5" customHeight="1">
      <c r="A49" s="61" t="s">
        <v>51</v>
      </c>
      <c r="B49" s="63">
        <v>473</v>
      </c>
      <c r="C49" s="63">
        <v>2540059</v>
      </c>
      <c r="D49" s="66">
        <v>0</v>
      </c>
      <c r="E49" s="66">
        <v>0</v>
      </c>
      <c r="F49" s="63">
        <v>0</v>
      </c>
      <c r="G49" s="63">
        <v>0</v>
      </c>
      <c r="H49" s="66">
        <v>12</v>
      </c>
      <c r="I49" s="66">
        <v>49852</v>
      </c>
      <c r="J49" s="63">
        <v>2</v>
      </c>
      <c r="K49" s="63">
        <v>7726</v>
      </c>
      <c r="L49" s="66">
        <v>0</v>
      </c>
      <c r="M49" s="66">
        <v>0</v>
      </c>
      <c r="N49" s="63">
        <v>1</v>
      </c>
      <c r="O49" s="63">
        <v>5000</v>
      </c>
      <c r="P49" s="66">
        <v>0</v>
      </c>
      <c r="Q49" s="66">
        <v>0</v>
      </c>
      <c r="R49" s="64">
        <f t="shared" ref="R49:S49" si="34">B49+D49+F49+H49+J49+L49+N49+P49</f>
        <v>488</v>
      </c>
      <c r="S49" s="64">
        <f t="shared" si="34"/>
        <v>2602637</v>
      </c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13.5" customHeight="1">
      <c r="A50" s="67" t="s">
        <v>52</v>
      </c>
      <c r="B50" s="68">
        <v>361</v>
      </c>
      <c r="C50" s="68">
        <v>1490590</v>
      </c>
      <c r="D50" s="69">
        <v>0</v>
      </c>
      <c r="E50" s="66">
        <v>0</v>
      </c>
      <c r="F50" s="63">
        <v>0</v>
      </c>
      <c r="G50" s="63">
        <v>0</v>
      </c>
      <c r="H50" s="69">
        <v>6</v>
      </c>
      <c r="I50" s="69">
        <v>22755</v>
      </c>
      <c r="J50" s="68">
        <v>5</v>
      </c>
      <c r="K50" s="68">
        <v>21171</v>
      </c>
      <c r="L50" s="69">
        <v>0</v>
      </c>
      <c r="M50" s="69">
        <v>0</v>
      </c>
      <c r="N50" s="68">
        <v>3</v>
      </c>
      <c r="O50" s="68">
        <v>7605</v>
      </c>
      <c r="P50" s="66">
        <v>0</v>
      </c>
      <c r="Q50" s="66">
        <v>0</v>
      </c>
      <c r="R50" s="64">
        <f t="shared" ref="R50:S50" si="35">B50+D50+F50+H50+J50+L50+N50+P50</f>
        <v>375</v>
      </c>
      <c r="S50" s="64">
        <f t="shared" si="35"/>
        <v>1542121</v>
      </c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</row>
    <row r="51" spans="1:36" ht="13.5" customHeight="1">
      <c r="A51" s="71" t="s">
        <v>53</v>
      </c>
      <c r="B51" s="63">
        <f t="shared" ref="B51:Q51" si="36">SUM(B21:B50)</f>
        <v>10123</v>
      </c>
      <c r="C51" s="63">
        <f t="shared" si="36"/>
        <v>46551716</v>
      </c>
      <c r="D51" s="66">
        <f t="shared" si="36"/>
        <v>0</v>
      </c>
      <c r="E51" s="66">
        <f t="shared" si="36"/>
        <v>0</v>
      </c>
      <c r="F51" s="63">
        <f t="shared" si="36"/>
        <v>0</v>
      </c>
      <c r="G51" s="63">
        <f t="shared" si="36"/>
        <v>0</v>
      </c>
      <c r="H51" s="66">
        <f t="shared" si="36"/>
        <v>144</v>
      </c>
      <c r="I51" s="66">
        <f t="shared" si="36"/>
        <v>600586</v>
      </c>
      <c r="J51" s="63">
        <f t="shared" si="36"/>
        <v>123</v>
      </c>
      <c r="K51" s="63">
        <f t="shared" si="36"/>
        <v>616678</v>
      </c>
      <c r="L51" s="66">
        <f t="shared" si="36"/>
        <v>1</v>
      </c>
      <c r="M51" s="66">
        <f t="shared" si="36"/>
        <v>2000</v>
      </c>
      <c r="N51" s="63">
        <f t="shared" si="36"/>
        <v>19</v>
      </c>
      <c r="O51" s="63">
        <f t="shared" si="36"/>
        <v>76042</v>
      </c>
      <c r="P51" s="66">
        <f t="shared" si="36"/>
        <v>0</v>
      </c>
      <c r="Q51" s="66">
        <f t="shared" si="36"/>
        <v>0</v>
      </c>
      <c r="R51" s="64">
        <f t="shared" ref="R51:S51" si="37">B51+D51+F51+H51+J51+L51+N51+P51</f>
        <v>10410</v>
      </c>
      <c r="S51" s="64">
        <f t="shared" si="37"/>
        <v>47847022</v>
      </c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13.5" customHeight="1">
      <c r="A52" s="2"/>
      <c r="B52" s="84"/>
      <c r="C52" s="84"/>
      <c r="D52" s="85"/>
      <c r="E52" s="85"/>
      <c r="F52" s="84"/>
      <c r="G52" s="84"/>
      <c r="H52" s="85"/>
      <c r="I52" s="85"/>
      <c r="J52" s="84"/>
      <c r="K52" s="84"/>
      <c r="L52" s="85"/>
      <c r="M52" s="85"/>
      <c r="N52" s="86"/>
      <c r="O52" s="86"/>
      <c r="P52" s="2"/>
      <c r="Q52" s="2"/>
      <c r="R52" s="64"/>
      <c r="S52" s="64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13.5" customHeight="1">
      <c r="A53" s="59" t="s">
        <v>54</v>
      </c>
      <c r="B53" s="68"/>
      <c r="C53" s="68"/>
      <c r="D53" s="69"/>
      <c r="E53" s="69"/>
      <c r="F53" s="68"/>
      <c r="G53" s="68"/>
      <c r="H53" s="69"/>
      <c r="I53" s="69"/>
      <c r="J53" s="68"/>
      <c r="K53" s="68"/>
      <c r="L53" s="69"/>
      <c r="M53" s="69"/>
      <c r="N53" s="87"/>
      <c r="O53" s="87"/>
      <c r="P53" s="61"/>
      <c r="Q53" s="61"/>
      <c r="R53" s="64"/>
      <c r="S53" s="64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13.5" customHeight="1">
      <c r="A54" s="67" t="s">
        <v>55</v>
      </c>
      <c r="B54" s="68">
        <v>179</v>
      </c>
      <c r="C54" s="68">
        <v>319517</v>
      </c>
      <c r="D54" s="69">
        <v>0</v>
      </c>
      <c r="E54" s="69">
        <v>0</v>
      </c>
      <c r="F54" s="63">
        <v>0</v>
      </c>
      <c r="G54" s="63">
        <v>0</v>
      </c>
      <c r="H54" s="69">
        <v>0</v>
      </c>
      <c r="I54" s="69">
        <v>0</v>
      </c>
      <c r="J54" s="68">
        <v>18</v>
      </c>
      <c r="K54" s="68">
        <v>94328</v>
      </c>
      <c r="L54" s="69">
        <v>0</v>
      </c>
      <c r="M54" s="69">
        <v>0</v>
      </c>
      <c r="N54" s="68">
        <v>1</v>
      </c>
      <c r="O54" s="68">
        <v>5000</v>
      </c>
      <c r="P54" s="66">
        <v>0</v>
      </c>
      <c r="Q54" s="66">
        <v>0</v>
      </c>
      <c r="R54" s="64">
        <f t="shared" ref="R54:S54" si="38">B54+D54+F54+H54+J54+L54+N54+P54</f>
        <v>198</v>
      </c>
      <c r="S54" s="64">
        <f t="shared" si="38"/>
        <v>418845</v>
      </c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</row>
    <row r="55" spans="1:36" ht="13.5" customHeight="1">
      <c r="A55" s="71" t="s">
        <v>56</v>
      </c>
      <c r="B55" s="63">
        <f t="shared" ref="B55:Q55" si="39">SUM(B54)</f>
        <v>179</v>
      </c>
      <c r="C55" s="63">
        <f t="shared" si="39"/>
        <v>319517</v>
      </c>
      <c r="D55" s="66">
        <f t="shared" si="39"/>
        <v>0</v>
      </c>
      <c r="E55" s="66">
        <f t="shared" si="39"/>
        <v>0</v>
      </c>
      <c r="F55" s="63">
        <f t="shared" si="39"/>
        <v>0</v>
      </c>
      <c r="G55" s="63">
        <f t="shared" si="39"/>
        <v>0</v>
      </c>
      <c r="H55" s="66">
        <f t="shared" si="39"/>
        <v>0</v>
      </c>
      <c r="I55" s="66">
        <f t="shared" si="39"/>
        <v>0</v>
      </c>
      <c r="J55" s="63">
        <f t="shared" si="39"/>
        <v>18</v>
      </c>
      <c r="K55" s="63">
        <f t="shared" si="39"/>
        <v>94328</v>
      </c>
      <c r="L55" s="66">
        <f t="shared" si="39"/>
        <v>0</v>
      </c>
      <c r="M55" s="66">
        <f t="shared" si="39"/>
        <v>0</v>
      </c>
      <c r="N55" s="63">
        <f t="shared" si="39"/>
        <v>1</v>
      </c>
      <c r="O55" s="63">
        <f t="shared" si="39"/>
        <v>5000</v>
      </c>
      <c r="P55" s="66">
        <f t="shared" si="39"/>
        <v>0</v>
      </c>
      <c r="Q55" s="66">
        <f t="shared" si="39"/>
        <v>0</v>
      </c>
      <c r="R55" s="64">
        <f t="shared" ref="R55:S55" si="40">B55+D55+F55+H55+J55+L55+N55+P55</f>
        <v>198</v>
      </c>
      <c r="S55" s="64">
        <f t="shared" si="40"/>
        <v>418845</v>
      </c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13.5" customHeight="1">
      <c r="A56" s="2"/>
      <c r="B56" s="84"/>
      <c r="C56" s="84"/>
      <c r="D56" s="85"/>
      <c r="E56" s="85"/>
      <c r="F56" s="84"/>
      <c r="G56" s="84"/>
      <c r="H56" s="85"/>
      <c r="I56" s="85"/>
      <c r="J56" s="84"/>
      <c r="K56" s="84"/>
      <c r="L56" s="85"/>
      <c r="M56" s="85"/>
      <c r="N56" s="88"/>
      <c r="O56" s="88"/>
      <c r="P56" s="2"/>
      <c r="Q56" s="2"/>
      <c r="R56" s="64"/>
      <c r="S56" s="64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ht="13.5" customHeight="1">
      <c r="A57" s="72" t="s">
        <v>97</v>
      </c>
      <c r="B57" s="89">
        <f t="shared" ref="B57:Q57" si="41">SUM(B51+B55)</f>
        <v>10302</v>
      </c>
      <c r="C57" s="89">
        <f t="shared" si="41"/>
        <v>46871233</v>
      </c>
      <c r="D57" s="74">
        <f t="shared" si="41"/>
        <v>0</v>
      </c>
      <c r="E57" s="74">
        <f t="shared" si="41"/>
        <v>0</v>
      </c>
      <c r="F57" s="89">
        <f t="shared" si="41"/>
        <v>0</v>
      </c>
      <c r="G57" s="89">
        <f t="shared" si="41"/>
        <v>0</v>
      </c>
      <c r="H57" s="74">
        <f t="shared" si="41"/>
        <v>144</v>
      </c>
      <c r="I57" s="74">
        <f t="shared" si="41"/>
        <v>600586</v>
      </c>
      <c r="J57" s="89">
        <f t="shared" si="41"/>
        <v>141</v>
      </c>
      <c r="K57" s="89">
        <f t="shared" si="41"/>
        <v>711006</v>
      </c>
      <c r="L57" s="74">
        <f t="shared" si="41"/>
        <v>1</v>
      </c>
      <c r="M57" s="74">
        <f t="shared" si="41"/>
        <v>2000</v>
      </c>
      <c r="N57" s="89">
        <f t="shared" si="41"/>
        <v>20</v>
      </c>
      <c r="O57" s="89">
        <f t="shared" si="41"/>
        <v>81042</v>
      </c>
      <c r="P57" s="74">
        <f t="shared" si="41"/>
        <v>0</v>
      </c>
      <c r="Q57" s="74">
        <f t="shared" si="41"/>
        <v>0</v>
      </c>
      <c r="R57" s="64">
        <f t="shared" ref="R57:S57" si="42">B57+D57+F57+H57+J57+L57+N57+P57</f>
        <v>10608</v>
      </c>
      <c r="S57" s="64">
        <f t="shared" si="42"/>
        <v>48265867</v>
      </c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</row>
    <row r="58" spans="1:36" ht="13.5" customHeight="1">
      <c r="A58" s="90"/>
      <c r="B58" s="91"/>
      <c r="C58" s="76"/>
      <c r="D58" s="77"/>
      <c r="E58" s="77"/>
      <c r="F58" s="78"/>
      <c r="G58" s="78" t="s">
        <v>58</v>
      </c>
      <c r="H58" s="79"/>
      <c r="I58" s="79" t="s">
        <v>58</v>
      </c>
      <c r="J58" s="76"/>
      <c r="K58" s="80"/>
      <c r="L58" s="77"/>
      <c r="M58" s="77"/>
      <c r="N58" s="88"/>
      <c r="O58" s="88"/>
      <c r="P58" s="2"/>
      <c r="Q58" s="2"/>
      <c r="R58" s="64"/>
      <c r="S58" s="64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ht="13.5" customHeight="1">
      <c r="A59" s="59" t="s">
        <v>59</v>
      </c>
      <c r="B59" s="92"/>
      <c r="C59" s="92"/>
      <c r="D59" s="93"/>
      <c r="E59" s="93"/>
      <c r="F59" s="92"/>
      <c r="G59" s="92"/>
      <c r="H59" s="94"/>
      <c r="I59" s="94"/>
      <c r="J59" s="95"/>
      <c r="K59" s="96"/>
      <c r="L59" s="93"/>
      <c r="M59" s="93"/>
      <c r="N59" s="60"/>
      <c r="O59" s="60"/>
      <c r="P59" s="61"/>
      <c r="Q59" s="61"/>
      <c r="R59" s="64"/>
      <c r="S59" s="64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ht="13.5" customHeight="1">
      <c r="A60" s="61" t="s">
        <v>60</v>
      </c>
      <c r="B60" s="63">
        <v>0</v>
      </c>
      <c r="C60" s="63">
        <v>0</v>
      </c>
      <c r="D60" s="66">
        <v>597</v>
      </c>
      <c r="E60" s="66">
        <v>358459</v>
      </c>
      <c r="F60" s="63">
        <v>803</v>
      </c>
      <c r="G60" s="63">
        <v>828609</v>
      </c>
      <c r="H60" s="66">
        <v>64</v>
      </c>
      <c r="I60" s="66">
        <v>225476</v>
      </c>
      <c r="J60" s="63">
        <v>60</v>
      </c>
      <c r="K60" s="63">
        <v>162396</v>
      </c>
      <c r="L60" s="66">
        <v>0</v>
      </c>
      <c r="M60" s="66">
        <v>0</v>
      </c>
      <c r="N60" s="63">
        <v>30</v>
      </c>
      <c r="O60" s="63">
        <v>66735</v>
      </c>
      <c r="P60" s="66">
        <v>0</v>
      </c>
      <c r="Q60" s="66">
        <v>0</v>
      </c>
      <c r="R60" s="64">
        <f t="shared" ref="R60:S60" si="43">B60+D60+F60+H60+J60+L60+N60+P60</f>
        <v>1554</v>
      </c>
      <c r="S60" s="64">
        <f t="shared" si="43"/>
        <v>1641675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ht="13.5" customHeight="1">
      <c r="A61" s="61" t="s">
        <v>61</v>
      </c>
      <c r="B61" s="63">
        <v>0</v>
      </c>
      <c r="C61" s="63">
        <v>0</v>
      </c>
      <c r="D61" s="66">
        <v>30</v>
      </c>
      <c r="E61" s="66">
        <v>18048</v>
      </c>
      <c r="F61" s="63">
        <v>68</v>
      </c>
      <c r="G61" s="63">
        <v>71929</v>
      </c>
      <c r="H61" s="66">
        <v>0</v>
      </c>
      <c r="I61" s="66">
        <v>0</v>
      </c>
      <c r="J61" s="63">
        <v>3</v>
      </c>
      <c r="K61" s="63">
        <v>8586</v>
      </c>
      <c r="L61" s="66">
        <v>0</v>
      </c>
      <c r="M61" s="66">
        <v>0</v>
      </c>
      <c r="N61" s="63">
        <v>0</v>
      </c>
      <c r="O61" s="63">
        <v>0</v>
      </c>
      <c r="P61" s="66">
        <v>0</v>
      </c>
      <c r="Q61" s="66">
        <v>0</v>
      </c>
      <c r="R61" s="64">
        <f t="shared" ref="R61:S61" si="44">B61+D61+F61+H61+J61+L61+N61+P61</f>
        <v>101</v>
      </c>
      <c r="S61" s="64">
        <f t="shared" si="44"/>
        <v>98563</v>
      </c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ht="13.5" customHeight="1">
      <c r="A62" s="61" t="s">
        <v>62</v>
      </c>
      <c r="B62" s="63">
        <v>0</v>
      </c>
      <c r="C62" s="63">
        <v>0</v>
      </c>
      <c r="D62" s="66">
        <v>34</v>
      </c>
      <c r="E62" s="66">
        <v>23618</v>
      </c>
      <c r="F62" s="63">
        <v>80</v>
      </c>
      <c r="G62" s="63">
        <v>72304</v>
      </c>
      <c r="H62" s="66">
        <v>4</v>
      </c>
      <c r="I62" s="66">
        <v>7850</v>
      </c>
      <c r="J62" s="63">
        <v>7</v>
      </c>
      <c r="K62" s="63">
        <v>15957</v>
      </c>
      <c r="L62" s="66">
        <v>0</v>
      </c>
      <c r="M62" s="66">
        <v>0</v>
      </c>
      <c r="N62" s="63">
        <v>3</v>
      </c>
      <c r="O62" s="63">
        <v>7201</v>
      </c>
      <c r="P62" s="66">
        <v>0</v>
      </c>
      <c r="Q62" s="66">
        <v>0</v>
      </c>
      <c r="R62" s="64">
        <f t="shared" ref="R62:S62" si="45">B62+D62+F62+H62+J62+L62+N62+P62</f>
        <v>128</v>
      </c>
      <c r="S62" s="64">
        <f t="shared" si="45"/>
        <v>126930</v>
      </c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ht="13.5" customHeight="1">
      <c r="A63" s="61" t="s">
        <v>63</v>
      </c>
      <c r="B63" s="63">
        <v>0</v>
      </c>
      <c r="C63" s="63">
        <v>0</v>
      </c>
      <c r="D63" s="66">
        <v>88</v>
      </c>
      <c r="E63" s="66">
        <v>53629</v>
      </c>
      <c r="F63" s="63">
        <v>261</v>
      </c>
      <c r="G63" s="63">
        <v>223126</v>
      </c>
      <c r="H63" s="66">
        <v>2</v>
      </c>
      <c r="I63" s="66">
        <v>4532</v>
      </c>
      <c r="J63" s="63">
        <v>8</v>
      </c>
      <c r="K63" s="63">
        <v>23652</v>
      </c>
      <c r="L63" s="66">
        <v>0</v>
      </c>
      <c r="M63" s="66">
        <v>0</v>
      </c>
      <c r="N63" s="63">
        <v>1</v>
      </c>
      <c r="O63" s="63">
        <v>3125</v>
      </c>
      <c r="P63" s="66">
        <v>0</v>
      </c>
      <c r="Q63" s="66">
        <v>0</v>
      </c>
      <c r="R63" s="64">
        <f t="shared" ref="R63:S63" si="46">B63+D63+F63+H63+J63+L63+N63+P63</f>
        <v>360</v>
      </c>
      <c r="S63" s="64">
        <f t="shared" si="46"/>
        <v>308064</v>
      </c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ht="13.5" customHeight="1">
      <c r="A64" s="61" t="s">
        <v>64</v>
      </c>
      <c r="B64" s="63">
        <v>0</v>
      </c>
      <c r="C64" s="63">
        <v>0</v>
      </c>
      <c r="D64" s="66">
        <v>210</v>
      </c>
      <c r="E64" s="66">
        <v>135257</v>
      </c>
      <c r="F64" s="63">
        <v>267</v>
      </c>
      <c r="G64" s="63">
        <v>299703</v>
      </c>
      <c r="H64" s="66">
        <v>56</v>
      </c>
      <c r="I64" s="66">
        <v>208984</v>
      </c>
      <c r="J64" s="63">
        <v>22</v>
      </c>
      <c r="K64" s="63">
        <v>70705</v>
      </c>
      <c r="L64" s="66">
        <v>0</v>
      </c>
      <c r="M64" s="66">
        <v>0</v>
      </c>
      <c r="N64" s="63">
        <v>5</v>
      </c>
      <c r="O64" s="63">
        <v>16875</v>
      </c>
      <c r="P64" s="66">
        <v>0</v>
      </c>
      <c r="Q64" s="66">
        <v>0</v>
      </c>
      <c r="R64" s="64">
        <f t="shared" ref="R64:S64" si="47">B64+D64+F64+H64+J64+L64+N64+P64</f>
        <v>560</v>
      </c>
      <c r="S64" s="64">
        <f t="shared" si="47"/>
        <v>731524</v>
      </c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ht="13.5" customHeight="1">
      <c r="A65" s="61" t="s">
        <v>65</v>
      </c>
      <c r="B65" s="63">
        <v>0</v>
      </c>
      <c r="C65" s="63">
        <v>0</v>
      </c>
      <c r="D65" s="66">
        <v>142</v>
      </c>
      <c r="E65" s="66">
        <v>92016</v>
      </c>
      <c r="F65" s="63">
        <v>344</v>
      </c>
      <c r="G65" s="63">
        <v>384688</v>
      </c>
      <c r="H65" s="66">
        <v>56</v>
      </c>
      <c r="I65" s="66">
        <v>179467</v>
      </c>
      <c r="J65" s="63">
        <v>14</v>
      </c>
      <c r="K65" s="63">
        <v>51438</v>
      </c>
      <c r="L65" s="66">
        <v>0</v>
      </c>
      <c r="M65" s="66">
        <v>0</v>
      </c>
      <c r="N65" s="63">
        <v>6</v>
      </c>
      <c r="O65" s="63">
        <v>22918</v>
      </c>
      <c r="P65" s="66">
        <v>0</v>
      </c>
      <c r="Q65" s="66">
        <v>0</v>
      </c>
      <c r="R65" s="64">
        <f t="shared" ref="R65:S65" si="48">B65+D65+F65+H65+J65+L65+N65+P65</f>
        <v>562</v>
      </c>
      <c r="S65" s="64">
        <f t="shared" si="48"/>
        <v>730527</v>
      </c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ht="13.5" customHeight="1">
      <c r="A66" s="61" t="s">
        <v>66</v>
      </c>
      <c r="B66" s="63">
        <v>0</v>
      </c>
      <c r="C66" s="63">
        <v>0</v>
      </c>
      <c r="D66" s="66">
        <v>170</v>
      </c>
      <c r="E66" s="66">
        <v>118190</v>
      </c>
      <c r="F66" s="63">
        <v>347</v>
      </c>
      <c r="G66" s="63">
        <v>346521</v>
      </c>
      <c r="H66" s="66">
        <v>26</v>
      </c>
      <c r="I66" s="66">
        <v>88500</v>
      </c>
      <c r="J66" s="63">
        <v>24</v>
      </c>
      <c r="K66" s="63">
        <v>79711</v>
      </c>
      <c r="L66" s="66">
        <v>0</v>
      </c>
      <c r="M66" s="66">
        <v>0</v>
      </c>
      <c r="N66" s="63">
        <v>9</v>
      </c>
      <c r="O66" s="63">
        <v>26149</v>
      </c>
      <c r="P66" s="66">
        <v>0</v>
      </c>
      <c r="Q66" s="66">
        <v>0</v>
      </c>
      <c r="R66" s="64">
        <f t="shared" ref="R66:S66" si="49">B66+D66+F66+H66+J66+L66+N66+P66</f>
        <v>576</v>
      </c>
      <c r="S66" s="64">
        <f t="shared" si="49"/>
        <v>659071</v>
      </c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13.5" customHeight="1">
      <c r="A67" s="61" t="s">
        <v>67</v>
      </c>
      <c r="B67" s="63">
        <v>0</v>
      </c>
      <c r="C67" s="63">
        <v>0</v>
      </c>
      <c r="D67" s="66">
        <v>80</v>
      </c>
      <c r="E67" s="66">
        <v>58916</v>
      </c>
      <c r="F67" s="63">
        <v>92</v>
      </c>
      <c r="G67" s="63">
        <v>123600</v>
      </c>
      <c r="H67" s="66">
        <v>13</v>
      </c>
      <c r="I67" s="66">
        <v>56650</v>
      </c>
      <c r="J67" s="63">
        <v>8</v>
      </c>
      <c r="K67" s="63">
        <v>28730</v>
      </c>
      <c r="L67" s="66">
        <v>1</v>
      </c>
      <c r="M67" s="66">
        <v>2000</v>
      </c>
      <c r="N67" s="63">
        <v>2</v>
      </c>
      <c r="O67" s="63">
        <v>7500</v>
      </c>
      <c r="P67" s="66">
        <v>0</v>
      </c>
      <c r="Q67" s="66">
        <v>0</v>
      </c>
      <c r="R67" s="64">
        <f t="shared" ref="R67:S67" si="50">B67+D67+F67+H67+J67+L67+N67+P67</f>
        <v>196</v>
      </c>
      <c r="S67" s="64">
        <f t="shared" si="50"/>
        <v>277396</v>
      </c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13.5" customHeight="1">
      <c r="A68" s="61" t="s">
        <v>68</v>
      </c>
      <c r="B68" s="63">
        <v>0</v>
      </c>
      <c r="C68" s="63">
        <v>0</v>
      </c>
      <c r="D68" s="66">
        <v>24</v>
      </c>
      <c r="E68" s="66">
        <v>17764</v>
      </c>
      <c r="F68" s="63">
        <v>26</v>
      </c>
      <c r="G68" s="63">
        <v>33244</v>
      </c>
      <c r="H68" s="66">
        <v>8</v>
      </c>
      <c r="I68" s="66">
        <v>27192</v>
      </c>
      <c r="J68" s="63">
        <v>4</v>
      </c>
      <c r="K68" s="63">
        <v>12975</v>
      </c>
      <c r="L68" s="66">
        <v>0</v>
      </c>
      <c r="M68" s="66">
        <v>0</v>
      </c>
      <c r="N68" s="63">
        <v>0</v>
      </c>
      <c r="O68" s="63">
        <v>0</v>
      </c>
      <c r="P68" s="66">
        <v>0</v>
      </c>
      <c r="Q68" s="66">
        <v>0</v>
      </c>
      <c r="R68" s="64">
        <f t="shared" ref="R68:S68" si="51">B68+D68+F68+H68+J68+L68+N68+P68</f>
        <v>62</v>
      </c>
      <c r="S68" s="64">
        <f t="shared" si="51"/>
        <v>91175</v>
      </c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ht="13.5" customHeight="1">
      <c r="A69" s="61" t="s">
        <v>69</v>
      </c>
      <c r="B69" s="63">
        <v>0</v>
      </c>
      <c r="C69" s="63">
        <v>0</v>
      </c>
      <c r="D69" s="66">
        <v>22</v>
      </c>
      <c r="E69" s="66">
        <v>15150</v>
      </c>
      <c r="F69" s="63">
        <v>80</v>
      </c>
      <c r="G69" s="63">
        <v>75489</v>
      </c>
      <c r="H69" s="66">
        <v>6</v>
      </c>
      <c r="I69" s="66">
        <v>25492</v>
      </c>
      <c r="J69" s="63">
        <v>3</v>
      </c>
      <c r="K69" s="63">
        <v>11504</v>
      </c>
      <c r="L69" s="66">
        <v>0</v>
      </c>
      <c r="M69" s="66">
        <v>0</v>
      </c>
      <c r="N69" s="63">
        <v>1</v>
      </c>
      <c r="O69" s="63">
        <v>1875</v>
      </c>
      <c r="P69" s="66">
        <v>1</v>
      </c>
      <c r="Q69" s="66">
        <v>300</v>
      </c>
      <c r="R69" s="64">
        <f t="shared" ref="R69:S69" si="52">B69+D69+F69+H69+J69+L69+N69+P69</f>
        <v>113</v>
      </c>
      <c r="S69" s="64">
        <f t="shared" si="52"/>
        <v>129810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ht="13.5" customHeight="1">
      <c r="A70" s="61" t="s">
        <v>70</v>
      </c>
      <c r="B70" s="63">
        <v>0</v>
      </c>
      <c r="C70" s="63">
        <v>0</v>
      </c>
      <c r="D70" s="66">
        <v>128</v>
      </c>
      <c r="E70" s="66">
        <v>84131</v>
      </c>
      <c r="F70" s="63">
        <v>266</v>
      </c>
      <c r="G70" s="63">
        <v>262304</v>
      </c>
      <c r="H70" s="66">
        <v>17</v>
      </c>
      <c r="I70" s="66">
        <v>73646</v>
      </c>
      <c r="J70" s="63">
        <v>15</v>
      </c>
      <c r="K70" s="63">
        <v>49770</v>
      </c>
      <c r="L70" s="66">
        <v>0</v>
      </c>
      <c r="M70" s="66">
        <v>0</v>
      </c>
      <c r="N70" s="63">
        <v>6</v>
      </c>
      <c r="O70" s="63">
        <v>25160</v>
      </c>
      <c r="P70" s="66">
        <v>0</v>
      </c>
      <c r="Q70" s="66">
        <v>0</v>
      </c>
      <c r="R70" s="64">
        <f t="shared" ref="R70:S70" si="53">B70+D70+F70+H70+J70+L70+N70+P70</f>
        <v>432</v>
      </c>
      <c r="S70" s="64">
        <f t="shared" si="53"/>
        <v>495011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ht="13.5" customHeight="1">
      <c r="A71" s="61" t="s">
        <v>71</v>
      </c>
      <c r="B71" s="63">
        <v>0</v>
      </c>
      <c r="C71" s="63">
        <v>0</v>
      </c>
      <c r="D71" s="66">
        <v>520</v>
      </c>
      <c r="E71" s="66">
        <v>331381</v>
      </c>
      <c r="F71" s="63">
        <v>803</v>
      </c>
      <c r="G71" s="63">
        <v>894052</v>
      </c>
      <c r="H71" s="66">
        <v>32</v>
      </c>
      <c r="I71" s="66">
        <v>119536</v>
      </c>
      <c r="J71" s="63">
        <v>48</v>
      </c>
      <c r="K71" s="63">
        <v>161217</v>
      </c>
      <c r="L71" s="66">
        <v>0</v>
      </c>
      <c r="M71" s="66">
        <v>0</v>
      </c>
      <c r="N71" s="63">
        <v>14</v>
      </c>
      <c r="O71" s="63">
        <v>44682</v>
      </c>
      <c r="P71" s="66">
        <v>0</v>
      </c>
      <c r="Q71" s="66">
        <v>0</v>
      </c>
      <c r="R71" s="64">
        <f t="shared" ref="R71:S71" si="54">B71+D71+F71+H71+J71+L71+N71+P71</f>
        <v>1417</v>
      </c>
      <c r="S71" s="64">
        <f t="shared" si="54"/>
        <v>1550868</v>
      </c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ht="13.5" customHeight="1">
      <c r="A72" s="61" t="s">
        <v>72</v>
      </c>
      <c r="B72" s="63">
        <v>0</v>
      </c>
      <c r="C72" s="63">
        <v>0</v>
      </c>
      <c r="D72" s="66">
        <v>114</v>
      </c>
      <c r="E72" s="66">
        <v>76824</v>
      </c>
      <c r="F72" s="63">
        <v>184</v>
      </c>
      <c r="G72" s="63">
        <v>190044</v>
      </c>
      <c r="H72" s="66">
        <v>7</v>
      </c>
      <c r="I72" s="66">
        <v>24926</v>
      </c>
      <c r="J72" s="63">
        <v>9</v>
      </c>
      <c r="K72" s="63">
        <v>27435</v>
      </c>
      <c r="L72" s="66">
        <v>0</v>
      </c>
      <c r="M72" s="66">
        <v>0</v>
      </c>
      <c r="N72" s="63">
        <v>5</v>
      </c>
      <c r="O72" s="63">
        <v>19375</v>
      </c>
      <c r="P72" s="66">
        <v>0</v>
      </c>
      <c r="Q72" s="66">
        <v>0</v>
      </c>
      <c r="R72" s="64">
        <f t="shared" ref="R72:S72" si="55">B72+D72+F72+H72+J72+L72+N72+P72</f>
        <v>319</v>
      </c>
      <c r="S72" s="64">
        <f t="shared" si="55"/>
        <v>338604</v>
      </c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ht="13.5" customHeight="1">
      <c r="A73" s="61" t="s">
        <v>73</v>
      </c>
      <c r="B73" s="63">
        <v>0</v>
      </c>
      <c r="C73" s="63">
        <v>0</v>
      </c>
      <c r="D73" s="66">
        <v>93</v>
      </c>
      <c r="E73" s="66">
        <v>58371</v>
      </c>
      <c r="F73" s="63">
        <v>132</v>
      </c>
      <c r="G73" s="63">
        <v>128760</v>
      </c>
      <c r="H73" s="66">
        <v>0</v>
      </c>
      <c r="I73" s="66">
        <v>0</v>
      </c>
      <c r="J73" s="63">
        <v>5</v>
      </c>
      <c r="K73" s="63">
        <v>13090</v>
      </c>
      <c r="L73" s="66">
        <v>0</v>
      </c>
      <c r="M73" s="66">
        <v>0</v>
      </c>
      <c r="N73" s="63">
        <v>0</v>
      </c>
      <c r="O73" s="63">
        <v>0</v>
      </c>
      <c r="P73" s="66">
        <v>0</v>
      </c>
      <c r="Q73" s="66">
        <v>0</v>
      </c>
      <c r="R73" s="64">
        <f t="shared" ref="R73:S73" si="56">B73+D73+F73+H73+J73+L73+N73+P73</f>
        <v>230</v>
      </c>
      <c r="S73" s="64">
        <f t="shared" si="56"/>
        <v>200221</v>
      </c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13.5" customHeight="1">
      <c r="A74" s="61" t="s">
        <v>74</v>
      </c>
      <c r="B74" s="63">
        <v>0</v>
      </c>
      <c r="C74" s="63">
        <v>0</v>
      </c>
      <c r="D74" s="66">
        <v>56</v>
      </c>
      <c r="E74" s="66">
        <v>37086</v>
      </c>
      <c r="F74" s="63">
        <v>150</v>
      </c>
      <c r="G74" s="63">
        <v>160268</v>
      </c>
      <c r="H74" s="66">
        <v>1</v>
      </c>
      <c r="I74" s="66">
        <v>1133</v>
      </c>
      <c r="J74" s="63">
        <v>9</v>
      </c>
      <c r="K74" s="63">
        <v>30430</v>
      </c>
      <c r="L74" s="66">
        <v>0</v>
      </c>
      <c r="M74" s="66">
        <v>0</v>
      </c>
      <c r="N74" s="63">
        <v>4</v>
      </c>
      <c r="O74" s="63">
        <v>7500</v>
      </c>
      <c r="P74" s="66">
        <v>0</v>
      </c>
      <c r="Q74" s="66">
        <v>0</v>
      </c>
      <c r="R74" s="64">
        <f t="shared" ref="R74:S74" si="57">B74+D74+F74+H74+J74+L74+N74+P74</f>
        <v>220</v>
      </c>
      <c r="S74" s="64">
        <f t="shared" si="57"/>
        <v>236417</v>
      </c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13.5" customHeight="1">
      <c r="A75" s="61" t="s">
        <v>75</v>
      </c>
      <c r="B75" s="63">
        <v>0</v>
      </c>
      <c r="C75" s="63">
        <v>0</v>
      </c>
      <c r="D75" s="66">
        <v>83</v>
      </c>
      <c r="E75" s="66">
        <v>56669</v>
      </c>
      <c r="F75" s="63">
        <v>157</v>
      </c>
      <c r="G75" s="63">
        <v>185166</v>
      </c>
      <c r="H75" s="66">
        <v>2</v>
      </c>
      <c r="I75" s="66">
        <v>8498</v>
      </c>
      <c r="J75" s="63">
        <v>9</v>
      </c>
      <c r="K75" s="63">
        <v>42902</v>
      </c>
      <c r="L75" s="66">
        <v>0</v>
      </c>
      <c r="M75" s="66">
        <v>0</v>
      </c>
      <c r="N75" s="63">
        <v>0</v>
      </c>
      <c r="O75" s="63">
        <v>0</v>
      </c>
      <c r="P75" s="66">
        <v>0</v>
      </c>
      <c r="Q75" s="66">
        <v>0</v>
      </c>
      <c r="R75" s="64">
        <f t="shared" ref="R75:S75" si="58">B75+D75+F75+H75+J75+L75+N75+P75</f>
        <v>251</v>
      </c>
      <c r="S75" s="64">
        <f t="shared" si="58"/>
        <v>293235</v>
      </c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13.5" customHeight="1">
      <c r="A76" s="61" t="s">
        <v>76</v>
      </c>
      <c r="B76" s="63">
        <v>0</v>
      </c>
      <c r="C76" s="63">
        <v>0</v>
      </c>
      <c r="D76" s="66">
        <v>89</v>
      </c>
      <c r="E76" s="66">
        <v>65225</v>
      </c>
      <c r="F76" s="63">
        <v>154</v>
      </c>
      <c r="G76" s="63">
        <v>189580</v>
      </c>
      <c r="H76" s="66">
        <v>22</v>
      </c>
      <c r="I76" s="66">
        <v>80243</v>
      </c>
      <c r="J76" s="63">
        <v>14</v>
      </c>
      <c r="K76" s="63">
        <v>39312</v>
      </c>
      <c r="L76" s="66">
        <v>0</v>
      </c>
      <c r="M76" s="66">
        <v>0</v>
      </c>
      <c r="N76" s="63">
        <v>0</v>
      </c>
      <c r="O76" s="63">
        <v>0</v>
      </c>
      <c r="P76" s="66">
        <v>0</v>
      </c>
      <c r="Q76" s="66">
        <v>0</v>
      </c>
      <c r="R76" s="64">
        <f t="shared" ref="R76:S76" si="59">B76+D76+F76+H76+J76+L76+N76+P76</f>
        <v>279</v>
      </c>
      <c r="S76" s="64">
        <f t="shared" si="59"/>
        <v>374360</v>
      </c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13.5" customHeight="1">
      <c r="A77" s="61" t="s">
        <v>77</v>
      </c>
      <c r="B77" s="63">
        <v>0</v>
      </c>
      <c r="C77" s="63">
        <v>0</v>
      </c>
      <c r="D77" s="66">
        <v>64</v>
      </c>
      <c r="E77" s="66">
        <v>48843</v>
      </c>
      <c r="F77" s="63">
        <v>72</v>
      </c>
      <c r="G77" s="63">
        <v>95155</v>
      </c>
      <c r="H77" s="66">
        <v>34</v>
      </c>
      <c r="I77" s="66">
        <v>146670</v>
      </c>
      <c r="J77" s="63">
        <v>2</v>
      </c>
      <c r="K77" s="63">
        <v>4786</v>
      </c>
      <c r="L77" s="66">
        <v>0</v>
      </c>
      <c r="M77" s="66">
        <v>0</v>
      </c>
      <c r="N77" s="63">
        <v>2</v>
      </c>
      <c r="O77" s="63">
        <v>7500</v>
      </c>
      <c r="P77" s="66">
        <v>0</v>
      </c>
      <c r="Q77" s="66">
        <v>0</v>
      </c>
      <c r="R77" s="64">
        <f t="shared" ref="R77:S77" si="60">B77+D77+F77+H77+J77+L77+N77+P77</f>
        <v>174</v>
      </c>
      <c r="S77" s="64">
        <f t="shared" si="60"/>
        <v>302954</v>
      </c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ht="13.5" customHeight="1">
      <c r="A78" s="67" t="s">
        <v>78</v>
      </c>
      <c r="B78" s="68">
        <v>0</v>
      </c>
      <c r="C78" s="68">
        <v>0</v>
      </c>
      <c r="D78" s="69">
        <v>98</v>
      </c>
      <c r="E78" s="69">
        <v>71669</v>
      </c>
      <c r="F78" s="68">
        <v>119</v>
      </c>
      <c r="G78" s="68">
        <v>130018</v>
      </c>
      <c r="H78" s="69">
        <v>59</v>
      </c>
      <c r="I78" s="69">
        <v>217634</v>
      </c>
      <c r="J78" s="68">
        <v>23</v>
      </c>
      <c r="K78" s="68">
        <v>77447</v>
      </c>
      <c r="L78" s="69">
        <v>0</v>
      </c>
      <c r="M78" s="69">
        <v>0</v>
      </c>
      <c r="N78" s="68">
        <v>3</v>
      </c>
      <c r="O78" s="68">
        <v>5638</v>
      </c>
      <c r="P78" s="69">
        <v>0</v>
      </c>
      <c r="Q78" s="69">
        <v>0</v>
      </c>
      <c r="R78" s="64">
        <f t="shared" ref="R78:S78" si="61">B78+D78+F78+H78+J78+L78+N78+P78</f>
        <v>302</v>
      </c>
      <c r="S78" s="64">
        <f t="shared" si="61"/>
        <v>502406</v>
      </c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</row>
    <row r="79" spans="1:36" ht="13.5" customHeight="1">
      <c r="A79" s="61"/>
      <c r="B79" s="68"/>
      <c r="C79" s="68"/>
      <c r="D79" s="69"/>
      <c r="E79" s="69"/>
      <c r="F79" s="68"/>
      <c r="G79" s="68"/>
      <c r="H79" s="69"/>
      <c r="I79" s="69"/>
      <c r="J79" s="68"/>
      <c r="K79" s="68"/>
      <c r="L79" s="66"/>
      <c r="M79" s="61"/>
      <c r="N79" s="64"/>
      <c r="O79" s="64"/>
      <c r="P79" s="61"/>
      <c r="Q79" s="61"/>
      <c r="R79" s="64"/>
      <c r="S79" s="64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ht="13.5" customHeight="1">
      <c r="A80" s="72" t="s">
        <v>98</v>
      </c>
      <c r="B80" s="73">
        <v>0</v>
      </c>
      <c r="C80" s="73">
        <v>0</v>
      </c>
      <c r="D80" s="74">
        <f t="shared" ref="D80:Q80" si="62">SUM(D60:D78)</f>
        <v>2642</v>
      </c>
      <c r="E80" s="74">
        <f t="shared" si="62"/>
        <v>1721246</v>
      </c>
      <c r="F80" s="73">
        <f t="shared" si="62"/>
        <v>4405</v>
      </c>
      <c r="G80" s="73">
        <f t="shared" si="62"/>
        <v>4694560</v>
      </c>
      <c r="H80" s="74">
        <f t="shared" si="62"/>
        <v>409</v>
      </c>
      <c r="I80" s="74">
        <f t="shared" si="62"/>
        <v>1496429</v>
      </c>
      <c r="J80" s="73">
        <f t="shared" si="62"/>
        <v>287</v>
      </c>
      <c r="K80" s="73">
        <f t="shared" si="62"/>
        <v>912043</v>
      </c>
      <c r="L80" s="74">
        <f t="shared" si="62"/>
        <v>1</v>
      </c>
      <c r="M80" s="74">
        <f t="shared" si="62"/>
        <v>2000</v>
      </c>
      <c r="N80" s="73">
        <f t="shared" si="62"/>
        <v>91</v>
      </c>
      <c r="O80" s="73">
        <f t="shared" si="62"/>
        <v>262233</v>
      </c>
      <c r="P80" s="74">
        <f t="shared" si="62"/>
        <v>1</v>
      </c>
      <c r="Q80" s="74">
        <f t="shared" si="62"/>
        <v>300</v>
      </c>
      <c r="R80" s="64">
        <f t="shared" ref="R80:S80" si="63">B80+D80+F80+H80+J80+L80+N80+P80</f>
        <v>7836</v>
      </c>
      <c r="S80" s="64">
        <f t="shared" si="63"/>
        <v>9088811</v>
      </c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</row>
    <row r="81" spans="1:36" ht="13.5" customHeight="1">
      <c r="A81" s="54"/>
      <c r="B81" s="97"/>
      <c r="C81" s="97"/>
      <c r="D81" s="98"/>
      <c r="E81" s="98"/>
      <c r="F81" s="97"/>
      <c r="G81" s="97"/>
      <c r="H81" s="98"/>
      <c r="I81" s="98"/>
      <c r="J81" s="97"/>
      <c r="K81" s="97"/>
      <c r="L81" s="98"/>
      <c r="M81" s="98"/>
      <c r="N81" s="99"/>
      <c r="O81" s="97"/>
      <c r="P81" s="98"/>
      <c r="Q81" s="100"/>
      <c r="R81" s="64"/>
      <c r="S81" s="64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</row>
    <row r="82" spans="1:36" ht="13.5" customHeight="1">
      <c r="A82" s="59" t="s">
        <v>80</v>
      </c>
      <c r="B82" s="73"/>
      <c r="C82" s="73"/>
      <c r="D82" s="74"/>
      <c r="E82" s="74"/>
      <c r="F82" s="73"/>
      <c r="G82" s="73"/>
      <c r="H82" s="74"/>
      <c r="I82" s="74"/>
      <c r="J82" s="73"/>
      <c r="K82" s="73"/>
      <c r="L82" s="74"/>
      <c r="M82" s="74"/>
      <c r="N82" s="89"/>
      <c r="O82" s="73"/>
      <c r="P82" s="74"/>
      <c r="Q82" s="101"/>
      <c r="R82" s="64"/>
      <c r="S82" s="64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ht="13.5" customHeight="1">
      <c r="A83" s="61" t="s">
        <v>81</v>
      </c>
      <c r="B83" s="63">
        <v>0</v>
      </c>
      <c r="C83" s="63">
        <v>0</v>
      </c>
      <c r="D83" s="66">
        <v>0</v>
      </c>
      <c r="E83" s="66">
        <v>0</v>
      </c>
      <c r="F83" s="63">
        <v>0</v>
      </c>
      <c r="G83" s="63">
        <v>0</v>
      </c>
      <c r="H83" s="66">
        <v>0</v>
      </c>
      <c r="I83" s="66">
        <v>0</v>
      </c>
      <c r="J83" s="63">
        <v>3</v>
      </c>
      <c r="K83" s="63">
        <v>14590</v>
      </c>
      <c r="L83" s="66">
        <v>0</v>
      </c>
      <c r="M83" s="66">
        <v>0</v>
      </c>
      <c r="N83" s="63">
        <v>10</v>
      </c>
      <c r="O83" s="63">
        <v>28187</v>
      </c>
      <c r="P83" s="66">
        <v>0</v>
      </c>
      <c r="Q83" s="66">
        <v>0</v>
      </c>
      <c r="R83" s="64">
        <f t="shared" ref="R83:S83" si="64">B83+D83+F83+H83+J83+L83+N83+P83</f>
        <v>13</v>
      </c>
      <c r="S83" s="64">
        <f t="shared" si="64"/>
        <v>42777</v>
      </c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</row>
    <row r="84" spans="1:36" ht="13.5" customHeight="1">
      <c r="A84" s="67" t="s">
        <v>82</v>
      </c>
      <c r="B84" s="68">
        <v>238</v>
      </c>
      <c r="C84" s="68">
        <v>53529</v>
      </c>
      <c r="D84" s="69">
        <v>0</v>
      </c>
      <c r="E84" s="69">
        <v>0</v>
      </c>
      <c r="F84" s="68">
        <v>0</v>
      </c>
      <c r="G84" s="68">
        <v>0</v>
      </c>
      <c r="H84" s="69">
        <v>0</v>
      </c>
      <c r="I84" s="69">
        <v>0</v>
      </c>
      <c r="J84" s="68">
        <v>0</v>
      </c>
      <c r="K84" s="68">
        <v>0</v>
      </c>
      <c r="L84" s="69">
        <v>0</v>
      </c>
      <c r="M84" s="69">
        <v>0</v>
      </c>
      <c r="N84" s="68">
        <v>2</v>
      </c>
      <c r="O84" s="68">
        <v>7000</v>
      </c>
      <c r="P84" s="69">
        <v>0</v>
      </c>
      <c r="Q84" s="69">
        <v>0</v>
      </c>
      <c r="R84" s="64">
        <f t="shared" ref="R84:S84" si="65">B84+D84+F84+H84+J84+L84+N84+P84</f>
        <v>240</v>
      </c>
      <c r="S84" s="64">
        <f t="shared" si="65"/>
        <v>60529</v>
      </c>
      <c r="T84" s="102"/>
      <c r="U84" s="102"/>
      <c r="V84" s="102"/>
      <c r="W84" s="102"/>
      <c r="X84" s="102"/>
      <c r="Y84" s="102"/>
      <c r="Z84" s="102"/>
      <c r="AA84" s="102"/>
      <c r="AB84" s="102"/>
      <c r="AC84" s="102"/>
      <c r="AD84" s="102"/>
      <c r="AE84" s="102"/>
      <c r="AF84" s="102"/>
      <c r="AG84" s="102"/>
      <c r="AH84" s="102"/>
      <c r="AI84" s="102"/>
      <c r="AJ84" s="102"/>
    </row>
    <row r="85" spans="1:36" ht="13.5" customHeight="1">
      <c r="A85" s="61"/>
      <c r="B85" s="63"/>
      <c r="C85" s="63"/>
      <c r="D85" s="66"/>
      <c r="E85" s="66"/>
      <c r="F85" s="63"/>
      <c r="G85" s="63"/>
      <c r="H85" s="66"/>
      <c r="I85" s="66"/>
      <c r="J85" s="63"/>
      <c r="K85" s="63"/>
      <c r="L85" s="66"/>
      <c r="M85" s="66"/>
      <c r="N85" s="64"/>
      <c r="O85" s="64"/>
      <c r="P85" s="61"/>
      <c r="Q85" s="103"/>
      <c r="R85" s="64"/>
      <c r="S85" s="64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</row>
    <row r="86" spans="1:36" ht="13.5" customHeight="1">
      <c r="A86" s="72" t="s">
        <v>99</v>
      </c>
      <c r="B86" s="73">
        <f t="shared" ref="B86:Q86" si="66">SUM(B83+B84)</f>
        <v>238</v>
      </c>
      <c r="C86" s="73">
        <f t="shared" si="66"/>
        <v>53529</v>
      </c>
      <c r="D86" s="74">
        <f t="shared" si="66"/>
        <v>0</v>
      </c>
      <c r="E86" s="74">
        <f t="shared" si="66"/>
        <v>0</v>
      </c>
      <c r="F86" s="73">
        <f t="shared" si="66"/>
        <v>0</v>
      </c>
      <c r="G86" s="73">
        <f t="shared" si="66"/>
        <v>0</v>
      </c>
      <c r="H86" s="74">
        <f t="shared" si="66"/>
        <v>0</v>
      </c>
      <c r="I86" s="74">
        <f t="shared" si="66"/>
        <v>0</v>
      </c>
      <c r="J86" s="73">
        <f t="shared" si="66"/>
        <v>3</v>
      </c>
      <c r="K86" s="73">
        <f t="shared" si="66"/>
        <v>14590</v>
      </c>
      <c r="L86" s="74">
        <f t="shared" si="66"/>
        <v>0</v>
      </c>
      <c r="M86" s="74">
        <f t="shared" si="66"/>
        <v>0</v>
      </c>
      <c r="N86" s="73">
        <f t="shared" si="66"/>
        <v>12</v>
      </c>
      <c r="O86" s="73">
        <f t="shared" si="66"/>
        <v>35187</v>
      </c>
      <c r="P86" s="74">
        <f t="shared" si="66"/>
        <v>0</v>
      </c>
      <c r="Q86" s="74">
        <f t="shared" si="66"/>
        <v>0</v>
      </c>
      <c r="R86" s="64">
        <f t="shared" ref="R86:S86" si="67">B86+D86+F86+H86+J86+L86+N86+P86</f>
        <v>253</v>
      </c>
      <c r="S86" s="64">
        <f t="shared" si="67"/>
        <v>103306</v>
      </c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</row>
    <row r="87" spans="1:36" ht="13.5" customHeight="1">
      <c r="A87" s="2"/>
      <c r="B87" s="81"/>
      <c r="C87" s="81"/>
      <c r="D87" s="104"/>
      <c r="E87" s="104"/>
      <c r="F87" s="81"/>
      <c r="G87" s="81"/>
      <c r="H87" s="104"/>
      <c r="I87" s="104"/>
      <c r="J87" s="81"/>
      <c r="K87" s="81"/>
      <c r="L87" s="104"/>
      <c r="M87" s="104"/>
      <c r="N87" s="81"/>
      <c r="O87" s="81"/>
      <c r="P87" s="2"/>
      <c r="Q87" s="2"/>
      <c r="R87" s="64"/>
      <c r="S87" s="64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ht="13.5" customHeight="1">
      <c r="A88" s="72" t="s">
        <v>84</v>
      </c>
      <c r="B88" s="105">
        <f t="shared" ref="B88:Q88" si="68">SUM(B18+B57+B80+B86)</f>
        <v>10540</v>
      </c>
      <c r="C88" s="105">
        <f t="shared" si="68"/>
        <v>46924762</v>
      </c>
      <c r="D88" s="106">
        <f t="shared" si="68"/>
        <v>2642</v>
      </c>
      <c r="E88" s="106">
        <f t="shared" si="68"/>
        <v>1721246</v>
      </c>
      <c r="F88" s="105">
        <f t="shared" si="68"/>
        <v>4405</v>
      </c>
      <c r="G88" s="105">
        <f t="shared" si="68"/>
        <v>4694560</v>
      </c>
      <c r="H88" s="106">
        <f t="shared" si="68"/>
        <v>791</v>
      </c>
      <c r="I88" s="106">
        <f t="shared" si="68"/>
        <v>3093670</v>
      </c>
      <c r="J88" s="105">
        <f t="shared" si="68"/>
        <v>870</v>
      </c>
      <c r="K88" s="105">
        <f t="shared" si="68"/>
        <v>4170305</v>
      </c>
      <c r="L88" s="106">
        <f t="shared" si="68"/>
        <v>2</v>
      </c>
      <c r="M88" s="106">
        <f t="shared" si="68"/>
        <v>4000</v>
      </c>
      <c r="N88" s="105">
        <f t="shared" si="68"/>
        <v>147</v>
      </c>
      <c r="O88" s="105">
        <f t="shared" si="68"/>
        <v>492212</v>
      </c>
      <c r="P88" s="106">
        <f t="shared" si="68"/>
        <v>2</v>
      </c>
      <c r="Q88" s="106">
        <f t="shared" si="68"/>
        <v>1500</v>
      </c>
      <c r="R88" s="64">
        <f t="shared" ref="R88:S88" si="69">B88+D88+F88+H88+J88+L88+N88+P88</f>
        <v>19399</v>
      </c>
      <c r="S88" s="64">
        <f t="shared" si="69"/>
        <v>61102255</v>
      </c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ht="13.5" customHeight="1">
      <c r="A89" s="72" t="s">
        <v>85</v>
      </c>
      <c r="B89" s="64"/>
      <c r="C89" s="89">
        <f>SUM(C88/B88)</f>
        <v>4452.0647058823533</v>
      </c>
      <c r="D89" s="103"/>
      <c r="E89" s="107">
        <f>SUM(E88/D88)</f>
        <v>651.49356548069647</v>
      </c>
      <c r="F89" s="89"/>
      <c r="G89" s="89">
        <f>SUM(G88/F88)</f>
        <v>1065.7343927355278</v>
      </c>
      <c r="H89" s="107"/>
      <c r="I89" s="107">
        <f>SUM(I88/H88)</f>
        <v>3911.0872313527179</v>
      </c>
      <c r="J89" s="64"/>
      <c r="K89" s="89">
        <f>SUM(K88/J88)</f>
        <v>4793.454022988506</v>
      </c>
      <c r="L89" s="103"/>
      <c r="M89" s="107">
        <f>SUM(M88/L88)</f>
        <v>2000</v>
      </c>
      <c r="N89" s="64"/>
      <c r="O89" s="89">
        <f>SUM(O88/N88)</f>
        <v>3348.3809523809523</v>
      </c>
      <c r="P89" s="103"/>
      <c r="Q89" s="107">
        <f>SUM(Q88/P88)</f>
        <v>750</v>
      </c>
      <c r="R89" s="65"/>
      <c r="S89" s="65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ht="13.5" customHeight="1">
      <c r="A90" s="108"/>
      <c r="B90" s="109"/>
      <c r="C90" s="110"/>
      <c r="D90" s="111"/>
      <c r="E90" s="112"/>
      <c r="F90" s="112"/>
      <c r="G90" s="112"/>
      <c r="H90" s="112"/>
      <c r="I90" s="112"/>
      <c r="J90" s="79"/>
      <c r="K90" s="98"/>
      <c r="L90" s="113"/>
      <c r="M90" s="113"/>
      <c r="N90" s="2"/>
      <c r="O90" s="111"/>
      <c r="P90" s="2"/>
      <c r="Q90" s="11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ht="13.5" customHeight="1">
      <c r="A91" s="59" t="s">
        <v>86</v>
      </c>
      <c r="B91" s="56" t="s">
        <v>15</v>
      </c>
      <c r="C91" s="56" t="s">
        <v>16</v>
      </c>
      <c r="D91" s="56" t="s">
        <v>87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ht="13.5" customHeight="1">
      <c r="A92" s="114" t="s">
        <v>88</v>
      </c>
      <c r="B92" s="66">
        <v>59</v>
      </c>
      <c r="C92" s="66">
        <v>224064</v>
      </c>
      <c r="D92" s="115">
        <f t="shared" ref="D92:D96" si="70">C92/B92</f>
        <v>3797.6949152542375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ht="13.5" customHeight="1">
      <c r="A93" s="114" t="s">
        <v>89</v>
      </c>
      <c r="B93" s="66">
        <v>33</v>
      </c>
      <c r="C93" s="66">
        <v>148149</v>
      </c>
      <c r="D93" s="115">
        <f t="shared" si="70"/>
        <v>4489.363636363636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ht="13.5" customHeight="1">
      <c r="A94" s="114" t="s">
        <v>90</v>
      </c>
      <c r="B94" s="66">
        <v>10</v>
      </c>
      <c r="C94" s="66">
        <v>470000</v>
      </c>
      <c r="D94" s="115">
        <f t="shared" si="70"/>
        <v>47000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ht="13.5" customHeight="1">
      <c r="A95" s="114" t="s">
        <v>91</v>
      </c>
      <c r="B95" s="66">
        <v>11</v>
      </c>
      <c r="C95" s="66">
        <v>2067792</v>
      </c>
      <c r="D95" s="115">
        <f t="shared" si="70"/>
        <v>187981.09090909091</v>
      </c>
      <c r="E95" s="116"/>
      <c r="F95" s="116"/>
      <c r="G95" s="116"/>
      <c r="H95" s="2"/>
      <c r="I95" s="2"/>
      <c r="J95" s="2"/>
      <c r="K95" s="2"/>
      <c r="L95" s="2"/>
      <c r="M95" s="2"/>
      <c r="N95" s="2"/>
      <c r="O95" s="2"/>
      <c r="P95" s="2"/>
      <c r="Q95" s="2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ht="13.5" customHeight="1">
      <c r="A96" s="114" t="s">
        <v>92</v>
      </c>
      <c r="B96" s="66">
        <v>155</v>
      </c>
      <c r="C96" s="66">
        <v>620000</v>
      </c>
      <c r="D96" s="115">
        <f t="shared" si="70"/>
        <v>4000</v>
      </c>
      <c r="E96" s="116"/>
      <c r="F96" s="116"/>
      <c r="G96" s="116"/>
      <c r="H96" s="2"/>
      <c r="I96" s="2"/>
      <c r="J96" s="2"/>
      <c r="K96" s="2"/>
      <c r="L96" s="2"/>
      <c r="M96" s="2"/>
      <c r="N96" s="2"/>
      <c r="O96" s="2"/>
      <c r="P96" s="2"/>
      <c r="Q96" s="2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ht="13.5" customHeight="1">
      <c r="A97" s="54"/>
      <c r="B97" s="117"/>
      <c r="C97" s="117"/>
      <c r="D97" s="118"/>
      <c r="E97" s="116"/>
      <c r="F97" s="116"/>
      <c r="G97" s="116"/>
      <c r="H97" s="2"/>
      <c r="I97" s="2"/>
      <c r="J97" s="2"/>
      <c r="K97" s="2"/>
      <c r="L97" s="2"/>
      <c r="M97" s="2"/>
      <c r="N97" s="2"/>
      <c r="O97" s="2"/>
      <c r="P97" s="2"/>
      <c r="Q97" s="2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ht="13.5" customHeight="1">
      <c r="A98" s="119"/>
      <c r="B98" s="119"/>
      <c r="C98" s="119"/>
      <c r="D98" s="119"/>
      <c r="E98" s="116"/>
      <c r="F98" s="116"/>
      <c r="G98" s="116"/>
      <c r="H98" s="2"/>
      <c r="I98" s="2"/>
      <c r="J98" s="2"/>
      <c r="K98" s="2"/>
      <c r="L98" s="2"/>
      <c r="M98" s="2"/>
      <c r="N98" s="2"/>
      <c r="O98" s="2"/>
      <c r="P98" s="2"/>
      <c r="Q98" s="2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ht="13.5" customHeight="1">
      <c r="A99" s="119"/>
      <c r="B99" s="119"/>
      <c r="C99" s="119"/>
      <c r="D99" s="119"/>
      <c r="E99" s="116"/>
      <c r="F99" s="116"/>
      <c r="G99" s="116"/>
      <c r="H99" s="2"/>
      <c r="I99" s="2"/>
      <c r="J99" s="2"/>
      <c r="K99" s="2"/>
      <c r="L99" s="2"/>
      <c r="M99" s="2"/>
      <c r="N99" s="2"/>
      <c r="O99" s="2"/>
      <c r="P99" s="2"/>
      <c r="Q99" s="2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ht="13.5" customHeight="1">
      <c r="A100" s="225" t="s">
        <v>100</v>
      </c>
      <c r="B100" s="209"/>
      <c r="C100" s="209"/>
      <c r="D100" s="209"/>
      <c r="E100" s="209"/>
      <c r="F100" s="209"/>
      <c r="G100" s="209"/>
      <c r="H100" s="209"/>
      <c r="I100" s="209"/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ht="13.5" customHeight="1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ht="13.5" customHeight="1">
      <c r="A103" s="120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ht="13.5" customHeight="1">
      <c r="A104" s="120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ht="13.5" customHeight="1">
      <c r="A105" s="120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ht="13.5" customHeight="1">
      <c r="A106" s="120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ht="13.5" customHeight="1">
      <c r="A107" s="120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ht="13.5" customHeight="1">
      <c r="A108" s="120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ht="13.5" customHeight="1">
      <c r="A109" s="120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ht="13.5" customHeight="1">
      <c r="A110" s="120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ht="13.5" customHeight="1">
      <c r="A111" s="120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ht="13.5" customHeight="1">
      <c r="A112" s="120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ht="13.5" customHeight="1">
      <c r="A113" s="120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ht="13.5" customHeight="1">
      <c r="A114" s="120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ht="13.5" customHeight="1">
      <c r="A115" s="120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ht="13.5" customHeight="1">
      <c r="A116" s="120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ht="13.5" customHeight="1">
      <c r="A117" s="120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ht="13.5" customHeight="1">
      <c r="A118" s="120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ht="13.5" customHeight="1">
      <c r="A119" s="120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ht="13.5" customHeight="1">
      <c r="A120" s="120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ht="13.5" customHeight="1">
      <c r="A121" s="120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ht="13.5" customHeight="1">
      <c r="A122" s="120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ht="13.5" customHeight="1">
      <c r="A123" s="120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ht="13.5" customHeight="1">
      <c r="A124" s="120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ht="13.5" customHeight="1">
      <c r="A125" s="120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ht="13.5" customHeight="1">
      <c r="A126" s="120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ht="13.5" customHeight="1">
      <c r="A127" s="120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ht="13.5" customHeight="1">
      <c r="A128" s="120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ht="13.5" customHeight="1">
      <c r="A129" s="120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ht="13.5" customHeight="1">
      <c r="A130" s="120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ht="13.5" customHeight="1">
      <c r="A131" s="120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ht="13.5" customHeight="1">
      <c r="A132" s="120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ht="13.5" customHeight="1">
      <c r="A133" s="120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ht="13.5" customHeight="1">
      <c r="A134" s="120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ht="13.5" customHeight="1">
      <c r="A135" s="120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ht="13.5" customHeight="1">
      <c r="A136" s="120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ht="13.5" customHeight="1">
      <c r="A137" s="120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ht="13.5" customHeight="1">
      <c r="A138" s="120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ht="13.5" customHeight="1">
      <c r="A139" s="120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ht="13.5" customHeight="1">
      <c r="A140" s="120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ht="13.5" customHeight="1">
      <c r="A141" s="120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ht="13.5" customHeight="1">
      <c r="A142" s="120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ht="13.5" customHeight="1">
      <c r="A143" s="120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ht="13.5" customHeight="1">
      <c r="A144" s="120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ht="13.5" customHeight="1">
      <c r="A145" s="120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ht="13.5" customHeight="1">
      <c r="A146" s="120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ht="13.5" customHeight="1">
      <c r="A147" s="120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ht="13.5" customHeight="1">
      <c r="A148" s="120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ht="13.5" customHeight="1">
      <c r="A149" s="120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ht="13.5" customHeight="1">
      <c r="A150" s="120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ht="13.5" customHeight="1">
      <c r="A151" s="120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ht="13.5" customHeight="1">
      <c r="A152" s="120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ht="13.5" customHeight="1">
      <c r="A153" s="120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ht="13.5" customHeight="1">
      <c r="A154" s="120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ht="13.5" customHeight="1">
      <c r="A155" s="120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ht="13.5" customHeight="1">
      <c r="A156" s="120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ht="13.5" customHeight="1">
      <c r="A157" s="120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ht="13.5" customHeight="1">
      <c r="A158" s="120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ht="13.5" customHeight="1">
      <c r="A159" s="120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ht="13.5" customHeight="1">
      <c r="A160" s="120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ht="13.5" customHeight="1">
      <c r="A161" s="120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ht="13.5" customHeight="1">
      <c r="A162" s="120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ht="13.5" customHeight="1">
      <c r="A163" s="120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ht="13.5" customHeight="1">
      <c r="A164" s="120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ht="13.5" customHeight="1">
      <c r="A165" s="120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ht="13.5" customHeight="1">
      <c r="A166" s="120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ht="13.5" customHeight="1">
      <c r="A167" s="120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ht="13.5" customHeight="1">
      <c r="A168" s="120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ht="13.5" customHeight="1">
      <c r="A169" s="120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ht="13.5" customHeight="1">
      <c r="A170" s="120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ht="13.5" customHeight="1">
      <c r="A171" s="120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ht="13.5" customHeight="1">
      <c r="A172" s="120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ht="13.5" customHeight="1">
      <c r="A173" s="120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ht="13.5" customHeight="1">
      <c r="A174" s="120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ht="13.5" customHeight="1">
      <c r="A175" s="120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ht="13.5" customHeight="1">
      <c r="A176" s="120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ht="13.5" customHeight="1">
      <c r="A177" s="120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ht="13.5" customHeight="1">
      <c r="A178" s="120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ht="13.5" customHeight="1">
      <c r="A179" s="120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ht="13.5" customHeight="1">
      <c r="A180" s="120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ht="13.5" customHeight="1">
      <c r="A181" s="120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ht="13.5" customHeight="1">
      <c r="A182" s="120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ht="13.5" customHeight="1">
      <c r="A183" s="120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ht="13.5" customHeight="1">
      <c r="A184" s="120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ht="13.5" customHeight="1">
      <c r="A185" s="120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ht="13.5" customHeight="1">
      <c r="A186" s="120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ht="13.5" customHeight="1">
      <c r="A187" s="120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ht="13.5" customHeight="1">
      <c r="A188" s="120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ht="13.5" customHeight="1">
      <c r="A189" s="120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ht="13.5" customHeight="1">
      <c r="A190" s="120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ht="13.5" customHeight="1">
      <c r="A191" s="120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ht="13.5" customHeight="1">
      <c r="A192" s="120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ht="13.5" customHeight="1">
      <c r="A193" s="120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ht="13.5" customHeight="1">
      <c r="A194" s="120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ht="13.5" customHeight="1">
      <c r="A195" s="120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ht="13.5" customHeight="1">
      <c r="A196" s="120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ht="13.5" customHeight="1">
      <c r="A197" s="120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ht="13.5" customHeight="1">
      <c r="A198" s="120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ht="13.5" customHeight="1">
      <c r="A199" s="120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ht="13.5" customHeight="1">
      <c r="A200" s="120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ht="13.5" customHeight="1">
      <c r="A201" s="120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ht="13.5" customHeight="1">
      <c r="A202" s="120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ht="13.5" customHeight="1">
      <c r="A203" s="120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ht="13.5" customHeight="1">
      <c r="A204" s="120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ht="13.5" customHeight="1">
      <c r="A205" s="120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ht="13.5" customHeight="1">
      <c r="A206" s="120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ht="13.5" customHeight="1">
      <c r="A207" s="120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ht="13.5" customHeight="1">
      <c r="A208" s="120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1:36" ht="13.5" customHeight="1">
      <c r="A209" s="120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1:36" ht="13.5" customHeight="1">
      <c r="A210" s="120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1:36" ht="13.5" customHeight="1">
      <c r="A211" s="120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1:36" ht="13.5" customHeight="1">
      <c r="A212" s="120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1:36" ht="13.5" customHeight="1">
      <c r="A213" s="120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1:36" ht="13.5" customHeight="1">
      <c r="A214" s="120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1:36" ht="13.5" customHeight="1">
      <c r="A215" s="120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1:36" ht="13.5" customHeight="1">
      <c r="A216" s="120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1:36" ht="13.5" customHeight="1">
      <c r="A217" s="120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1:36" ht="13.5" customHeight="1">
      <c r="A218" s="120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</row>
    <row r="219" spans="1:36" ht="13.5" customHeight="1">
      <c r="A219" s="120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</row>
    <row r="220" spans="1:36" ht="13.5" customHeight="1">
      <c r="A220" s="120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</row>
    <row r="221" spans="1:36" ht="13.5" customHeight="1">
      <c r="A221" s="120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</row>
    <row r="222" spans="1:36" ht="13.5" customHeight="1">
      <c r="A222" s="120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</row>
    <row r="223" spans="1:36" ht="13.5" customHeight="1">
      <c r="A223" s="120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</row>
    <row r="224" spans="1:36" ht="13.5" customHeight="1">
      <c r="A224" s="120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</row>
    <row r="225" spans="1:36" ht="13.5" customHeight="1">
      <c r="A225" s="120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</row>
    <row r="226" spans="1:36" ht="13.5" customHeight="1">
      <c r="A226" s="120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</row>
    <row r="227" spans="1:36" ht="13.5" customHeight="1">
      <c r="A227" s="120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</row>
    <row r="228" spans="1:36" ht="13.5" customHeight="1">
      <c r="A228" s="120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</row>
    <row r="229" spans="1:36" ht="13.5" customHeight="1">
      <c r="A229" s="120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</row>
    <row r="230" spans="1:36" ht="13.5" customHeight="1">
      <c r="A230" s="120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</row>
    <row r="231" spans="1:36" ht="13.5" customHeight="1">
      <c r="A231" s="120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</row>
    <row r="232" spans="1:36" ht="13.5" customHeight="1">
      <c r="A232" s="120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</row>
    <row r="233" spans="1:36" ht="13.5" customHeight="1">
      <c r="A233" s="120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</row>
    <row r="234" spans="1:36" ht="13.5" customHeight="1">
      <c r="A234" s="120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</row>
    <row r="235" spans="1:36" ht="13.5" customHeight="1">
      <c r="A235" s="120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</row>
    <row r="236" spans="1:36" ht="13.5" customHeight="1">
      <c r="A236" s="120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</row>
    <row r="237" spans="1:36" ht="13.5" customHeight="1">
      <c r="A237" s="120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</row>
    <row r="238" spans="1:36" ht="13.5" customHeight="1">
      <c r="A238" s="120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</row>
    <row r="239" spans="1:36" ht="13.5" customHeight="1">
      <c r="A239" s="120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</row>
    <row r="240" spans="1:36" ht="13.5" customHeight="1">
      <c r="A240" s="120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</row>
    <row r="241" spans="1:36" ht="13.5" customHeight="1">
      <c r="A241" s="120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</row>
    <row r="242" spans="1:36" ht="13.5" customHeight="1">
      <c r="A242" s="120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</row>
    <row r="243" spans="1:36" ht="13.5" customHeight="1">
      <c r="A243" s="120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</row>
    <row r="244" spans="1:36" ht="13.5" customHeight="1">
      <c r="A244" s="120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</row>
    <row r="245" spans="1:36" ht="13.5" customHeight="1">
      <c r="A245" s="120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</row>
    <row r="246" spans="1:36" ht="13.5" customHeight="1">
      <c r="A246" s="120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</row>
    <row r="247" spans="1:36" ht="13.5" customHeight="1">
      <c r="A247" s="120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</row>
    <row r="248" spans="1:36" ht="13.5" customHeight="1">
      <c r="A248" s="120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</row>
    <row r="249" spans="1:36" ht="13.5" customHeight="1">
      <c r="A249" s="120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</row>
    <row r="250" spans="1:36" ht="13.5" customHeight="1">
      <c r="A250" s="120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</row>
    <row r="251" spans="1:36" ht="13.5" customHeight="1">
      <c r="A251" s="120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</row>
    <row r="252" spans="1:36" ht="13.5" customHeight="1">
      <c r="A252" s="120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</row>
    <row r="253" spans="1:36" ht="13.5" customHeight="1">
      <c r="A253" s="120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</row>
    <row r="254" spans="1:36" ht="13.5" customHeight="1">
      <c r="A254" s="120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</row>
    <row r="255" spans="1:36" ht="13.5" customHeight="1">
      <c r="A255" s="120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</row>
    <row r="256" spans="1:36" ht="13.5" customHeight="1">
      <c r="A256" s="120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</row>
    <row r="257" spans="1:36" ht="13.5" customHeight="1">
      <c r="A257" s="120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</row>
    <row r="258" spans="1:36" ht="13.5" customHeight="1">
      <c r="A258" s="120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</row>
    <row r="259" spans="1:36" ht="13.5" customHeight="1">
      <c r="A259" s="120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</row>
    <row r="260" spans="1:36" ht="13.5" customHeight="1">
      <c r="A260" s="120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</row>
    <row r="261" spans="1:36" ht="13.5" customHeight="1">
      <c r="A261" s="120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</row>
    <row r="262" spans="1:36" ht="13.5" customHeight="1">
      <c r="A262" s="120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</row>
    <row r="263" spans="1:36" ht="13.5" customHeight="1">
      <c r="A263" s="120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</row>
    <row r="264" spans="1:36" ht="13.5" customHeight="1">
      <c r="A264" s="120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</row>
    <row r="265" spans="1:36" ht="13.5" customHeight="1">
      <c r="A265" s="120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</row>
    <row r="266" spans="1:36" ht="13.5" customHeight="1">
      <c r="A266" s="120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</row>
    <row r="267" spans="1:36" ht="13.5" customHeight="1">
      <c r="A267" s="120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</row>
    <row r="268" spans="1:36" ht="13.5" customHeight="1">
      <c r="A268" s="120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</row>
    <row r="269" spans="1:36" ht="13.5" customHeight="1">
      <c r="A269" s="120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</row>
    <row r="270" spans="1:36" ht="13.5" customHeight="1">
      <c r="A270" s="120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</row>
    <row r="271" spans="1:36" ht="13.5" customHeight="1">
      <c r="A271" s="120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</row>
    <row r="272" spans="1:36" ht="13.5" customHeight="1">
      <c r="A272" s="120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</row>
    <row r="273" spans="1:36" ht="13.5" customHeight="1">
      <c r="A273" s="120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</row>
    <row r="274" spans="1:36" ht="13.5" customHeight="1">
      <c r="A274" s="120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</row>
    <row r="275" spans="1:36" ht="13.5" customHeight="1">
      <c r="A275" s="120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</row>
    <row r="276" spans="1:36" ht="13.5" customHeight="1">
      <c r="A276" s="120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</row>
    <row r="277" spans="1:36" ht="13.5" customHeight="1">
      <c r="A277" s="120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</row>
    <row r="278" spans="1:36" ht="13.5" customHeight="1">
      <c r="A278" s="120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</row>
    <row r="279" spans="1:36" ht="13.5" customHeight="1">
      <c r="A279" s="120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</row>
    <row r="280" spans="1:36" ht="13.5" customHeight="1">
      <c r="A280" s="120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</row>
    <row r="281" spans="1:36" ht="13.5" customHeight="1">
      <c r="A281" s="120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</row>
    <row r="282" spans="1:36" ht="13.5" customHeight="1">
      <c r="A282" s="120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</row>
    <row r="283" spans="1:36" ht="13.5" customHeight="1">
      <c r="A283" s="120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</row>
    <row r="284" spans="1:36" ht="13.5" customHeight="1">
      <c r="A284" s="120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</row>
    <row r="285" spans="1:36" ht="13.5" customHeight="1">
      <c r="A285" s="120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</row>
    <row r="286" spans="1:36" ht="13.5" customHeight="1">
      <c r="A286" s="120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</row>
    <row r="287" spans="1:36" ht="13.5" customHeight="1">
      <c r="A287" s="120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</row>
    <row r="288" spans="1:36" ht="13.5" customHeight="1">
      <c r="A288" s="120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</row>
    <row r="289" spans="1:36" ht="13.5" customHeight="1">
      <c r="A289" s="120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</row>
    <row r="290" spans="1:36" ht="13.5" customHeight="1">
      <c r="A290" s="120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</row>
    <row r="291" spans="1:36" ht="13.5" customHeight="1">
      <c r="A291" s="120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</row>
    <row r="292" spans="1:36" ht="13.5" customHeight="1">
      <c r="A292" s="120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</row>
    <row r="293" spans="1:36" ht="13.5" customHeight="1">
      <c r="A293" s="120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</row>
    <row r="294" spans="1:36" ht="13.5" customHeight="1">
      <c r="A294" s="120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</row>
    <row r="295" spans="1:36" ht="13.5" customHeight="1">
      <c r="A295" s="120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</row>
    <row r="296" spans="1:36" ht="13.5" customHeight="1">
      <c r="A296" s="120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</row>
    <row r="297" spans="1:36" ht="13.5" customHeight="1">
      <c r="A297" s="120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</row>
    <row r="298" spans="1:36" ht="13.5" customHeight="1">
      <c r="A298" s="120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</row>
    <row r="299" spans="1:36" ht="13.5" customHeight="1">
      <c r="A299" s="120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</row>
    <row r="300" spans="1:36" ht="13.5" customHeight="1">
      <c r="A300" s="120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</row>
    <row r="301" spans="1:36" ht="13.5" customHeight="1">
      <c r="A301" s="120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</row>
    <row r="302" spans="1:36" ht="13.5" customHeight="1">
      <c r="A302" s="120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</row>
    <row r="303" spans="1:36" ht="13.5" customHeight="1">
      <c r="A303" s="120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</row>
    <row r="304" spans="1:36" ht="13.5" customHeight="1">
      <c r="A304" s="120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</row>
    <row r="305" spans="1:36" ht="13.5" customHeight="1">
      <c r="A305" s="120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</row>
    <row r="306" spans="1:36" ht="13.5" customHeight="1">
      <c r="A306" s="120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</row>
    <row r="307" spans="1:36" ht="13.5" customHeight="1">
      <c r="A307" s="120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</row>
    <row r="308" spans="1:36" ht="13.5" customHeight="1">
      <c r="A308" s="120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</row>
    <row r="309" spans="1:36" ht="13.5" customHeight="1">
      <c r="A309" s="120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</row>
    <row r="310" spans="1:36" ht="13.5" customHeight="1">
      <c r="A310" s="120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</row>
    <row r="311" spans="1:36" ht="13.5" customHeight="1">
      <c r="A311" s="120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</row>
    <row r="312" spans="1:36" ht="13.5" customHeight="1">
      <c r="A312" s="120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</row>
    <row r="313" spans="1:36" ht="13.5" customHeight="1">
      <c r="A313" s="120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</row>
    <row r="314" spans="1:36" ht="13.5" customHeight="1">
      <c r="A314" s="120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</row>
    <row r="315" spans="1:36" ht="13.5" customHeight="1">
      <c r="A315" s="120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</row>
    <row r="316" spans="1:36" ht="13.5" customHeight="1">
      <c r="A316" s="120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</row>
    <row r="317" spans="1:36" ht="13.5" customHeight="1">
      <c r="A317" s="120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</row>
    <row r="318" spans="1:36" ht="13.5" customHeight="1">
      <c r="A318" s="120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</row>
    <row r="319" spans="1:36" ht="13.5" customHeight="1">
      <c r="A319" s="120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</row>
    <row r="320" spans="1:36" ht="13.5" customHeight="1">
      <c r="A320" s="120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</row>
    <row r="321" spans="1:36" ht="13.5" customHeight="1">
      <c r="A321" s="120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</row>
    <row r="322" spans="1:36" ht="13.5" customHeight="1">
      <c r="A322" s="120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</row>
    <row r="323" spans="1:36" ht="13.5" customHeight="1">
      <c r="A323" s="120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</row>
    <row r="324" spans="1:36" ht="13.5" customHeight="1">
      <c r="A324" s="120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</row>
    <row r="325" spans="1:36" ht="13.5" customHeight="1">
      <c r="A325" s="120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</row>
    <row r="326" spans="1:36" ht="13.5" customHeight="1">
      <c r="A326" s="120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</row>
    <row r="327" spans="1:36" ht="13.5" customHeight="1">
      <c r="A327" s="120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</row>
    <row r="328" spans="1:36" ht="13.5" customHeight="1">
      <c r="A328" s="120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</row>
    <row r="329" spans="1:36" ht="13.5" customHeight="1">
      <c r="A329" s="120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</row>
    <row r="330" spans="1:36" ht="13.5" customHeight="1">
      <c r="A330" s="120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</row>
    <row r="331" spans="1:36" ht="13.5" customHeight="1">
      <c r="A331" s="120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</row>
    <row r="332" spans="1:36" ht="13.5" customHeight="1">
      <c r="A332" s="120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</row>
    <row r="333" spans="1:36" ht="13.5" customHeight="1">
      <c r="A333" s="120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</row>
    <row r="334" spans="1:36" ht="13.5" customHeight="1">
      <c r="A334" s="120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</row>
    <row r="335" spans="1:36" ht="13.5" customHeight="1">
      <c r="A335" s="120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</row>
    <row r="336" spans="1:36" ht="13.5" customHeight="1">
      <c r="A336" s="120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</row>
    <row r="337" spans="1:36" ht="13.5" customHeight="1">
      <c r="A337" s="120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</row>
    <row r="338" spans="1:36" ht="13.5" customHeight="1">
      <c r="A338" s="120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</row>
    <row r="339" spans="1:36" ht="13.5" customHeight="1">
      <c r="A339" s="120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</row>
    <row r="340" spans="1:36" ht="13.5" customHeight="1">
      <c r="A340" s="120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</row>
    <row r="341" spans="1:36" ht="13.5" customHeight="1">
      <c r="A341" s="120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</row>
    <row r="342" spans="1:36" ht="13.5" customHeight="1">
      <c r="A342" s="120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</row>
    <row r="343" spans="1:36" ht="13.5" customHeight="1">
      <c r="A343" s="120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</row>
    <row r="344" spans="1:36" ht="13.5" customHeight="1">
      <c r="A344" s="120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</row>
    <row r="345" spans="1:36" ht="13.5" customHeight="1">
      <c r="A345" s="120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</row>
    <row r="346" spans="1:36" ht="13.5" customHeight="1">
      <c r="A346" s="120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</row>
    <row r="347" spans="1:36" ht="13.5" customHeight="1">
      <c r="A347" s="120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</row>
    <row r="348" spans="1:36" ht="13.5" customHeight="1">
      <c r="A348" s="120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</row>
    <row r="349" spans="1:36" ht="13.5" customHeight="1">
      <c r="A349" s="120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</row>
    <row r="350" spans="1:36" ht="13.5" customHeight="1">
      <c r="A350" s="120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</row>
    <row r="351" spans="1:36" ht="13.5" customHeight="1">
      <c r="A351" s="120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</row>
    <row r="352" spans="1:36" ht="13.5" customHeight="1">
      <c r="A352" s="120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</row>
    <row r="353" spans="1:36" ht="13.5" customHeight="1">
      <c r="A353" s="120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</row>
    <row r="354" spans="1:36" ht="13.5" customHeight="1">
      <c r="A354" s="120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</row>
    <row r="355" spans="1:36" ht="13.5" customHeight="1">
      <c r="A355" s="120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</row>
    <row r="356" spans="1:36" ht="13.5" customHeight="1">
      <c r="A356" s="120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</row>
    <row r="357" spans="1:36" ht="13.5" customHeight="1">
      <c r="A357" s="120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</row>
    <row r="358" spans="1:36" ht="13.5" customHeight="1">
      <c r="A358" s="120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</row>
    <row r="359" spans="1:36" ht="13.5" customHeight="1">
      <c r="A359" s="120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</row>
    <row r="360" spans="1:36" ht="13.5" customHeight="1">
      <c r="A360" s="120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</row>
    <row r="361" spans="1:36" ht="13.5" customHeight="1">
      <c r="A361" s="120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</row>
    <row r="362" spans="1:36" ht="13.5" customHeight="1">
      <c r="A362" s="120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</row>
    <row r="363" spans="1:36" ht="13.5" customHeight="1">
      <c r="A363" s="120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</row>
    <row r="364" spans="1:36" ht="13.5" customHeight="1">
      <c r="A364" s="120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</row>
    <row r="365" spans="1:36" ht="13.5" customHeight="1">
      <c r="A365" s="120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</row>
    <row r="366" spans="1:36" ht="13.5" customHeight="1">
      <c r="A366" s="120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</row>
    <row r="367" spans="1:36" ht="13.5" customHeight="1">
      <c r="A367" s="120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</row>
    <row r="368" spans="1:36" ht="13.5" customHeight="1">
      <c r="A368" s="120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</row>
    <row r="369" spans="1:36" ht="13.5" customHeight="1">
      <c r="A369" s="120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</row>
    <row r="370" spans="1:36" ht="13.5" customHeight="1">
      <c r="A370" s="120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</row>
    <row r="371" spans="1:36" ht="13.5" customHeight="1">
      <c r="A371" s="120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</row>
    <row r="372" spans="1:36" ht="13.5" customHeight="1">
      <c r="A372" s="120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</row>
    <row r="373" spans="1:36" ht="13.5" customHeight="1">
      <c r="A373" s="120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</row>
    <row r="374" spans="1:36" ht="13.5" customHeight="1">
      <c r="A374" s="120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</row>
    <row r="375" spans="1:36" ht="13.5" customHeight="1">
      <c r="A375" s="120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</row>
    <row r="376" spans="1:36" ht="13.5" customHeight="1">
      <c r="A376" s="120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</row>
    <row r="377" spans="1:36" ht="13.5" customHeight="1">
      <c r="A377" s="120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</row>
    <row r="378" spans="1:36" ht="13.5" customHeight="1">
      <c r="A378" s="120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</row>
    <row r="379" spans="1:36" ht="13.5" customHeight="1">
      <c r="A379" s="120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</row>
    <row r="380" spans="1:36" ht="13.5" customHeight="1">
      <c r="A380" s="120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</row>
    <row r="381" spans="1:36" ht="13.5" customHeight="1">
      <c r="A381" s="120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</row>
    <row r="382" spans="1:36" ht="13.5" customHeight="1">
      <c r="A382" s="120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</row>
    <row r="383" spans="1:36" ht="13.5" customHeight="1">
      <c r="A383" s="120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</row>
    <row r="384" spans="1:36" ht="13.5" customHeight="1">
      <c r="A384" s="120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</row>
    <row r="385" spans="1:36" ht="13.5" customHeight="1">
      <c r="A385" s="120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</row>
    <row r="386" spans="1:36" ht="13.5" customHeight="1">
      <c r="A386" s="120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</row>
    <row r="387" spans="1:36" ht="13.5" customHeight="1">
      <c r="A387" s="120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</row>
    <row r="388" spans="1:36" ht="13.5" customHeight="1">
      <c r="A388" s="120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</row>
    <row r="389" spans="1:36" ht="13.5" customHeight="1">
      <c r="A389" s="120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</row>
    <row r="390" spans="1:36" ht="13.5" customHeight="1">
      <c r="A390" s="120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</row>
    <row r="391" spans="1:36" ht="13.5" customHeight="1">
      <c r="A391" s="120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</row>
    <row r="392" spans="1:36" ht="13.5" customHeight="1">
      <c r="A392" s="120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</row>
    <row r="393" spans="1:36" ht="13.5" customHeight="1">
      <c r="A393" s="120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</row>
    <row r="394" spans="1:36" ht="13.5" customHeight="1">
      <c r="A394" s="120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</row>
    <row r="395" spans="1:36" ht="13.5" customHeight="1">
      <c r="A395" s="120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</row>
    <row r="396" spans="1:36" ht="13.5" customHeight="1">
      <c r="A396" s="120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</row>
    <row r="397" spans="1:36" ht="13.5" customHeight="1">
      <c r="A397" s="120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</row>
    <row r="398" spans="1:36" ht="13.5" customHeight="1">
      <c r="A398" s="120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</row>
    <row r="399" spans="1:36" ht="13.5" customHeight="1">
      <c r="A399" s="120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</row>
    <row r="400" spans="1:36" ht="13.5" customHeight="1">
      <c r="A400" s="120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</row>
    <row r="401" spans="1:36" ht="13.5" customHeight="1">
      <c r="A401" s="120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</row>
    <row r="402" spans="1:36" ht="13.5" customHeight="1">
      <c r="A402" s="120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</row>
    <row r="403" spans="1:36" ht="13.5" customHeight="1">
      <c r="A403" s="120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</row>
    <row r="404" spans="1:36" ht="13.5" customHeight="1">
      <c r="A404" s="120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</row>
    <row r="405" spans="1:36" ht="13.5" customHeight="1">
      <c r="A405" s="120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</row>
    <row r="406" spans="1:36" ht="13.5" customHeight="1">
      <c r="A406" s="120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</row>
    <row r="407" spans="1:36" ht="13.5" customHeight="1">
      <c r="A407" s="120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</row>
    <row r="408" spans="1:36" ht="13.5" customHeight="1">
      <c r="A408" s="120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</row>
    <row r="409" spans="1:36" ht="13.5" customHeight="1">
      <c r="A409" s="120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</row>
    <row r="410" spans="1:36" ht="13.5" customHeight="1">
      <c r="A410" s="120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</row>
    <row r="411" spans="1:36" ht="13.5" customHeight="1">
      <c r="A411" s="120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</row>
    <row r="412" spans="1:36" ht="13.5" customHeight="1">
      <c r="A412" s="120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</row>
    <row r="413" spans="1:36" ht="13.5" customHeight="1">
      <c r="A413" s="120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</row>
    <row r="414" spans="1:36" ht="13.5" customHeight="1">
      <c r="A414" s="120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</row>
    <row r="415" spans="1:36" ht="13.5" customHeight="1">
      <c r="A415" s="120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</row>
    <row r="416" spans="1:36" ht="13.5" customHeight="1">
      <c r="A416" s="120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</row>
    <row r="417" spans="1:36" ht="13.5" customHeight="1">
      <c r="A417" s="120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</row>
    <row r="418" spans="1:36" ht="13.5" customHeight="1">
      <c r="A418" s="120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</row>
    <row r="419" spans="1:36" ht="13.5" customHeight="1">
      <c r="A419" s="120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</row>
    <row r="420" spans="1:36" ht="13.5" customHeight="1">
      <c r="A420" s="120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</row>
    <row r="421" spans="1:36" ht="13.5" customHeight="1">
      <c r="A421" s="120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</row>
    <row r="422" spans="1:36" ht="13.5" customHeight="1">
      <c r="A422" s="120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</row>
    <row r="423" spans="1:36" ht="13.5" customHeight="1">
      <c r="A423" s="120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</row>
    <row r="424" spans="1:36" ht="13.5" customHeight="1">
      <c r="A424" s="120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</row>
    <row r="425" spans="1:36" ht="13.5" customHeight="1">
      <c r="A425" s="120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</row>
    <row r="426" spans="1:36" ht="13.5" customHeight="1">
      <c r="A426" s="120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</row>
    <row r="427" spans="1:36" ht="13.5" customHeight="1">
      <c r="A427" s="120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</row>
    <row r="428" spans="1:36" ht="13.5" customHeight="1">
      <c r="A428" s="120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</row>
    <row r="429" spans="1:36" ht="13.5" customHeight="1">
      <c r="A429" s="120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</row>
    <row r="430" spans="1:36" ht="13.5" customHeight="1">
      <c r="A430" s="120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</row>
    <row r="431" spans="1:36" ht="13.5" customHeight="1">
      <c r="A431" s="120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</row>
    <row r="432" spans="1:36" ht="13.5" customHeight="1">
      <c r="A432" s="120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</row>
    <row r="433" spans="1:36" ht="13.5" customHeight="1">
      <c r="A433" s="120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</row>
    <row r="434" spans="1:36" ht="13.5" customHeight="1">
      <c r="A434" s="120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</row>
    <row r="435" spans="1:36" ht="13.5" customHeight="1">
      <c r="A435" s="120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</row>
    <row r="436" spans="1:36" ht="13.5" customHeight="1">
      <c r="A436" s="120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</row>
    <row r="437" spans="1:36" ht="13.5" customHeight="1">
      <c r="A437" s="120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</row>
    <row r="438" spans="1:36" ht="13.5" customHeight="1">
      <c r="A438" s="120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</row>
    <row r="439" spans="1:36" ht="13.5" customHeight="1">
      <c r="A439" s="120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</row>
    <row r="440" spans="1:36" ht="13.5" customHeight="1">
      <c r="A440" s="120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</row>
    <row r="441" spans="1:36" ht="13.5" customHeight="1">
      <c r="A441" s="120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</row>
    <row r="442" spans="1:36" ht="13.5" customHeight="1">
      <c r="A442" s="120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</row>
    <row r="443" spans="1:36" ht="13.5" customHeight="1">
      <c r="A443" s="120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</row>
    <row r="444" spans="1:36" ht="13.5" customHeight="1">
      <c r="A444" s="120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</row>
    <row r="445" spans="1:36" ht="13.5" customHeight="1">
      <c r="A445" s="120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</row>
    <row r="446" spans="1:36" ht="13.5" customHeight="1">
      <c r="A446" s="120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</row>
    <row r="447" spans="1:36" ht="13.5" customHeight="1">
      <c r="A447" s="120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</row>
    <row r="448" spans="1:36" ht="13.5" customHeight="1">
      <c r="A448" s="120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</row>
    <row r="449" spans="1:36" ht="13.5" customHeight="1">
      <c r="A449" s="120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</row>
    <row r="450" spans="1:36" ht="13.5" customHeight="1">
      <c r="A450" s="120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</row>
    <row r="451" spans="1:36" ht="13.5" customHeight="1">
      <c r="A451" s="120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</row>
    <row r="452" spans="1:36" ht="13.5" customHeight="1">
      <c r="A452" s="120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</row>
    <row r="453" spans="1:36" ht="13.5" customHeight="1">
      <c r="A453" s="120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</row>
    <row r="454" spans="1:36" ht="13.5" customHeight="1">
      <c r="A454" s="120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</row>
    <row r="455" spans="1:36" ht="13.5" customHeight="1">
      <c r="A455" s="120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</row>
    <row r="456" spans="1:36" ht="13.5" customHeight="1">
      <c r="A456" s="120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</row>
    <row r="457" spans="1:36" ht="13.5" customHeight="1">
      <c r="A457" s="120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</row>
    <row r="458" spans="1:36" ht="13.5" customHeight="1">
      <c r="A458" s="120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</row>
    <row r="459" spans="1:36" ht="13.5" customHeight="1">
      <c r="A459" s="120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</row>
    <row r="460" spans="1:36" ht="13.5" customHeight="1">
      <c r="A460" s="120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</row>
    <row r="461" spans="1:36" ht="13.5" customHeight="1">
      <c r="A461" s="120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</row>
    <row r="462" spans="1:36" ht="13.5" customHeight="1">
      <c r="A462" s="120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</row>
    <row r="463" spans="1:36" ht="13.5" customHeight="1">
      <c r="A463" s="120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</row>
    <row r="464" spans="1:36" ht="13.5" customHeight="1">
      <c r="A464" s="120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</row>
    <row r="465" spans="1:36" ht="13.5" customHeight="1">
      <c r="A465" s="120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</row>
    <row r="466" spans="1:36" ht="13.5" customHeight="1">
      <c r="A466" s="120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</row>
    <row r="467" spans="1:36" ht="13.5" customHeight="1">
      <c r="A467" s="120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</row>
    <row r="468" spans="1:36" ht="13.5" customHeight="1">
      <c r="A468" s="120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</row>
    <row r="469" spans="1:36" ht="13.5" customHeight="1">
      <c r="A469" s="120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</row>
    <row r="470" spans="1:36" ht="13.5" customHeight="1">
      <c r="A470" s="120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</row>
    <row r="471" spans="1:36" ht="13.5" customHeight="1">
      <c r="A471" s="120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</row>
    <row r="472" spans="1:36" ht="13.5" customHeight="1">
      <c r="A472" s="120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</row>
    <row r="473" spans="1:36" ht="13.5" customHeight="1">
      <c r="A473" s="120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</row>
    <row r="474" spans="1:36" ht="13.5" customHeight="1">
      <c r="A474" s="120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</row>
    <row r="475" spans="1:36" ht="13.5" customHeight="1">
      <c r="A475" s="120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</row>
    <row r="476" spans="1:36" ht="13.5" customHeight="1">
      <c r="A476" s="120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</row>
    <row r="477" spans="1:36" ht="13.5" customHeight="1">
      <c r="A477" s="120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</row>
    <row r="478" spans="1:36" ht="13.5" customHeight="1">
      <c r="A478" s="120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</row>
    <row r="479" spans="1:36" ht="13.5" customHeight="1">
      <c r="A479" s="120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</row>
    <row r="480" spans="1:36" ht="13.5" customHeight="1">
      <c r="A480" s="120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</row>
    <row r="481" spans="1:36" ht="13.5" customHeight="1">
      <c r="A481" s="120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</row>
    <row r="482" spans="1:36" ht="13.5" customHeight="1">
      <c r="A482" s="120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</row>
    <row r="483" spans="1:36" ht="13.5" customHeight="1">
      <c r="A483" s="120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</row>
    <row r="484" spans="1:36" ht="13.5" customHeight="1">
      <c r="A484" s="120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</row>
    <row r="485" spans="1:36" ht="13.5" customHeight="1">
      <c r="A485" s="120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</row>
    <row r="486" spans="1:36" ht="13.5" customHeight="1">
      <c r="A486" s="120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</row>
    <row r="487" spans="1:36" ht="13.5" customHeight="1">
      <c r="A487" s="120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</row>
    <row r="488" spans="1:36" ht="13.5" customHeight="1">
      <c r="A488" s="120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</row>
    <row r="489" spans="1:36" ht="13.5" customHeight="1">
      <c r="A489" s="120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</row>
    <row r="490" spans="1:36" ht="13.5" customHeight="1">
      <c r="A490" s="120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</row>
    <row r="491" spans="1:36" ht="13.5" customHeight="1">
      <c r="A491" s="120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</row>
    <row r="492" spans="1:36" ht="13.5" customHeight="1">
      <c r="A492" s="120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</row>
    <row r="493" spans="1:36" ht="13.5" customHeight="1">
      <c r="A493" s="120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</row>
    <row r="494" spans="1:36" ht="13.5" customHeight="1">
      <c r="A494" s="120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</row>
    <row r="495" spans="1:36" ht="13.5" customHeight="1">
      <c r="A495" s="120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</row>
    <row r="496" spans="1:36" ht="13.5" customHeight="1">
      <c r="A496" s="120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</row>
    <row r="497" spans="1:36" ht="13.5" customHeight="1">
      <c r="A497" s="120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</row>
    <row r="498" spans="1:36" ht="13.5" customHeight="1">
      <c r="A498" s="120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</row>
    <row r="499" spans="1:36" ht="13.5" customHeight="1">
      <c r="A499" s="120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</row>
    <row r="500" spans="1:36" ht="13.5" customHeight="1">
      <c r="A500" s="120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</row>
    <row r="501" spans="1:36" ht="13.5" customHeight="1">
      <c r="A501" s="120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</row>
    <row r="502" spans="1:36" ht="13.5" customHeight="1">
      <c r="A502" s="120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</row>
    <row r="503" spans="1:36" ht="13.5" customHeight="1">
      <c r="A503" s="120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</row>
    <row r="504" spans="1:36" ht="13.5" customHeight="1">
      <c r="A504" s="120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</row>
    <row r="505" spans="1:36" ht="13.5" customHeight="1">
      <c r="A505" s="120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</row>
    <row r="506" spans="1:36" ht="13.5" customHeight="1">
      <c r="A506" s="120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</row>
    <row r="507" spans="1:36" ht="13.5" customHeight="1">
      <c r="A507" s="120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</row>
    <row r="508" spans="1:36" ht="13.5" customHeight="1">
      <c r="A508" s="120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</row>
    <row r="509" spans="1:36" ht="13.5" customHeight="1">
      <c r="A509" s="120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</row>
    <row r="510" spans="1:36" ht="13.5" customHeight="1">
      <c r="A510" s="120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</row>
    <row r="511" spans="1:36" ht="13.5" customHeight="1">
      <c r="A511" s="120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</row>
    <row r="512" spans="1:36" ht="13.5" customHeight="1">
      <c r="A512" s="120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</row>
    <row r="513" spans="1:36" ht="13.5" customHeight="1">
      <c r="A513" s="120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</row>
    <row r="514" spans="1:36" ht="13.5" customHeight="1">
      <c r="A514" s="120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</row>
    <row r="515" spans="1:36" ht="13.5" customHeight="1">
      <c r="A515" s="120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</row>
    <row r="516" spans="1:36" ht="13.5" customHeight="1">
      <c r="A516" s="120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</row>
    <row r="517" spans="1:36" ht="13.5" customHeight="1">
      <c r="A517" s="120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</row>
    <row r="518" spans="1:36" ht="13.5" customHeight="1">
      <c r="A518" s="120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</row>
    <row r="519" spans="1:36" ht="13.5" customHeight="1">
      <c r="A519" s="120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</row>
    <row r="520" spans="1:36" ht="13.5" customHeight="1">
      <c r="A520" s="120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</row>
    <row r="521" spans="1:36" ht="13.5" customHeight="1">
      <c r="A521" s="120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</row>
    <row r="522" spans="1:36" ht="13.5" customHeight="1">
      <c r="A522" s="120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</row>
    <row r="523" spans="1:36" ht="13.5" customHeight="1">
      <c r="A523" s="120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</row>
    <row r="524" spans="1:36" ht="13.5" customHeight="1">
      <c r="A524" s="120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</row>
    <row r="525" spans="1:36" ht="13.5" customHeight="1">
      <c r="A525" s="120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</row>
    <row r="526" spans="1:36" ht="13.5" customHeight="1">
      <c r="A526" s="120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</row>
    <row r="527" spans="1:36" ht="13.5" customHeight="1">
      <c r="A527" s="120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</row>
    <row r="528" spans="1:36" ht="13.5" customHeight="1">
      <c r="A528" s="120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</row>
    <row r="529" spans="1:36" ht="13.5" customHeight="1">
      <c r="A529" s="120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</row>
    <row r="530" spans="1:36" ht="13.5" customHeight="1">
      <c r="A530" s="120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</row>
    <row r="531" spans="1:36" ht="13.5" customHeight="1">
      <c r="A531" s="120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</row>
    <row r="532" spans="1:36" ht="13.5" customHeight="1">
      <c r="A532" s="120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</row>
    <row r="533" spans="1:36" ht="13.5" customHeight="1">
      <c r="A533" s="120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</row>
    <row r="534" spans="1:36" ht="13.5" customHeight="1">
      <c r="A534" s="120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</row>
    <row r="535" spans="1:36" ht="13.5" customHeight="1">
      <c r="A535" s="120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</row>
    <row r="536" spans="1:36" ht="13.5" customHeight="1">
      <c r="A536" s="120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</row>
    <row r="537" spans="1:36" ht="13.5" customHeight="1">
      <c r="A537" s="120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</row>
    <row r="538" spans="1:36" ht="13.5" customHeight="1">
      <c r="A538" s="120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</row>
    <row r="539" spans="1:36" ht="13.5" customHeight="1">
      <c r="A539" s="120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</row>
    <row r="540" spans="1:36" ht="13.5" customHeight="1">
      <c r="A540" s="120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</row>
    <row r="541" spans="1:36" ht="13.5" customHeight="1">
      <c r="A541" s="120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</row>
    <row r="542" spans="1:36" ht="13.5" customHeight="1">
      <c r="A542" s="120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</row>
    <row r="543" spans="1:36" ht="13.5" customHeight="1">
      <c r="A543" s="120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</row>
    <row r="544" spans="1:36" ht="13.5" customHeight="1">
      <c r="A544" s="120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</row>
    <row r="545" spans="1:36" ht="13.5" customHeight="1">
      <c r="A545" s="120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</row>
    <row r="546" spans="1:36" ht="13.5" customHeight="1">
      <c r="A546" s="120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</row>
    <row r="547" spans="1:36" ht="13.5" customHeight="1">
      <c r="A547" s="120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</row>
    <row r="548" spans="1:36" ht="13.5" customHeight="1">
      <c r="A548" s="120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</row>
    <row r="549" spans="1:36" ht="13.5" customHeight="1">
      <c r="A549" s="120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</row>
    <row r="550" spans="1:36" ht="13.5" customHeight="1">
      <c r="A550" s="120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</row>
    <row r="551" spans="1:36" ht="13.5" customHeight="1">
      <c r="A551" s="120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</row>
    <row r="552" spans="1:36" ht="13.5" customHeight="1">
      <c r="A552" s="120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</row>
    <row r="553" spans="1:36" ht="13.5" customHeight="1">
      <c r="A553" s="120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</row>
    <row r="554" spans="1:36" ht="13.5" customHeight="1">
      <c r="A554" s="120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</row>
    <row r="555" spans="1:36" ht="13.5" customHeight="1">
      <c r="A555" s="120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</row>
    <row r="556" spans="1:36" ht="13.5" customHeight="1">
      <c r="A556" s="120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</row>
    <row r="557" spans="1:36" ht="13.5" customHeight="1">
      <c r="A557" s="120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</row>
    <row r="558" spans="1:36" ht="13.5" customHeight="1">
      <c r="A558" s="120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</row>
    <row r="559" spans="1:36" ht="13.5" customHeight="1">
      <c r="A559" s="120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</row>
    <row r="560" spans="1:36" ht="13.5" customHeight="1">
      <c r="A560" s="120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</row>
    <row r="561" spans="1:36" ht="13.5" customHeight="1">
      <c r="A561" s="120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</row>
    <row r="562" spans="1:36" ht="13.5" customHeight="1">
      <c r="A562" s="120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</row>
    <row r="563" spans="1:36" ht="13.5" customHeight="1">
      <c r="A563" s="120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</row>
    <row r="564" spans="1:36" ht="13.5" customHeight="1">
      <c r="A564" s="120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</row>
    <row r="565" spans="1:36" ht="13.5" customHeight="1">
      <c r="A565" s="120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</row>
    <row r="566" spans="1:36" ht="13.5" customHeight="1">
      <c r="A566" s="120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</row>
    <row r="567" spans="1:36" ht="13.5" customHeight="1">
      <c r="A567" s="120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</row>
    <row r="568" spans="1:36" ht="13.5" customHeight="1">
      <c r="A568" s="120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</row>
    <row r="569" spans="1:36" ht="13.5" customHeight="1">
      <c r="A569" s="120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</row>
    <row r="570" spans="1:36" ht="13.5" customHeight="1">
      <c r="A570" s="120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</row>
    <row r="571" spans="1:36" ht="13.5" customHeight="1">
      <c r="A571" s="120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</row>
    <row r="572" spans="1:36" ht="13.5" customHeight="1">
      <c r="A572" s="120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</row>
    <row r="573" spans="1:36" ht="13.5" customHeight="1">
      <c r="A573" s="120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</row>
    <row r="574" spans="1:36" ht="13.5" customHeight="1">
      <c r="A574" s="120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</row>
    <row r="575" spans="1:36" ht="13.5" customHeight="1">
      <c r="A575" s="120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</row>
    <row r="576" spans="1:36" ht="13.5" customHeight="1">
      <c r="A576" s="120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</row>
    <row r="577" spans="1:36" ht="13.5" customHeight="1">
      <c r="A577" s="120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</row>
    <row r="578" spans="1:36" ht="13.5" customHeight="1">
      <c r="A578" s="120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</row>
    <row r="579" spans="1:36" ht="13.5" customHeight="1">
      <c r="A579" s="120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</row>
    <row r="580" spans="1:36" ht="13.5" customHeight="1">
      <c r="A580" s="120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</row>
    <row r="581" spans="1:36" ht="13.5" customHeight="1">
      <c r="A581" s="120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</row>
    <row r="582" spans="1:36" ht="13.5" customHeight="1">
      <c r="A582" s="120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</row>
    <row r="583" spans="1:36" ht="13.5" customHeight="1">
      <c r="A583" s="120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</row>
    <row r="584" spans="1:36" ht="13.5" customHeight="1">
      <c r="A584" s="120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</row>
    <row r="585" spans="1:36" ht="13.5" customHeight="1">
      <c r="A585" s="120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</row>
    <row r="586" spans="1:36" ht="13.5" customHeight="1">
      <c r="A586" s="120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</row>
    <row r="587" spans="1:36" ht="13.5" customHeight="1">
      <c r="A587" s="120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</row>
    <row r="588" spans="1:36" ht="13.5" customHeight="1">
      <c r="A588" s="120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</row>
    <row r="589" spans="1:36" ht="13.5" customHeight="1">
      <c r="A589" s="120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</row>
    <row r="590" spans="1:36" ht="13.5" customHeight="1">
      <c r="A590" s="120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</row>
    <row r="591" spans="1:36" ht="13.5" customHeight="1">
      <c r="A591" s="120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</row>
    <row r="592" spans="1:36" ht="13.5" customHeight="1">
      <c r="A592" s="120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</row>
    <row r="593" spans="1:36" ht="13.5" customHeight="1">
      <c r="A593" s="120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</row>
    <row r="594" spans="1:36" ht="13.5" customHeight="1">
      <c r="A594" s="120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</row>
    <row r="595" spans="1:36" ht="13.5" customHeight="1">
      <c r="A595" s="120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</row>
    <row r="596" spans="1:36" ht="13.5" customHeight="1">
      <c r="A596" s="120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</row>
    <row r="597" spans="1:36" ht="13.5" customHeight="1">
      <c r="A597" s="120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</row>
    <row r="598" spans="1:36" ht="13.5" customHeight="1">
      <c r="A598" s="120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</row>
    <row r="599" spans="1:36" ht="13.5" customHeight="1">
      <c r="A599" s="120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</row>
    <row r="600" spans="1:36" ht="13.5" customHeight="1">
      <c r="A600" s="120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</row>
    <row r="601" spans="1:36" ht="13.5" customHeight="1">
      <c r="A601" s="120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</row>
    <row r="602" spans="1:36" ht="13.5" customHeight="1">
      <c r="A602" s="120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</row>
    <row r="603" spans="1:36" ht="13.5" customHeight="1">
      <c r="A603" s="120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</row>
    <row r="604" spans="1:36" ht="13.5" customHeight="1">
      <c r="A604" s="120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</row>
    <row r="605" spans="1:36" ht="13.5" customHeight="1">
      <c r="A605" s="120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</row>
    <row r="606" spans="1:36" ht="13.5" customHeight="1">
      <c r="A606" s="120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</row>
    <row r="607" spans="1:36" ht="13.5" customHeight="1">
      <c r="A607" s="120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</row>
    <row r="608" spans="1:36" ht="13.5" customHeight="1">
      <c r="A608" s="120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</row>
    <row r="609" spans="1:36" ht="13.5" customHeight="1">
      <c r="A609" s="120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</row>
    <row r="610" spans="1:36" ht="13.5" customHeight="1">
      <c r="A610" s="120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</row>
    <row r="611" spans="1:36" ht="13.5" customHeight="1">
      <c r="A611" s="120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</row>
    <row r="612" spans="1:36" ht="13.5" customHeight="1">
      <c r="A612" s="120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</row>
    <row r="613" spans="1:36" ht="13.5" customHeight="1">
      <c r="A613" s="120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</row>
    <row r="614" spans="1:36" ht="13.5" customHeight="1">
      <c r="A614" s="120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</row>
    <row r="615" spans="1:36" ht="13.5" customHeight="1">
      <c r="A615" s="120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</row>
    <row r="616" spans="1:36" ht="13.5" customHeight="1">
      <c r="A616" s="120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</row>
    <row r="617" spans="1:36" ht="13.5" customHeight="1">
      <c r="A617" s="120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</row>
    <row r="618" spans="1:36" ht="13.5" customHeight="1">
      <c r="A618" s="120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</row>
    <row r="619" spans="1:36" ht="13.5" customHeight="1">
      <c r="A619" s="120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</row>
    <row r="620" spans="1:36" ht="13.5" customHeight="1">
      <c r="A620" s="120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</row>
    <row r="621" spans="1:36" ht="13.5" customHeight="1">
      <c r="A621" s="120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</row>
    <row r="622" spans="1:36" ht="13.5" customHeight="1">
      <c r="A622" s="120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</row>
    <row r="623" spans="1:36" ht="13.5" customHeight="1">
      <c r="A623" s="120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</row>
    <row r="624" spans="1:36" ht="13.5" customHeight="1">
      <c r="A624" s="120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</row>
    <row r="625" spans="1:36" ht="13.5" customHeight="1">
      <c r="A625" s="120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</row>
    <row r="626" spans="1:36" ht="13.5" customHeight="1">
      <c r="A626" s="120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</row>
    <row r="627" spans="1:36" ht="13.5" customHeight="1">
      <c r="A627" s="120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</row>
    <row r="628" spans="1:36" ht="13.5" customHeight="1">
      <c r="A628" s="120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</row>
    <row r="629" spans="1:36" ht="13.5" customHeight="1">
      <c r="A629" s="120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</row>
    <row r="630" spans="1:36" ht="13.5" customHeight="1">
      <c r="A630" s="120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</row>
    <row r="631" spans="1:36" ht="13.5" customHeight="1">
      <c r="A631" s="120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</row>
    <row r="632" spans="1:36" ht="13.5" customHeight="1">
      <c r="A632" s="120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</row>
    <row r="633" spans="1:36" ht="13.5" customHeight="1">
      <c r="A633" s="120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</row>
    <row r="634" spans="1:36" ht="13.5" customHeight="1">
      <c r="A634" s="120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</row>
    <row r="635" spans="1:36" ht="13.5" customHeight="1">
      <c r="A635" s="120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</row>
    <row r="636" spans="1:36" ht="13.5" customHeight="1">
      <c r="A636" s="120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</row>
    <row r="637" spans="1:36" ht="13.5" customHeight="1">
      <c r="A637" s="120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</row>
    <row r="638" spans="1:36" ht="13.5" customHeight="1">
      <c r="A638" s="120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</row>
    <row r="639" spans="1:36" ht="13.5" customHeight="1">
      <c r="A639" s="120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</row>
    <row r="640" spans="1:36" ht="13.5" customHeight="1">
      <c r="A640" s="120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</row>
    <row r="641" spans="1:36" ht="13.5" customHeight="1">
      <c r="A641" s="120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</row>
    <row r="642" spans="1:36" ht="13.5" customHeight="1">
      <c r="A642" s="120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</row>
    <row r="643" spans="1:36" ht="13.5" customHeight="1">
      <c r="A643" s="120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</row>
    <row r="644" spans="1:36" ht="13.5" customHeight="1">
      <c r="A644" s="120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</row>
    <row r="645" spans="1:36" ht="13.5" customHeight="1">
      <c r="A645" s="120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</row>
    <row r="646" spans="1:36" ht="13.5" customHeight="1">
      <c r="A646" s="120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</row>
    <row r="647" spans="1:36" ht="13.5" customHeight="1">
      <c r="A647" s="120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</row>
    <row r="648" spans="1:36" ht="13.5" customHeight="1">
      <c r="A648" s="120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</row>
    <row r="649" spans="1:36" ht="13.5" customHeight="1">
      <c r="A649" s="120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</row>
    <row r="650" spans="1:36" ht="13.5" customHeight="1">
      <c r="A650" s="120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</row>
    <row r="651" spans="1:36" ht="13.5" customHeight="1">
      <c r="A651" s="120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</row>
    <row r="652" spans="1:36" ht="13.5" customHeight="1">
      <c r="A652" s="120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</row>
    <row r="653" spans="1:36" ht="13.5" customHeight="1">
      <c r="A653" s="120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</row>
    <row r="654" spans="1:36" ht="13.5" customHeight="1">
      <c r="A654" s="120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</row>
    <row r="655" spans="1:36" ht="13.5" customHeight="1">
      <c r="A655" s="120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</row>
    <row r="656" spans="1:36" ht="13.5" customHeight="1">
      <c r="A656" s="120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</row>
    <row r="657" spans="1:36" ht="13.5" customHeight="1">
      <c r="A657" s="120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</row>
    <row r="658" spans="1:36" ht="13.5" customHeight="1">
      <c r="A658" s="120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</row>
    <row r="659" spans="1:36" ht="13.5" customHeight="1">
      <c r="A659" s="120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</row>
    <row r="660" spans="1:36" ht="13.5" customHeight="1">
      <c r="A660" s="120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</row>
    <row r="661" spans="1:36" ht="13.5" customHeight="1">
      <c r="A661" s="120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</row>
    <row r="662" spans="1:36" ht="13.5" customHeight="1">
      <c r="A662" s="120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</row>
    <row r="663" spans="1:36" ht="13.5" customHeight="1">
      <c r="A663" s="120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</row>
    <row r="664" spans="1:36" ht="13.5" customHeight="1">
      <c r="A664" s="120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</row>
    <row r="665" spans="1:36" ht="13.5" customHeight="1">
      <c r="A665" s="120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</row>
    <row r="666" spans="1:36" ht="13.5" customHeight="1">
      <c r="A666" s="120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</row>
    <row r="667" spans="1:36" ht="13.5" customHeight="1">
      <c r="A667" s="120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</row>
    <row r="668" spans="1:36" ht="13.5" customHeight="1">
      <c r="A668" s="120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</row>
    <row r="669" spans="1:36" ht="13.5" customHeight="1">
      <c r="A669" s="120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</row>
    <row r="670" spans="1:36" ht="13.5" customHeight="1">
      <c r="A670" s="120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</row>
    <row r="671" spans="1:36" ht="13.5" customHeight="1">
      <c r="A671" s="120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</row>
    <row r="672" spans="1:36" ht="13.5" customHeight="1">
      <c r="A672" s="120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</row>
    <row r="673" spans="1:36" ht="13.5" customHeight="1">
      <c r="A673" s="120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</row>
    <row r="674" spans="1:36" ht="13.5" customHeight="1">
      <c r="A674" s="120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</row>
    <row r="675" spans="1:36" ht="13.5" customHeight="1">
      <c r="A675" s="120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</row>
    <row r="676" spans="1:36" ht="13.5" customHeight="1">
      <c r="A676" s="120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</row>
    <row r="677" spans="1:36" ht="13.5" customHeight="1">
      <c r="A677" s="120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</row>
    <row r="678" spans="1:36" ht="13.5" customHeight="1">
      <c r="A678" s="120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</row>
    <row r="679" spans="1:36" ht="13.5" customHeight="1">
      <c r="A679" s="120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</row>
    <row r="680" spans="1:36" ht="13.5" customHeight="1">
      <c r="A680" s="120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</row>
    <row r="681" spans="1:36" ht="13.5" customHeight="1">
      <c r="A681" s="120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</row>
    <row r="682" spans="1:36" ht="13.5" customHeight="1">
      <c r="A682" s="120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</row>
    <row r="683" spans="1:36" ht="13.5" customHeight="1">
      <c r="A683" s="120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</row>
    <row r="684" spans="1:36" ht="13.5" customHeight="1">
      <c r="A684" s="120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</row>
    <row r="685" spans="1:36" ht="13.5" customHeight="1">
      <c r="A685" s="120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</row>
    <row r="686" spans="1:36" ht="13.5" customHeight="1">
      <c r="A686" s="120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</row>
    <row r="687" spans="1:36" ht="13.5" customHeight="1">
      <c r="A687" s="120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</row>
    <row r="688" spans="1:36" ht="13.5" customHeight="1">
      <c r="A688" s="120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</row>
    <row r="689" spans="1:36" ht="13.5" customHeight="1">
      <c r="A689" s="120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</row>
    <row r="690" spans="1:36" ht="13.5" customHeight="1">
      <c r="A690" s="120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</row>
    <row r="691" spans="1:36" ht="13.5" customHeight="1">
      <c r="A691" s="120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</row>
    <row r="692" spans="1:36" ht="13.5" customHeight="1">
      <c r="A692" s="120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</row>
    <row r="693" spans="1:36" ht="13.5" customHeight="1">
      <c r="A693" s="120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</row>
    <row r="694" spans="1:36" ht="13.5" customHeight="1">
      <c r="A694" s="120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</row>
    <row r="695" spans="1:36" ht="13.5" customHeight="1">
      <c r="A695" s="120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</row>
    <row r="696" spans="1:36" ht="13.5" customHeight="1">
      <c r="A696" s="120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</row>
    <row r="697" spans="1:36" ht="13.5" customHeight="1">
      <c r="A697" s="120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</row>
    <row r="698" spans="1:36" ht="13.5" customHeight="1">
      <c r="A698" s="120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</row>
    <row r="699" spans="1:36" ht="13.5" customHeight="1">
      <c r="A699" s="120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</row>
    <row r="700" spans="1:36" ht="13.5" customHeight="1">
      <c r="A700" s="120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</row>
    <row r="701" spans="1:36" ht="13.5" customHeight="1">
      <c r="A701" s="120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</row>
    <row r="702" spans="1:36" ht="13.5" customHeight="1">
      <c r="A702" s="120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</row>
    <row r="703" spans="1:36" ht="13.5" customHeight="1">
      <c r="A703" s="120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</row>
    <row r="704" spans="1:36" ht="13.5" customHeight="1">
      <c r="A704" s="120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</row>
    <row r="705" spans="1:36" ht="13.5" customHeight="1">
      <c r="A705" s="120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</row>
    <row r="706" spans="1:36" ht="13.5" customHeight="1">
      <c r="A706" s="120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</row>
    <row r="707" spans="1:36" ht="13.5" customHeight="1">
      <c r="A707" s="120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</row>
    <row r="708" spans="1:36" ht="13.5" customHeight="1">
      <c r="A708" s="120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</row>
    <row r="709" spans="1:36" ht="13.5" customHeight="1">
      <c r="A709" s="120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</row>
    <row r="710" spans="1:36" ht="13.5" customHeight="1">
      <c r="A710" s="120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</row>
    <row r="711" spans="1:36" ht="13.5" customHeight="1">
      <c r="A711" s="120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</row>
    <row r="712" spans="1:36" ht="13.5" customHeight="1">
      <c r="A712" s="120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</row>
    <row r="713" spans="1:36" ht="13.5" customHeight="1">
      <c r="A713" s="120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</row>
    <row r="714" spans="1:36" ht="13.5" customHeight="1">
      <c r="A714" s="120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</row>
    <row r="715" spans="1:36" ht="13.5" customHeight="1">
      <c r="A715" s="120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</row>
    <row r="716" spans="1:36" ht="13.5" customHeight="1">
      <c r="A716" s="120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</row>
    <row r="717" spans="1:36" ht="13.5" customHeight="1">
      <c r="A717" s="120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</row>
    <row r="718" spans="1:36" ht="13.5" customHeight="1">
      <c r="A718" s="120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</row>
    <row r="719" spans="1:36" ht="13.5" customHeight="1">
      <c r="A719" s="120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</row>
    <row r="720" spans="1:36" ht="13.5" customHeight="1">
      <c r="A720" s="120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</row>
    <row r="721" spans="1:36" ht="13.5" customHeight="1">
      <c r="A721" s="120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</row>
    <row r="722" spans="1:36" ht="13.5" customHeight="1">
      <c r="A722" s="120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</row>
    <row r="723" spans="1:36" ht="13.5" customHeight="1">
      <c r="A723" s="120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</row>
    <row r="724" spans="1:36" ht="13.5" customHeight="1">
      <c r="A724" s="120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</row>
    <row r="725" spans="1:36" ht="13.5" customHeight="1">
      <c r="A725" s="120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</row>
    <row r="726" spans="1:36" ht="13.5" customHeight="1">
      <c r="A726" s="120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</row>
    <row r="727" spans="1:36" ht="13.5" customHeight="1">
      <c r="A727" s="120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</row>
    <row r="728" spans="1:36" ht="13.5" customHeight="1">
      <c r="A728" s="120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</row>
    <row r="729" spans="1:36" ht="13.5" customHeight="1">
      <c r="A729" s="120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</row>
    <row r="730" spans="1:36" ht="13.5" customHeight="1">
      <c r="A730" s="120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</row>
    <row r="731" spans="1:36" ht="13.5" customHeight="1">
      <c r="A731" s="120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</row>
    <row r="732" spans="1:36" ht="13.5" customHeight="1">
      <c r="A732" s="120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</row>
    <row r="733" spans="1:36" ht="13.5" customHeight="1">
      <c r="A733" s="120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</row>
    <row r="734" spans="1:36" ht="13.5" customHeight="1">
      <c r="A734" s="120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</row>
    <row r="735" spans="1:36" ht="13.5" customHeight="1">
      <c r="A735" s="120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</row>
    <row r="736" spans="1:36" ht="13.5" customHeight="1">
      <c r="A736" s="120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</row>
    <row r="737" spans="1:36" ht="13.5" customHeight="1">
      <c r="A737" s="120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</row>
    <row r="738" spans="1:36" ht="13.5" customHeight="1">
      <c r="A738" s="120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</row>
    <row r="739" spans="1:36" ht="13.5" customHeight="1">
      <c r="A739" s="120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</row>
    <row r="740" spans="1:36" ht="13.5" customHeight="1">
      <c r="A740" s="120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</row>
    <row r="741" spans="1:36" ht="13.5" customHeight="1">
      <c r="A741" s="120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</row>
    <row r="742" spans="1:36" ht="13.5" customHeight="1">
      <c r="A742" s="120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</row>
    <row r="743" spans="1:36" ht="13.5" customHeight="1">
      <c r="A743" s="120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</row>
    <row r="744" spans="1:36" ht="13.5" customHeight="1">
      <c r="A744" s="120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</row>
    <row r="745" spans="1:36" ht="13.5" customHeight="1">
      <c r="A745" s="120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</row>
    <row r="746" spans="1:36" ht="13.5" customHeight="1">
      <c r="A746" s="120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</row>
    <row r="747" spans="1:36" ht="13.5" customHeight="1">
      <c r="A747" s="120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</row>
    <row r="748" spans="1:36" ht="13.5" customHeight="1">
      <c r="A748" s="120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</row>
    <row r="749" spans="1:36" ht="13.5" customHeight="1">
      <c r="A749" s="120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</row>
    <row r="750" spans="1:36" ht="13.5" customHeight="1">
      <c r="A750" s="120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</row>
    <row r="751" spans="1:36" ht="13.5" customHeight="1">
      <c r="A751" s="120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</row>
    <row r="752" spans="1:36" ht="13.5" customHeight="1">
      <c r="A752" s="120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</row>
    <row r="753" spans="1:36" ht="13.5" customHeight="1">
      <c r="A753" s="120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</row>
    <row r="754" spans="1:36" ht="13.5" customHeight="1">
      <c r="A754" s="120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</row>
    <row r="755" spans="1:36" ht="13.5" customHeight="1">
      <c r="A755" s="120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</row>
    <row r="756" spans="1:36" ht="13.5" customHeight="1">
      <c r="A756" s="120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</row>
    <row r="757" spans="1:36" ht="13.5" customHeight="1">
      <c r="A757" s="120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</row>
    <row r="758" spans="1:36" ht="13.5" customHeight="1">
      <c r="A758" s="120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</row>
    <row r="759" spans="1:36" ht="13.5" customHeight="1">
      <c r="A759" s="120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</row>
    <row r="760" spans="1:36" ht="13.5" customHeight="1">
      <c r="A760" s="120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</row>
    <row r="761" spans="1:36" ht="13.5" customHeight="1">
      <c r="A761" s="120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</row>
    <row r="762" spans="1:36" ht="13.5" customHeight="1">
      <c r="A762" s="120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</row>
    <row r="763" spans="1:36" ht="13.5" customHeight="1">
      <c r="A763" s="120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</row>
    <row r="764" spans="1:36" ht="13.5" customHeight="1">
      <c r="A764" s="120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</row>
    <row r="765" spans="1:36" ht="13.5" customHeight="1">
      <c r="A765" s="120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</row>
    <row r="766" spans="1:36" ht="13.5" customHeight="1">
      <c r="A766" s="120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</row>
    <row r="767" spans="1:36" ht="13.5" customHeight="1">
      <c r="A767" s="120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</row>
    <row r="768" spans="1:36" ht="13.5" customHeight="1">
      <c r="A768" s="120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</row>
    <row r="769" spans="1:36" ht="13.5" customHeight="1">
      <c r="A769" s="120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</row>
    <row r="770" spans="1:36" ht="13.5" customHeight="1">
      <c r="A770" s="120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</row>
    <row r="771" spans="1:36" ht="13.5" customHeight="1">
      <c r="A771" s="120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</row>
    <row r="772" spans="1:36" ht="13.5" customHeight="1">
      <c r="A772" s="120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</row>
    <row r="773" spans="1:36" ht="13.5" customHeight="1">
      <c r="A773" s="120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</row>
    <row r="774" spans="1:36" ht="13.5" customHeight="1">
      <c r="A774" s="120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</row>
    <row r="775" spans="1:36" ht="13.5" customHeight="1">
      <c r="A775" s="120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</row>
    <row r="776" spans="1:36" ht="13.5" customHeight="1">
      <c r="A776" s="120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</row>
    <row r="777" spans="1:36" ht="13.5" customHeight="1">
      <c r="A777" s="120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</row>
    <row r="778" spans="1:36" ht="13.5" customHeight="1">
      <c r="A778" s="120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</row>
    <row r="779" spans="1:36" ht="13.5" customHeight="1">
      <c r="A779" s="120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</row>
    <row r="780" spans="1:36" ht="13.5" customHeight="1">
      <c r="A780" s="120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</row>
    <row r="781" spans="1:36" ht="13.5" customHeight="1">
      <c r="A781" s="120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</row>
    <row r="782" spans="1:36" ht="13.5" customHeight="1">
      <c r="A782" s="120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</row>
    <row r="783" spans="1:36" ht="13.5" customHeight="1">
      <c r="A783" s="120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</row>
    <row r="784" spans="1:36" ht="13.5" customHeight="1">
      <c r="A784" s="120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</row>
    <row r="785" spans="1:36" ht="13.5" customHeight="1">
      <c r="A785" s="120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</row>
    <row r="786" spans="1:36" ht="13.5" customHeight="1">
      <c r="A786" s="120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</row>
    <row r="787" spans="1:36" ht="13.5" customHeight="1">
      <c r="A787" s="120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</row>
    <row r="788" spans="1:36" ht="13.5" customHeight="1">
      <c r="A788" s="120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</row>
    <row r="789" spans="1:36" ht="13.5" customHeight="1">
      <c r="A789" s="120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</row>
    <row r="790" spans="1:36" ht="13.5" customHeight="1">
      <c r="A790" s="120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</row>
    <row r="791" spans="1:36" ht="13.5" customHeight="1">
      <c r="A791" s="120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</row>
    <row r="792" spans="1:36" ht="13.5" customHeight="1">
      <c r="A792" s="120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</row>
    <row r="793" spans="1:36" ht="13.5" customHeight="1">
      <c r="A793" s="120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</row>
    <row r="794" spans="1:36" ht="13.5" customHeight="1">
      <c r="A794" s="120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</row>
    <row r="795" spans="1:36" ht="13.5" customHeight="1">
      <c r="A795" s="120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</row>
    <row r="796" spans="1:36" ht="13.5" customHeight="1">
      <c r="A796" s="120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</row>
    <row r="797" spans="1:36" ht="13.5" customHeight="1">
      <c r="A797" s="120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</row>
    <row r="798" spans="1:36" ht="13.5" customHeight="1">
      <c r="A798" s="120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</row>
    <row r="799" spans="1:36" ht="13.5" customHeight="1">
      <c r="A799" s="120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</row>
    <row r="800" spans="1:36" ht="13.5" customHeight="1">
      <c r="A800" s="120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</row>
    <row r="801" spans="1:36" ht="13.5" customHeight="1">
      <c r="A801" s="120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</row>
    <row r="802" spans="1:36" ht="13.5" customHeight="1">
      <c r="A802" s="120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</row>
    <row r="803" spans="1:36" ht="13.5" customHeight="1">
      <c r="A803" s="120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</row>
    <row r="804" spans="1:36" ht="13.5" customHeight="1">
      <c r="A804" s="120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</row>
    <row r="805" spans="1:36" ht="13.5" customHeight="1">
      <c r="A805" s="120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</row>
    <row r="806" spans="1:36" ht="13.5" customHeight="1">
      <c r="A806" s="120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</row>
    <row r="807" spans="1:36" ht="13.5" customHeight="1">
      <c r="A807" s="120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</row>
    <row r="808" spans="1:36" ht="13.5" customHeight="1">
      <c r="A808" s="120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</row>
    <row r="809" spans="1:36" ht="13.5" customHeight="1">
      <c r="A809" s="120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</row>
    <row r="810" spans="1:36" ht="13.5" customHeight="1">
      <c r="A810" s="120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</row>
    <row r="811" spans="1:36" ht="13.5" customHeight="1">
      <c r="A811" s="120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</row>
    <row r="812" spans="1:36" ht="13.5" customHeight="1">
      <c r="A812" s="120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</row>
    <row r="813" spans="1:36" ht="13.5" customHeight="1">
      <c r="A813" s="120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</row>
    <row r="814" spans="1:36" ht="13.5" customHeight="1">
      <c r="A814" s="120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</row>
    <row r="815" spans="1:36" ht="13.5" customHeight="1">
      <c r="A815" s="120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</row>
    <row r="816" spans="1:36" ht="13.5" customHeight="1">
      <c r="A816" s="120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</row>
    <row r="817" spans="1:36" ht="13.5" customHeight="1">
      <c r="A817" s="120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</row>
    <row r="818" spans="1:36" ht="13.5" customHeight="1">
      <c r="A818" s="120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</row>
    <row r="819" spans="1:36" ht="13.5" customHeight="1">
      <c r="A819" s="120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</row>
    <row r="820" spans="1:36" ht="13.5" customHeight="1">
      <c r="A820" s="120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</row>
    <row r="821" spans="1:36" ht="13.5" customHeight="1">
      <c r="A821" s="120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</row>
    <row r="822" spans="1:36" ht="13.5" customHeight="1">
      <c r="A822" s="120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</row>
    <row r="823" spans="1:36" ht="13.5" customHeight="1">
      <c r="A823" s="120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</row>
    <row r="824" spans="1:36" ht="13.5" customHeight="1">
      <c r="A824" s="120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</row>
    <row r="825" spans="1:36" ht="13.5" customHeight="1">
      <c r="A825" s="120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</row>
    <row r="826" spans="1:36" ht="13.5" customHeight="1">
      <c r="A826" s="120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</row>
    <row r="827" spans="1:36" ht="13.5" customHeight="1">
      <c r="A827" s="120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</row>
    <row r="828" spans="1:36" ht="13.5" customHeight="1">
      <c r="A828" s="120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</row>
    <row r="829" spans="1:36" ht="13.5" customHeight="1">
      <c r="A829" s="120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</row>
    <row r="830" spans="1:36" ht="13.5" customHeight="1">
      <c r="A830" s="120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</row>
    <row r="831" spans="1:36" ht="13.5" customHeight="1">
      <c r="A831" s="120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</row>
    <row r="832" spans="1:36" ht="13.5" customHeight="1">
      <c r="A832" s="120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</row>
    <row r="833" spans="1:36" ht="13.5" customHeight="1">
      <c r="A833" s="120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</row>
    <row r="834" spans="1:36" ht="13.5" customHeight="1">
      <c r="A834" s="120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</row>
    <row r="835" spans="1:36" ht="13.5" customHeight="1">
      <c r="A835" s="120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</row>
    <row r="836" spans="1:36" ht="13.5" customHeight="1">
      <c r="A836" s="120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</row>
    <row r="837" spans="1:36" ht="13.5" customHeight="1">
      <c r="A837" s="120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</row>
    <row r="838" spans="1:36" ht="13.5" customHeight="1">
      <c r="A838" s="120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</row>
    <row r="839" spans="1:36" ht="13.5" customHeight="1">
      <c r="A839" s="120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</row>
    <row r="840" spans="1:36" ht="13.5" customHeight="1">
      <c r="A840" s="120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</row>
    <row r="841" spans="1:36" ht="13.5" customHeight="1">
      <c r="A841" s="120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</row>
    <row r="842" spans="1:36" ht="13.5" customHeight="1">
      <c r="A842" s="120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</row>
    <row r="843" spans="1:36" ht="13.5" customHeight="1">
      <c r="A843" s="120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</row>
    <row r="844" spans="1:36" ht="13.5" customHeight="1">
      <c r="A844" s="120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</row>
    <row r="845" spans="1:36" ht="13.5" customHeight="1">
      <c r="A845" s="120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</row>
    <row r="846" spans="1:36" ht="13.5" customHeight="1">
      <c r="A846" s="120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</row>
    <row r="847" spans="1:36" ht="13.5" customHeight="1">
      <c r="A847" s="120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</row>
    <row r="848" spans="1:36" ht="13.5" customHeight="1">
      <c r="A848" s="120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</row>
    <row r="849" spans="1:36" ht="13.5" customHeight="1">
      <c r="A849" s="120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</row>
    <row r="850" spans="1:36" ht="13.5" customHeight="1">
      <c r="A850" s="120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</row>
    <row r="851" spans="1:36" ht="13.5" customHeight="1">
      <c r="A851" s="120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</row>
    <row r="852" spans="1:36" ht="13.5" customHeight="1">
      <c r="A852" s="120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</row>
    <row r="853" spans="1:36" ht="13.5" customHeight="1">
      <c r="A853" s="120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</row>
    <row r="854" spans="1:36" ht="13.5" customHeight="1">
      <c r="A854" s="120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</row>
    <row r="855" spans="1:36" ht="13.5" customHeight="1">
      <c r="A855" s="120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</row>
    <row r="856" spans="1:36" ht="13.5" customHeight="1">
      <c r="A856" s="120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</row>
    <row r="857" spans="1:36" ht="13.5" customHeight="1">
      <c r="A857" s="120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</row>
    <row r="858" spans="1:36" ht="13.5" customHeight="1">
      <c r="A858" s="120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</row>
    <row r="859" spans="1:36" ht="13.5" customHeight="1">
      <c r="A859" s="120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</row>
    <row r="860" spans="1:36" ht="13.5" customHeight="1">
      <c r="A860" s="120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</row>
    <row r="861" spans="1:36" ht="13.5" customHeight="1">
      <c r="A861" s="120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</row>
    <row r="862" spans="1:36" ht="13.5" customHeight="1">
      <c r="A862" s="120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</row>
    <row r="863" spans="1:36" ht="13.5" customHeight="1">
      <c r="A863" s="120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</row>
    <row r="864" spans="1:36" ht="13.5" customHeight="1">
      <c r="A864" s="120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</row>
    <row r="865" spans="1:36" ht="13.5" customHeight="1">
      <c r="A865" s="120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</row>
    <row r="866" spans="1:36" ht="13.5" customHeight="1">
      <c r="A866" s="120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</row>
    <row r="867" spans="1:36" ht="13.5" customHeight="1">
      <c r="A867" s="120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</row>
    <row r="868" spans="1:36" ht="13.5" customHeight="1">
      <c r="A868" s="120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</row>
    <row r="869" spans="1:36" ht="13.5" customHeight="1">
      <c r="A869" s="120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</row>
    <row r="870" spans="1:36" ht="13.5" customHeight="1">
      <c r="A870" s="120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</row>
    <row r="871" spans="1:36" ht="13.5" customHeight="1">
      <c r="A871" s="120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</row>
    <row r="872" spans="1:36" ht="13.5" customHeight="1">
      <c r="A872" s="120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</row>
    <row r="873" spans="1:36" ht="13.5" customHeight="1">
      <c r="A873" s="120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</row>
    <row r="874" spans="1:36" ht="13.5" customHeight="1">
      <c r="A874" s="120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</row>
    <row r="875" spans="1:36" ht="13.5" customHeight="1">
      <c r="A875" s="120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</row>
    <row r="876" spans="1:36" ht="13.5" customHeight="1">
      <c r="A876" s="120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</row>
    <row r="877" spans="1:36" ht="13.5" customHeight="1">
      <c r="A877" s="120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</row>
    <row r="878" spans="1:36" ht="13.5" customHeight="1">
      <c r="A878" s="120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</row>
    <row r="879" spans="1:36" ht="13.5" customHeight="1">
      <c r="A879" s="120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</row>
    <row r="880" spans="1:36" ht="13.5" customHeight="1">
      <c r="A880" s="120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</row>
    <row r="881" spans="1:36" ht="13.5" customHeight="1">
      <c r="A881" s="120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</row>
    <row r="882" spans="1:36" ht="13.5" customHeight="1">
      <c r="A882" s="120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</row>
    <row r="883" spans="1:36" ht="13.5" customHeight="1">
      <c r="A883" s="120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</row>
    <row r="884" spans="1:36" ht="13.5" customHeight="1">
      <c r="A884" s="120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</row>
    <row r="885" spans="1:36" ht="13.5" customHeight="1">
      <c r="A885" s="120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</row>
    <row r="886" spans="1:36" ht="13.5" customHeight="1">
      <c r="A886" s="120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</row>
    <row r="887" spans="1:36" ht="13.5" customHeight="1">
      <c r="A887" s="120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</row>
    <row r="888" spans="1:36" ht="13.5" customHeight="1">
      <c r="A888" s="120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</row>
    <row r="889" spans="1:36" ht="13.5" customHeight="1">
      <c r="A889" s="120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</row>
    <row r="890" spans="1:36" ht="13.5" customHeight="1">
      <c r="A890" s="120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</row>
    <row r="891" spans="1:36" ht="13.5" customHeight="1">
      <c r="A891" s="120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</row>
    <row r="892" spans="1:36" ht="13.5" customHeight="1">
      <c r="A892" s="120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</row>
    <row r="893" spans="1:36" ht="13.5" customHeight="1">
      <c r="A893" s="120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</row>
    <row r="894" spans="1:36" ht="13.5" customHeight="1">
      <c r="A894" s="120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</row>
    <row r="895" spans="1:36" ht="13.5" customHeight="1">
      <c r="A895" s="120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</row>
    <row r="896" spans="1:36" ht="13.5" customHeight="1">
      <c r="A896" s="120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</row>
    <row r="897" spans="1:36" ht="13.5" customHeight="1">
      <c r="A897" s="120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</row>
    <row r="898" spans="1:36" ht="13.5" customHeight="1">
      <c r="A898" s="120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</row>
    <row r="899" spans="1:36" ht="13.5" customHeight="1">
      <c r="A899" s="120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</row>
    <row r="900" spans="1:36" ht="13.5" customHeight="1">
      <c r="A900" s="120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</row>
    <row r="901" spans="1:36" ht="13.5" customHeight="1">
      <c r="A901" s="120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</row>
    <row r="902" spans="1:36" ht="13.5" customHeight="1">
      <c r="A902" s="120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</row>
    <row r="903" spans="1:36" ht="13.5" customHeight="1">
      <c r="A903" s="120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</row>
    <row r="904" spans="1:36" ht="13.5" customHeight="1">
      <c r="A904" s="120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</row>
    <row r="905" spans="1:36" ht="13.5" customHeight="1">
      <c r="A905" s="120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</row>
    <row r="906" spans="1:36" ht="13.5" customHeight="1">
      <c r="A906" s="120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</row>
    <row r="907" spans="1:36" ht="13.5" customHeight="1">
      <c r="A907" s="120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</row>
    <row r="908" spans="1:36" ht="13.5" customHeight="1">
      <c r="A908" s="120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</row>
    <row r="909" spans="1:36" ht="13.5" customHeight="1">
      <c r="A909" s="120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</row>
    <row r="910" spans="1:36" ht="13.5" customHeight="1">
      <c r="A910" s="120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</row>
    <row r="911" spans="1:36" ht="13.5" customHeight="1">
      <c r="A911" s="120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</row>
    <row r="912" spans="1:36" ht="13.5" customHeight="1">
      <c r="A912" s="120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</row>
    <row r="913" spans="1:36" ht="13.5" customHeight="1">
      <c r="A913" s="120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</row>
    <row r="914" spans="1:36" ht="13.5" customHeight="1">
      <c r="A914" s="120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</row>
    <row r="915" spans="1:36" ht="13.5" customHeight="1">
      <c r="A915" s="120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</row>
    <row r="916" spans="1:36" ht="13.5" customHeight="1">
      <c r="A916" s="120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</row>
    <row r="917" spans="1:36" ht="13.5" customHeight="1">
      <c r="A917" s="120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</row>
    <row r="918" spans="1:36" ht="13.5" customHeight="1">
      <c r="A918" s="120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</row>
    <row r="919" spans="1:36" ht="13.5" customHeight="1">
      <c r="A919" s="120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</row>
    <row r="920" spans="1:36" ht="13.5" customHeight="1">
      <c r="A920" s="120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</row>
    <row r="921" spans="1:36" ht="13.5" customHeight="1">
      <c r="A921" s="120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</row>
    <row r="922" spans="1:36" ht="13.5" customHeight="1">
      <c r="A922" s="120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</row>
    <row r="923" spans="1:36" ht="13.5" customHeight="1">
      <c r="A923" s="120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</row>
    <row r="924" spans="1:36" ht="13.5" customHeight="1">
      <c r="A924" s="120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</row>
    <row r="925" spans="1:36" ht="13.5" customHeight="1">
      <c r="A925" s="120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</row>
    <row r="926" spans="1:36" ht="13.5" customHeight="1">
      <c r="A926" s="120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</row>
    <row r="927" spans="1:36" ht="13.5" customHeight="1">
      <c r="A927" s="120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</row>
    <row r="928" spans="1:36" ht="13.5" customHeight="1">
      <c r="A928" s="120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</row>
    <row r="929" spans="1:36" ht="13.5" customHeight="1">
      <c r="A929" s="120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</row>
    <row r="930" spans="1:36" ht="13.5" customHeight="1">
      <c r="A930" s="120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</row>
    <row r="931" spans="1:36" ht="13.5" customHeight="1">
      <c r="A931" s="120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</row>
    <row r="932" spans="1:36" ht="13.5" customHeight="1">
      <c r="A932" s="120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</row>
    <row r="933" spans="1:36" ht="13.5" customHeight="1">
      <c r="A933" s="120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</row>
    <row r="934" spans="1:36" ht="13.5" customHeight="1">
      <c r="A934" s="120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</row>
    <row r="935" spans="1:36" ht="13.5" customHeight="1">
      <c r="A935" s="120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</row>
    <row r="936" spans="1:36" ht="13.5" customHeight="1">
      <c r="A936" s="120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</row>
    <row r="937" spans="1:36" ht="13.5" customHeight="1">
      <c r="A937" s="120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</row>
    <row r="938" spans="1:36" ht="13.5" customHeight="1">
      <c r="A938" s="120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</row>
    <row r="939" spans="1:36" ht="13.5" customHeight="1">
      <c r="A939" s="120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</row>
    <row r="940" spans="1:36" ht="13.5" customHeight="1">
      <c r="A940" s="120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</row>
    <row r="941" spans="1:36" ht="13.5" customHeight="1">
      <c r="A941" s="120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</row>
    <row r="942" spans="1:36" ht="13.5" customHeight="1">
      <c r="A942" s="120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</row>
    <row r="943" spans="1:36" ht="13.5" customHeight="1">
      <c r="A943" s="120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</row>
    <row r="944" spans="1:36" ht="13.5" customHeight="1">
      <c r="A944" s="120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</row>
    <row r="945" spans="1:36" ht="13.5" customHeight="1">
      <c r="A945" s="120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</row>
    <row r="946" spans="1:36" ht="13.5" customHeight="1">
      <c r="A946" s="120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</row>
    <row r="947" spans="1:36" ht="13.5" customHeight="1">
      <c r="A947" s="120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</row>
    <row r="948" spans="1:36" ht="13.5" customHeight="1">
      <c r="A948" s="120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</row>
    <row r="949" spans="1:36" ht="13.5" customHeight="1">
      <c r="A949" s="120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</row>
    <row r="950" spans="1:36" ht="13.5" customHeight="1">
      <c r="A950" s="120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</row>
    <row r="951" spans="1:36" ht="13.5" customHeight="1">
      <c r="A951" s="120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</row>
    <row r="952" spans="1:36" ht="13.5" customHeight="1">
      <c r="A952" s="120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</row>
    <row r="953" spans="1:36" ht="13.5" customHeight="1">
      <c r="A953" s="120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</row>
    <row r="954" spans="1:36" ht="13.5" customHeight="1">
      <c r="A954" s="120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</row>
    <row r="955" spans="1:36" ht="13.5" customHeight="1">
      <c r="A955" s="120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</row>
    <row r="956" spans="1:36" ht="13.5" customHeight="1">
      <c r="A956" s="120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</row>
    <row r="957" spans="1:36" ht="13.5" customHeight="1">
      <c r="A957" s="120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</row>
    <row r="958" spans="1:36" ht="13.5" customHeight="1">
      <c r="A958" s="120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</row>
    <row r="959" spans="1:36" ht="13.5" customHeight="1">
      <c r="A959" s="120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</row>
    <row r="960" spans="1:36" ht="13.5" customHeight="1">
      <c r="A960" s="120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</row>
    <row r="961" spans="1:36" ht="13.5" customHeight="1">
      <c r="A961" s="120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</row>
    <row r="962" spans="1:36" ht="13.5" customHeight="1">
      <c r="A962" s="120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</row>
    <row r="963" spans="1:36" ht="13.5" customHeight="1">
      <c r="A963" s="120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</row>
    <row r="964" spans="1:36" ht="13.5" customHeight="1">
      <c r="A964" s="120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</row>
    <row r="965" spans="1:36" ht="13.5" customHeight="1">
      <c r="A965" s="120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</row>
    <row r="966" spans="1:36" ht="13.5" customHeight="1">
      <c r="A966" s="120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</row>
    <row r="967" spans="1:36" ht="13.5" customHeight="1">
      <c r="A967" s="120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</row>
    <row r="968" spans="1:36" ht="13.5" customHeight="1">
      <c r="A968" s="120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</row>
    <row r="969" spans="1:36" ht="13.5" customHeight="1">
      <c r="A969" s="120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</row>
    <row r="970" spans="1:36" ht="13.5" customHeight="1">
      <c r="A970" s="120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</row>
    <row r="971" spans="1:36" ht="13.5" customHeight="1">
      <c r="A971" s="120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</row>
    <row r="972" spans="1:36" ht="13.5" customHeight="1">
      <c r="A972" s="120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</row>
    <row r="973" spans="1:36" ht="13.5" customHeight="1">
      <c r="A973" s="120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</row>
    <row r="974" spans="1:36" ht="13.5" customHeight="1">
      <c r="A974" s="120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</row>
    <row r="975" spans="1:36" ht="13.5" customHeight="1">
      <c r="A975" s="120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</row>
    <row r="976" spans="1:36" ht="13.5" customHeight="1">
      <c r="A976" s="120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</row>
    <row r="977" spans="1:36" ht="13.5" customHeight="1">
      <c r="A977" s="120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</row>
    <row r="978" spans="1:36" ht="13.5" customHeight="1">
      <c r="A978" s="120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</row>
    <row r="979" spans="1:36" ht="13.5" customHeight="1">
      <c r="A979" s="120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</row>
    <row r="980" spans="1:36" ht="13.5" customHeight="1">
      <c r="A980" s="120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</row>
    <row r="981" spans="1:36" ht="13.5" customHeight="1">
      <c r="A981" s="120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</row>
    <row r="982" spans="1:36" ht="13.5" customHeight="1">
      <c r="A982" s="120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</row>
    <row r="983" spans="1:36" ht="13.5" customHeight="1">
      <c r="A983" s="120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</row>
    <row r="984" spans="1:36" ht="13.5" customHeight="1">
      <c r="A984" s="120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</row>
    <row r="985" spans="1:36" ht="13.5" customHeight="1">
      <c r="A985" s="120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</row>
    <row r="986" spans="1:36" ht="13.5" customHeight="1">
      <c r="A986" s="120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</row>
    <row r="987" spans="1:36" ht="13.5" customHeight="1">
      <c r="A987" s="120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</row>
    <row r="988" spans="1:36" ht="13.5" customHeight="1">
      <c r="A988" s="120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</row>
    <row r="989" spans="1:36" ht="13.5" customHeight="1">
      <c r="A989" s="120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</row>
    <row r="990" spans="1:36" ht="13.5" customHeight="1">
      <c r="A990" s="120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</row>
    <row r="991" spans="1:36" ht="13.5" customHeight="1">
      <c r="A991" s="120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</row>
    <row r="992" spans="1:36" ht="13.5" customHeight="1">
      <c r="A992" s="120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</row>
    <row r="993" spans="1:36" ht="13.5" customHeight="1">
      <c r="A993" s="120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</row>
    <row r="994" spans="1:36" ht="13.5" customHeight="1">
      <c r="A994" s="120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</row>
    <row r="995" spans="1:36" ht="13.5" customHeight="1">
      <c r="A995" s="120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</row>
    <row r="996" spans="1:36" ht="13.5" customHeight="1">
      <c r="A996" s="120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</row>
    <row r="997" spans="1:36" ht="13.5" customHeight="1">
      <c r="A997" s="120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</row>
    <row r="998" spans="1:36" ht="13.5" customHeight="1">
      <c r="A998" s="120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</row>
    <row r="999" spans="1:36" ht="13.5" customHeight="1">
      <c r="A999" s="120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</row>
    <row r="1000" spans="1:36" ht="13.5" customHeight="1">
      <c r="A1000" s="120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</row>
  </sheetData>
  <mergeCells count="15">
    <mergeCell ref="A100:S100"/>
    <mergeCell ref="P8:Q10"/>
    <mergeCell ref="R8:S10"/>
    <mergeCell ref="B2:Q2"/>
    <mergeCell ref="B3:Q3"/>
    <mergeCell ref="B4:O4"/>
    <mergeCell ref="B5:Q5"/>
    <mergeCell ref="B6:Q6"/>
    <mergeCell ref="B8:C10"/>
    <mergeCell ref="D8:E10"/>
    <mergeCell ref="F8:G10"/>
    <mergeCell ref="H8:I10"/>
    <mergeCell ref="J8:K10"/>
    <mergeCell ref="L8:M10"/>
    <mergeCell ref="N8:O10"/>
  </mergeCells>
  <pageMargins left="0.25" right="0.25" top="0.75" bottom="0.75" header="0" footer="0"/>
  <pageSetup fitToHeight="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J1000"/>
  <sheetViews>
    <sheetView workbookViewId="0">
      <pane ySplit="11" topLeftCell="A12" activePane="bottomLeft" state="frozen"/>
      <selection pane="bottomLeft" activeCell="B13" sqref="B13"/>
    </sheetView>
  </sheetViews>
  <sheetFormatPr defaultColWidth="14.42578125" defaultRowHeight="15.75" customHeight="1"/>
  <cols>
    <col min="1" max="1" width="12.140625" customWidth="1"/>
    <col min="2" max="2" width="5.85546875" customWidth="1"/>
    <col min="3" max="3" width="9" customWidth="1"/>
    <col min="4" max="4" width="6" customWidth="1"/>
    <col min="5" max="5" width="8.140625" customWidth="1"/>
    <col min="6" max="6" width="4.85546875" customWidth="1"/>
    <col min="7" max="7" width="8.140625" customWidth="1"/>
    <col min="8" max="8" width="3.85546875" customWidth="1"/>
    <col min="9" max="9" width="8.140625" customWidth="1"/>
    <col min="10" max="10" width="4.5703125" customWidth="1"/>
    <col min="11" max="11" width="8.140625" customWidth="1"/>
    <col min="12" max="12" width="3.42578125" customWidth="1"/>
    <col min="13" max="13" width="6.140625" customWidth="1"/>
    <col min="14" max="14" width="3.5703125" customWidth="1"/>
    <col min="15" max="15" width="6.85546875" customWidth="1"/>
    <col min="16" max="16" width="4.85546875" customWidth="1"/>
    <col min="17" max="17" width="8.140625" customWidth="1"/>
    <col min="18" max="18" width="5.42578125" customWidth="1"/>
    <col min="19" max="19" width="7.85546875" customWidth="1"/>
    <col min="20" max="36" width="9.140625" customWidth="1"/>
  </cols>
  <sheetData>
    <row r="1" spans="1:36" ht="13.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53"/>
    </row>
    <row r="2" spans="1:36" ht="13.5" customHeight="1">
      <c r="A2" s="3"/>
      <c r="B2" s="202" t="s">
        <v>0</v>
      </c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3.5" customHeight="1">
      <c r="A3" s="3"/>
      <c r="B3" s="202" t="s">
        <v>1</v>
      </c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3.5" customHeight="1">
      <c r="A4" s="1"/>
      <c r="B4" s="205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13.5" customHeight="1">
      <c r="A5" s="3"/>
      <c r="B5" s="202" t="s">
        <v>101</v>
      </c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13.5" customHeight="1">
      <c r="A6" s="9"/>
      <c r="B6" s="203" t="s">
        <v>102</v>
      </c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13.5" customHeight="1">
      <c r="A7" s="1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13.5" customHeight="1">
      <c r="A8" s="1"/>
      <c r="B8" s="227" t="s">
        <v>4</v>
      </c>
      <c r="C8" s="197"/>
      <c r="D8" s="226" t="s">
        <v>5</v>
      </c>
      <c r="E8" s="197"/>
      <c r="F8" s="227" t="s">
        <v>6</v>
      </c>
      <c r="G8" s="197"/>
      <c r="H8" s="226" t="s">
        <v>7</v>
      </c>
      <c r="I8" s="197"/>
      <c r="J8" s="227" t="s">
        <v>8</v>
      </c>
      <c r="K8" s="197"/>
      <c r="L8" s="226" t="s">
        <v>9</v>
      </c>
      <c r="M8" s="197"/>
      <c r="N8" s="227" t="s">
        <v>10</v>
      </c>
      <c r="O8" s="197"/>
      <c r="P8" s="226" t="s">
        <v>13</v>
      </c>
      <c r="Q8" s="197"/>
      <c r="R8" s="227" t="s">
        <v>14</v>
      </c>
      <c r="S8" s="197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13.5" customHeight="1">
      <c r="A9" s="1"/>
      <c r="B9" s="198"/>
      <c r="C9" s="199"/>
      <c r="D9" s="198"/>
      <c r="E9" s="199"/>
      <c r="F9" s="198"/>
      <c r="G9" s="199"/>
      <c r="H9" s="198"/>
      <c r="I9" s="199"/>
      <c r="J9" s="198"/>
      <c r="K9" s="199"/>
      <c r="L9" s="198"/>
      <c r="M9" s="199"/>
      <c r="N9" s="198"/>
      <c r="O9" s="199"/>
      <c r="P9" s="198"/>
      <c r="Q9" s="199"/>
      <c r="R9" s="198"/>
      <c r="S9" s="199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13.5" customHeight="1">
      <c r="A10" s="1"/>
      <c r="B10" s="200"/>
      <c r="C10" s="201"/>
      <c r="D10" s="200"/>
      <c r="E10" s="201"/>
      <c r="F10" s="200"/>
      <c r="G10" s="201"/>
      <c r="H10" s="200"/>
      <c r="I10" s="201"/>
      <c r="J10" s="200"/>
      <c r="K10" s="201"/>
      <c r="L10" s="200"/>
      <c r="M10" s="201"/>
      <c r="N10" s="200"/>
      <c r="O10" s="201"/>
      <c r="P10" s="200"/>
      <c r="Q10" s="201"/>
      <c r="R10" s="200"/>
      <c r="S10" s="20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18" customHeight="1">
      <c r="A11" s="1"/>
      <c r="B11" s="55" t="s">
        <v>15</v>
      </c>
      <c r="C11" s="55" t="s">
        <v>16</v>
      </c>
      <c r="D11" s="56" t="s">
        <v>15</v>
      </c>
      <c r="E11" s="56" t="s">
        <v>16</v>
      </c>
      <c r="F11" s="55" t="s">
        <v>15</v>
      </c>
      <c r="G11" s="55" t="s">
        <v>16</v>
      </c>
      <c r="H11" s="56" t="s">
        <v>15</v>
      </c>
      <c r="I11" s="56" t="s">
        <v>16</v>
      </c>
      <c r="J11" s="55" t="s">
        <v>15</v>
      </c>
      <c r="K11" s="57" t="s">
        <v>16</v>
      </c>
      <c r="L11" s="56" t="s">
        <v>15</v>
      </c>
      <c r="M11" s="56" t="s">
        <v>16</v>
      </c>
      <c r="N11" s="55" t="s">
        <v>15</v>
      </c>
      <c r="O11" s="55" t="s">
        <v>16</v>
      </c>
      <c r="P11" s="56" t="s">
        <v>15</v>
      </c>
      <c r="Q11" s="56" t="s">
        <v>16</v>
      </c>
      <c r="R11" s="55" t="s">
        <v>15</v>
      </c>
      <c r="S11" s="55" t="s">
        <v>16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13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58"/>
      <c r="S12" s="58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18" customHeight="1">
      <c r="A13" s="59" t="s">
        <v>17</v>
      </c>
      <c r="B13" s="60"/>
      <c r="C13" s="60"/>
      <c r="D13" s="61"/>
      <c r="E13" s="61"/>
      <c r="F13" s="60"/>
      <c r="G13" s="60"/>
      <c r="H13" s="61"/>
      <c r="I13" s="61"/>
      <c r="J13" s="62"/>
      <c r="K13" s="63"/>
      <c r="L13" s="61"/>
      <c r="M13" s="61"/>
      <c r="N13" s="64"/>
      <c r="O13" s="64"/>
      <c r="P13" s="61"/>
      <c r="Q13" s="61"/>
      <c r="R13" s="65"/>
      <c r="S13" s="65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18" customHeight="1">
      <c r="A14" s="61" t="s">
        <v>18</v>
      </c>
      <c r="B14" s="63">
        <v>0</v>
      </c>
      <c r="C14" s="63">
        <v>0</v>
      </c>
      <c r="D14" s="66">
        <v>0</v>
      </c>
      <c r="E14" s="66">
        <v>0</v>
      </c>
      <c r="F14" s="63">
        <v>0</v>
      </c>
      <c r="G14" s="63">
        <v>0</v>
      </c>
      <c r="H14" s="66">
        <v>103</v>
      </c>
      <c r="I14" s="66">
        <v>412607</v>
      </c>
      <c r="J14" s="63">
        <v>231</v>
      </c>
      <c r="K14" s="63">
        <v>1289430</v>
      </c>
      <c r="L14" s="66">
        <v>3</v>
      </c>
      <c r="M14" s="66">
        <v>9000</v>
      </c>
      <c r="N14" s="63">
        <v>9</v>
      </c>
      <c r="O14" s="63">
        <v>45000</v>
      </c>
      <c r="P14" s="66">
        <v>294</v>
      </c>
      <c r="Q14" s="66">
        <v>580293</v>
      </c>
      <c r="R14" s="64">
        <f t="shared" ref="R14:S14" si="0">B14+D14+F14+H14+J14+L14+N14+P14</f>
        <v>640</v>
      </c>
      <c r="S14" s="64">
        <f t="shared" si="0"/>
        <v>2336330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13.5" customHeight="1">
      <c r="A15" s="61" t="s">
        <v>19</v>
      </c>
      <c r="B15" s="63">
        <v>0</v>
      </c>
      <c r="C15" s="63">
        <v>0</v>
      </c>
      <c r="D15" s="66">
        <v>0</v>
      </c>
      <c r="E15" s="66">
        <v>0</v>
      </c>
      <c r="F15" s="63">
        <v>0</v>
      </c>
      <c r="G15" s="63">
        <v>0</v>
      </c>
      <c r="H15" s="66">
        <v>67</v>
      </c>
      <c r="I15" s="66">
        <v>269517</v>
      </c>
      <c r="J15" s="63">
        <v>108</v>
      </c>
      <c r="K15" s="63">
        <v>602945</v>
      </c>
      <c r="L15" s="66">
        <v>0</v>
      </c>
      <c r="M15" s="66">
        <v>0</v>
      </c>
      <c r="N15" s="63">
        <v>3</v>
      </c>
      <c r="O15" s="63">
        <v>10000</v>
      </c>
      <c r="P15" s="66">
        <v>174</v>
      </c>
      <c r="Q15" s="66">
        <v>335201</v>
      </c>
      <c r="R15" s="64">
        <f t="shared" ref="R15:S15" si="1">B15+D15+F15+H15+J15+L15+N15+P15</f>
        <v>352</v>
      </c>
      <c r="S15" s="64">
        <f t="shared" si="1"/>
        <v>1217663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8" customHeight="1">
      <c r="A16" s="67" t="s">
        <v>20</v>
      </c>
      <c r="B16" s="68">
        <v>0</v>
      </c>
      <c r="C16" s="68">
        <v>0</v>
      </c>
      <c r="D16" s="69">
        <v>0</v>
      </c>
      <c r="E16" s="69">
        <v>0</v>
      </c>
      <c r="F16" s="68">
        <v>0</v>
      </c>
      <c r="G16" s="68">
        <v>0</v>
      </c>
      <c r="H16" s="69">
        <v>44</v>
      </c>
      <c r="I16" s="69">
        <v>179306</v>
      </c>
      <c r="J16" s="68">
        <v>80</v>
      </c>
      <c r="K16" s="68">
        <v>464447</v>
      </c>
      <c r="L16" s="66">
        <v>0</v>
      </c>
      <c r="M16" s="66">
        <v>0</v>
      </c>
      <c r="N16" s="68">
        <v>11</v>
      </c>
      <c r="O16" s="68">
        <v>51875</v>
      </c>
      <c r="P16" s="69">
        <v>125</v>
      </c>
      <c r="Q16" s="69">
        <v>240050</v>
      </c>
      <c r="R16" s="64">
        <f t="shared" ref="R16:S16" si="2">B16+D16+F16+H16+J16+L16+N16+P16</f>
        <v>260</v>
      </c>
      <c r="S16" s="64">
        <f t="shared" si="2"/>
        <v>935678</v>
      </c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</row>
    <row r="17" spans="1:36" ht="13.5" customHeight="1">
      <c r="A17" s="61"/>
      <c r="B17" s="68"/>
      <c r="C17" s="68"/>
      <c r="D17" s="69"/>
      <c r="E17" s="69"/>
      <c r="F17" s="68"/>
      <c r="G17" s="68"/>
      <c r="H17" s="69"/>
      <c r="I17" s="69"/>
      <c r="J17" s="68"/>
      <c r="K17" s="68"/>
      <c r="L17" s="71"/>
      <c r="M17" s="61"/>
      <c r="N17" s="64"/>
      <c r="O17" s="64"/>
      <c r="P17" s="61"/>
      <c r="Q17" s="61"/>
      <c r="R17" s="64"/>
      <c r="S17" s="64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14.25" customHeight="1">
      <c r="A18" s="72" t="s">
        <v>103</v>
      </c>
      <c r="B18" s="73">
        <v>0</v>
      </c>
      <c r="C18" s="73">
        <v>0</v>
      </c>
      <c r="D18" s="74">
        <v>0</v>
      </c>
      <c r="E18" s="74">
        <v>0</v>
      </c>
      <c r="F18" s="73">
        <v>0</v>
      </c>
      <c r="G18" s="73">
        <v>0</v>
      </c>
      <c r="H18" s="74">
        <f t="shared" ref="H18:I18" si="3">SUM(H14:H17)</f>
        <v>214</v>
      </c>
      <c r="I18" s="74">
        <f t="shared" si="3"/>
        <v>861430</v>
      </c>
      <c r="J18" s="73">
        <f t="shared" ref="J18:Q18" si="4">SUM(J14:J16)</f>
        <v>419</v>
      </c>
      <c r="K18" s="73">
        <f t="shared" si="4"/>
        <v>2356822</v>
      </c>
      <c r="L18" s="74">
        <f t="shared" si="4"/>
        <v>3</v>
      </c>
      <c r="M18" s="74">
        <f t="shared" si="4"/>
        <v>9000</v>
      </c>
      <c r="N18" s="73">
        <f t="shared" si="4"/>
        <v>23</v>
      </c>
      <c r="O18" s="73">
        <f t="shared" si="4"/>
        <v>106875</v>
      </c>
      <c r="P18" s="74">
        <f t="shared" si="4"/>
        <v>593</v>
      </c>
      <c r="Q18" s="74">
        <f t="shared" si="4"/>
        <v>1155544</v>
      </c>
      <c r="R18" s="64">
        <f t="shared" ref="R18:S18" si="5">B18+D18+F18+H18+J18+L18+N18+P18</f>
        <v>1252</v>
      </c>
      <c r="S18" s="64">
        <f t="shared" si="5"/>
        <v>4489671</v>
      </c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</row>
    <row r="19" spans="1:36" ht="13.5" customHeight="1">
      <c r="A19" s="2"/>
      <c r="B19" s="76"/>
      <c r="C19" s="76"/>
      <c r="D19" s="77"/>
      <c r="E19" s="77"/>
      <c r="F19" s="78"/>
      <c r="G19" s="78"/>
      <c r="H19" s="79"/>
      <c r="I19" s="79"/>
      <c r="J19" s="76"/>
      <c r="K19" s="80"/>
      <c r="L19" s="77"/>
      <c r="M19" s="2"/>
      <c r="N19" s="81"/>
      <c r="O19" s="81"/>
      <c r="P19" s="2"/>
      <c r="Q19" s="2"/>
      <c r="R19" s="64"/>
      <c r="S19" s="64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7" customHeight="1">
      <c r="A20" s="59" t="s">
        <v>22</v>
      </c>
      <c r="B20" s="62"/>
      <c r="C20" s="62"/>
      <c r="D20" s="71"/>
      <c r="E20" s="71"/>
      <c r="F20" s="82"/>
      <c r="G20" s="82"/>
      <c r="H20" s="83"/>
      <c r="I20" s="83"/>
      <c r="J20" s="62"/>
      <c r="K20" s="63"/>
      <c r="L20" s="71"/>
      <c r="M20" s="61"/>
      <c r="N20" s="64"/>
      <c r="O20" s="64"/>
      <c r="P20" s="61"/>
      <c r="Q20" s="61"/>
      <c r="R20" s="64"/>
      <c r="S20" s="64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13.5" customHeight="1">
      <c r="A21" s="61" t="s">
        <v>23</v>
      </c>
      <c r="B21" s="63">
        <v>181</v>
      </c>
      <c r="C21" s="63">
        <v>811482</v>
      </c>
      <c r="D21" s="66">
        <v>0</v>
      </c>
      <c r="E21" s="66">
        <v>0</v>
      </c>
      <c r="F21" s="63">
        <v>0</v>
      </c>
      <c r="G21" s="63">
        <v>0</v>
      </c>
      <c r="H21" s="66">
        <v>0</v>
      </c>
      <c r="I21" s="66">
        <v>0</v>
      </c>
      <c r="J21" s="63">
        <v>2</v>
      </c>
      <c r="K21" s="63">
        <v>11199</v>
      </c>
      <c r="L21" s="66">
        <v>0</v>
      </c>
      <c r="M21" s="66">
        <v>0</v>
      </c>
      <c r="N21" s="63">
        <v>0</v>
      </c>
      <c r="O21" s="63">
        <v>0</v>
      </c>
      <c r="P21" s="66">
        <v>2</v>
      </c>
      <c r="Q21" s="66">
        <v>4200</v>
      </c>
      <c r="R21" s="64">
        <f t="shared" ref="R21:S21" si="6">B21+D21+F21+H21+J21+L21+N21+P21</f>
        <v>185</v>
      </c>
      <c r="S21" s="64">
        <f t="shared" si="6"/>
        <v>826881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18" customHeight="1">
      <c r="A22" s="61" t="s">
        <v>24</v>
      </c>
      <c r="B22" s="63">
        <v>330</v>
      </c>
      <c r="C22" s="63">
        <v>1397171</v>
      </c>
      <c r="D22" s="66">
        <v>0</v>
      </c>
      <c r="E22" s="66">
        <v>0</v>
      </c>
      <c r="F22" s="63">
        <v>0</v>
      </c>
      <c r="G22" s="63">
        <v>0</v>
      </c>
      <c r="H22" s="66">
        <v>18</v>
      </c>
      <c r="I22" s="66">
        <v>78894</v>
      </c>
      <c r="J22" s="63">
        <v>3</v>
      </c>
      <c r="K22" s="63">
        <v>16176</v>
      </c>
      <c r="L22" s="66">
        <v>0</v>
      </c>
      <c r="M22" s="66">
        <v>0</v>
      </c>
      <c r="N22" s="63">
        <v>0</v>
      </c>
      <c r="O22" s="63">
        <v>0</v>
      </c>
      <c r="P22" s="66">
        <v>16</v>
      </c>
      <c r="Q22" s="66">
        <v>32000</v>
      </c>
      <c r="R22" s="64">
        <f t="shared" ref="R22:S22" si="7">B22+D22+F22+H22+J22+L22+N22+P22</f>
        <v>367</v>
      </c>
      <c r="S22" s="64">
        <f t="shared" si="7"/>
        <v>1524241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18" customHeight="1">
      <c r="A23" s="61" t="s">
        <v>25</v>
      </c>
      <c r="B23" s="63">
        <v>1087</v>
      </c>
      <c r="C23" s="63">
        <v>3709299</v>
      </c>
      <c r="D23" s="66">
        <v>0</v>
      </c>
      <c r="E23" s="66">
        <v>0</v>
      </c>
      <c r="F23" s="63">
        <v>0</v>
      </c>
      <c r="G23" s="63">
        <v>0</v>
      </c>
      <c r="H23" s="66">
        <v>13</v>
      </c>
      <c r="I23" s="66">
        <v>49235</v>
      </c>
      <c r="J23" s="63">
        <v>8</v>
      </c>
      <c r="K23" s="63">
        <v>27266</v>
      </c>
      <c r="L23" s="66">
        <v>0</v>
      </c>
      <c r="M23" s="66">
        <v>0</v>
      </c>
      <c r="N23" s="63">
        <v>7</v>
      </c>
      <c r="O23" s="63">
        <v>31217</v>
      </c>
      <c r="P23" s="66">
        <v>30</v>
      </c>
      <c r="Q23" s="66">
        <v>53300</v>
      </c>
      <c r="R23" s="64">
        <f t="shared" ref="R23:S23" si="8">B23+D23+F23+H23+J23+L23+N23+P23</f>
        <v>1145</v>
      </c>
      <c r="S23" s="64">
        <f t="shared" si="8"/>
        <v>3870317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13.5" customHeight="1">
      <c r="A24" s="61" t="s">
        <v>26</v>
      </c>
      <c r="B24" s="63">
        <v>430</v>
      </c>
      <c r="C24" s="63">
        <v>2300872</v>
      </c>
      <c r="D24" s="66">
        <v>0</v>
      </c>
      <c r="E24" s="66">
        <v>0</v>
      </c>
      <c r="F24" s="63">
        <v>0</v>
      </c>
      <c r="G24" s="63">
        <v>0</v>
      </c>
      <c r="H24" s="66">
        <v>6</v>
      </c>
      <c r="I24" s="66">
        <v>26298</v>
      </c>
      <c r="J24" s="63">
        <v>0</v>
      </c>
      <c r="K24" s="63">
        <v>0</v>
      </c>
      <c r="L24" s="66">
        <v>0</v>
      </c>
      <c r="M24" s="66">
        <v>0</v>
      </c>
      <c r="N24" s="63">
        <v>0</v>
      </c>
      <c r="O24" s="63">
        <v>0</v>
      </c>
      <c r="P24" s="66">
        <v>11</v>
      </c>
      <c r="Q24" s="66">
        <v>18867</v>
      </c>
      <c r="R24" s="64">
        <f t="shared" ref="R24:S24" si="9">B24+D24+F24+H24+J24+L24+N24+P24</f>
        <v>447</v>
      </c>
      <c r="S24" s="64">
        <f t="shared" si="9"/>
        <v>2346037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13.5" customHeight="1">
      <c r="A25" s="61" t="s">
        <v>27</v>
      </c>
      <c r="B25" s="63">
        <v>175</v>
      </c>
      <c r="C25" s="63">
        <v>897350</v>
      </c>
      <c r="D25" s="66">
        <v>0</v>
      </c>
      <c r="E25" s="66">
        <v>0</v>
      </c>
      <c r="F25" s="63">
        <v>0</v>
      </c>
      <c r="G25" s="63">
        <v>0</v>
      </c>
      <c r="H25" s="66">
        <v>0</v>
      </c>
      <c r="I25" s="66">
        <v>0</v>
      </c>
      <c r="J25" s="63">
        <v>1</v>
      </c>
      <c r="K25" s="63">
        <v>7466</v>
      </c>
      <c r="L25" s="66">
        <v>0</v>
      </c>
      <c r="M25" s="66">
        <v>0</v>
      </c>
      <c r="N25" s="63">
        <v>0</v>
      </c>
      <c r="O25" s="63">
        <v>0</v>
      </c>
      <c r="P25" s="66">
        <v>1</v>
      </c>
      <c r="Q25" s="66">
        <v>2100</v>
      </c>
      <c r="R25" s="64">
        <f t="shared" ref="R25:S25" si="10">B25+D25+F25+H25+J25+L25+N25+P25</f>
        <v>177</v>
      </c>
      <c r="S25" s="64">
        <f t="shared" si="10"/>
        <v>906916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13.5" customHeight="1">
      <c r="A26" s="61" t="s">
        <v>28</v>
      </c>
      <c r="B26" s="63">
        <v>301</v>
      </c>
      <c r="C26" s="63">
        <v>1610897</v>
      </c>
      <c r="D26" s="66">
        <v>0</v>
      </c>
      <c r="E26" s="66">
        <v>0</v>
      </c>
      <c r="F26" s="63">
        <v>0</v>
      </c>
      <c r="G26" s="63">
        <v>0</v>
      </c>
      <c r="H26" s="66">
        <v>2</v>
      </c>
      <c r="I26" s="66">
        <v>8766</v>
      </c>
      <c r="J26" s="63">
        <v>4</v>
      </c>
      <c r="K26" s="63">
        <v>26131</v>
      </c>
      <c r="L26" s="66">
        <v>0</v>
      </c>
      <c r="M26" s="66">
        <v>0</v>
      </c>
      <c r="N26" s="63">
        <v>0</v>
      </c>
      <c r="O26" s="63">
        <v>0</v>
      </c>
      <c r="P26" s="66">
        <v>3</v>
      </c>
      <c r="Q26" s="66">
        <v>6300</v>
      </c>
      <c r="R26" s="64">
        <f t="shared" ref="R26:S26" si="11">B26+D26+F26+H26+J26+L26+N26+P26</f>
        <v>310</v>
      </c>
      <c r="S26" s="64">
        <f t="shared" si="11"/>
        <v>1652094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13.5" customHeight="1">
      <c r="A27" s="61" t="s">
        <v>29</v>
      </c>
      <c r="B27" s="63">
        <v>93</v>
      </c>
      <c r="C27" s="63">
        <v>487783</v>
      </c>
      <c r="D27" s="66">
        <v>0</v>
      </c>
      <c r="E27" s="66">
        <v>0</v>
      </c>
      <c r="F27" s="63">
        <v>0</v>
      </c>
      <c r="G27" s="63">
        <v>0</v>
      </c>
      <c r="H27" s="66">
        <v>0</v>
      </c>
      <c r="I27" s="66">
        <v>0</v>
      </c>
      <c r="J27" s="63">
        <v>1</v>
      </c>
      <c r="K27" s="63">
        <v>2489</v>
      </c>
      <c r="L27" s="66">
        <v>0</v>
      </c>
      <c r="M27" s="66">
        <v>0</v>
      </c>
      <c r="N27" s="63">
        <v>0</v>
      </c>
      <c r="O27" s="63">
        <v>0</v>
      </c>
      <c r="P27" s="66">
        <v>1</v>
      </c>
      <c r="Q27" s="66">
        <v>2100</v>
      </c>
      <c r="R27" s="64">
        <f t="shared" ref="R27:S27" si="12">B27+D27+F27+H27+J27+L27+N27+P27</f>
        <v>95</v>
      </c>
      <c r="S27" s="64">
        <f t="shared" si="12"/>
        <v>492372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18" customHeight="1">
      <c r="A28" s="61" t="s">
        <v>30</v>
      </c>
      <c r="B28" s="63">
        <v>0</v>
      </c>
      <c r="C28" s="63">
        <v>0</v>
      </c>
      <c r="D28" s="66">
        <v>0</v>
      </c>
      <c r="E28" s="66">
        <v>0</v>
      </c>
      <c r="F28" s="63">
        <v>0</v>
      </c>
      <c r="G28" s="63">
        <v>0</v>
      </c>
      <c r="H28" s="66">
        <v>0</v>
      </c>
      <c r="I28" s="66">
        <v>0</v>
      </c>
      <c r="J28" s="63">
        <v>0</v>
      </c>
      <c r="K28" s="63">
        <v>0</v>
      </c>
      <c r="L28" s="66">
        <v>0</v>
      </c>
      <c r="M28" s="66">
        <v>0</v>
      </c>
      <c r="N28" s="63">
        <v>0</v>
      </c>
      <c r="O28" s="63">
        <v>0</v>
      </c>
      <c r="P28" s="66">
        <v>0</v>
      </c>
      <c r="Q28" s="66">
        <v>0</v>
      </c>
      <c r="R28" s="64">
        <f t="shared" ref="R28:S28" si="13">B28+D28+F28+H28+J28+L28+N28+P28</f>
        <v>0</v>
      </c>
      <c r="S28" s="64">
        <f t="shared" si="13"/>
        <v>0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13.5" customHeight="1">
      <c r="A29" s="61" t="s">
        <v>31</v>
      </c>
      <c r="B29" s="63">
        <v>260</v>
      </c>
      <c r="C29" s="63">
        <v>1379607</v>
      </c>
      <c r="D29" s="66">
        <v>0</v>
      </c>
      <c r="E29" s="66">
        <v>0</v>
      </c>
      <c r="F29" s="63">
        <v>0</v>
      </c>
      <c r="G29" s="63">
        <v>0</v>
      </c>
      <c r="H29" s="66">
        <v>0</v>
      </c>
      <c r="I29" s="66">
        <v>0</v>
      </c>
      <c r="J29" s="63">
        <v>3</v>
      </c>
      <c r="K29" s="63">
        <v>18665</v>
      </c>
      <c r="L29" s="66">
        <v>1</v>
      </c>
      <c r="M29" s="66">
        <v>2000</v>
      </c>
      <c r="N29" s="63">
        <v>0</v>
      </c>
      <c r="O29" s="63">
        <v>0</v>
      </c>
      <c r="P29" s="66">
        <v>1</v>
      </c>
      <c r="Q29" s="66">
        <v>2100</v>
      </c>
      <c r="R29" s="64">
        <f t="shared" ref="R29:S29" si="14">B29+D29+F29+H29+J29+L29+N29+P29</f>
        <v>265</v>
      </c>
      <c r="S29" s="64">
        <f t="shared" si="14"/>
        <v>1402372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13.5" customHeight="1">
      <c r="A30" s="61" t="s">
        <v>32</v>
      </c>
      <c r="B30" s="63">
        <v>387</v>
      </c>
      <c r="C30" s="63">
        <v>1980210</v>
      </c>
      <c r="D30" s="66">
        <v>0</v>
      </c>
      <c r="E30" s="66">
        <v>0</v>
      </c>
      <c r="F30" s="63">
        <v>0</v>
      </c>
      <c r="G30" s="63">
        <v>0</v>
      </c>
      <c r="H30" s="66">
        <v>6</v>
      </c>
      <c r="I30" s="66">
        <v>26298</v>
      </c>
      <c r="J30" s="63">
        <v>7</v>
      </c>
      <c r="K30" s="63">
        <v>41063</v>
      </c>
      <c r="L30" s="66">
        <v>0</v>
      </c>
      <c r="M30" s="66">
        <v>0</v>
      </c>
      <c r="N30" s="63">
        <v>0</v>
      </c>
      <c r="O30" s="63">
        <v>0</v>
      </c>
      <c r="P30" s="66">
        <v>18</v>
      </c>
      <c r="Q30" s="66">
        <v>34700</v>
      </c>
      <c r="R30" s="64">
        <f t="shared" ref="R30:S30" si="15">B30+D30+F30+H30+J30+L30+N30+P30</f>
        <v>418</v>
      </c>
      <c r="S30" s="64">
        <f t="shared" si="15"/>
        <v>2082271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18" customHeight="1">
      <c r="A31" s="61" t="s">
        <v>33</v>
      </c>
      <c r="B31" s="63">
        <v>57</v>
      </c>
      <c r="C31" s="63">
        <v>293601</v>
      </c>
      <c r="D31" s="66">
        <v>0</v>
      </c>
      <c r="E31" s="66">
        <v>0</v>
      </c>
      <c r="F31" s="63">
        <v>0</v>
      </c>
      <c r="G31" s="63">
        <v>0</v>
      </c>
      <c r="H31" s="66">
        <v>1</v>
      </c>
      <c r="I31" s="66">
        <v>4383</v>
      </c>
      <c r="J31" s="63">
        <v>1</v>
      </c>
      <c r="K31" s="63">
        <v>3733</v>
      </c>
      <c r="L31" s="66">
        <v>0</v>
      </c>
      <c r="M31" s="66">
        <v>0</v>
      </c>
      <c r="N31" s="63">
        <v>0</v>
      </c>
      <c r="O31" s="63">
        <v>0</v>
      </c>
      <c r="P31" s="66">
        <v>0</v>
      </c>
      <c r="Q31" s="66">
        <v>0</v>
      </c>
      <c r="R31" s="64">
        <f t="shared" ref="R31:S31" si="16">B31+D31+F31+H31+J31+L31+N31+P31</f>
        <v>59</v>
      </c>
      <c r="S31" s="64">
        <f t="shared" si="16"/>
        <v>301717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8" customHeight="1">
      <c r="A32" s="61" t="s">
        <v>34</v>
      </c>
      <c r="B32" s="63">
        <v>57</v>
      </c>
      <c r="C32" s="63">
        <v>310278</v>
      </c>
      <c r="D32" s="66">
        <v>0</v>
      </c>
      <c r="E32" s="66">
        <v>0</v>
      </c>
      <c r="F32" s="63">
        <v>0</v>
      </c>
      <c r="G32" s="63">
        <v>0</v>
      </c>
      <c r="H32" s="66">
        <v>0</v>
      </c>
      <c r="I32" s="66">
        <v>0</v>
      </c>
      <c r="J32" s="63">
        <v>1</v>
      </c>
      <c r="K32" s="63">
        <v>7466</v>
      </c>
      <c r="L32" s="66">
        <v>0</v>
      </c>
      <c r="M32" s="66">
        <v>0</v>
      </c>
      <c r="N32" s="63">
        <v>0</v>
      </c>
      <c r="O32" s="63">
        <v>0</v>
      </c>
      <c r="P32" s="66">
        <v>0</v>
      </c>
      <c r="Q32" s="66">
        <v>0</v>
      </c>
      <c r="R32" s="64">
        <f t="shared" ref="R32:S32" si="17">B32+D32+F32+H32+J32+L32+N32+P32</f>
        <v>58</v>
      </c>
      <c r="S32" s="64">
        <f t="shared" si="17"/>
        <v>317744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18" customHeight="1">
      <c r="A33" s="61" t="s">
        <v>35</v>
      </c>
      <c r="B33" s="63">
        <v>160</v>
      </c>
      <c r="C33" s="63">
        <v>794301</v>
      </c>
      <c r="D33" s="66">
        <v>0</v>
      </c>
      <c r="E33" s="66">
        <v>0</v>
      </c>
      <c r="F33" s="63">
        <v>0</v>
      </c>
      <c r="G33" s="63">
        <v>0</v>
      </c>
      <c r="H33" s="66">
        <v>2</v>
      </c>
      <c r="I33" s="66">
        <v>8766</v>
      </c>
      <c r="J33" s="63">
        <v>2</v>
      </c>
      <c r="K33" s="63">
        <v>11199</v>
      </c>
      <c r="L33" s="66">
        <v>0</v>
      </c>
      <c r="M33" s="66">
        <v>0</v>
      </c>
      <c r="N33" s="63">
        <v>0</v>
      </c>
      <c r="O33" s="63">
        <v>0</v>
      </c>
      <c r="P33" s="66">
        <v>8</v>
      </c>
      <c r="Q33" s="66">
        <v>15200</v>
      </c>
      <c r="R33" s="64">
        <f t="shared" ref="R33:S33" si="18">B33+D33+F33+H33+J33+L33+N33+P33</f>
        <v>172</v>
      </c>
      <c r="S33" s="64">
        <f t="shared" si="18"/>
        <v>829466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18" customHeight="1">
      <c r="A34" s="61" t="s">
        <v>36</v>
      </c>
      <c r="B34" s="63">
        <v>858</v>
      </c>
      <c r="C34" s="63">
        <v>3969937</v>
      </c>
      <c r="D34" s="66">
        <v>0</v>
      </c>
      <c r="E34" s="66">
        <v>0</v>
      </c>
      <c r="F34" s="63">
        <v>0</v>
      </c>
      <c r="G34" s="63">
        <v>0</v>
      </c>
      <c r="H34" s="66">
        <v>10</v>
      </c>
      <c r="I34" s="66">
        <v>38439</v>
      </c>
      <c r="J34" s="63">
        <v>8</v>
      </c>
      <c r="K34" s="63">
        <v>49462</v>
      </c>
      <c r="L34" s="66">
        <v>0</v>
      </c>
      <c r="M34" s="66">
        <v>0</v>
      </c>
      <c r="N34" s="63">
        <v>2</v>
      </c>
      <c r="O34" s="63">
        <v>6349</v>
      </c>
      <c r="P34" s="66">
        <v>40</v>
      </c>
      <c r="Q34" s="66">
        <v>79625</v>
      </c>
      <c r="R34" s="64">
        <f t="shared" ref="R34:S34" si="19">B34+D34+F34+H34+J34+L34+N34+P34</f>
        <v>918</v>
      </c>
      <c r="S34" s="64">
        <f t="shared" si="19"/>
        <v>4143812</v>
      </c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13.5" customHeight="1">
      <c r="A35" s="61" t="s">
        <v>37</v>
      </c>
      <c r="B35" s="63">
        <v>47</v>
      </c>
      <c r="C35" s="63">
        <v>257075</v>
      </c>
      <c r="D35" s="66">
        <v>0</v>
      </c>
      <c r="E35" s="66">
        <v>0</v>
      </c>
      <c r="F35" s="63">
        <v>0</v>
      </c>
      <c r="G35" s="63">
        <v>0</v>
      </c>
      <c r="H35" s="66">
        <v>2</v>
      </c>
      <c r="I35" s="66">
        <v>8766</v>
      </c>
      <c r="J35" s="63">
        <v>0</v>
      </c>
      <c r="K35" s="63">
        <v>0</v>
      </c>
      <c r="L35" s="66">
        <v>0</v>
      </c>
      <c r="M35" s="66">
        <v>0</v>
      </c>
      <c r="N35" s="63">
        <v>0</v>
      </c>
      <c r="O35" s="63">
        <v>0</v>
      </c>
      <c r="P35" s="66">
        <v>1</v>
      </c>
      <c r="Q35" s="66">
        <v>2100</v>
      </c>
      <c r="R35" s="64">
        <f t="shared" ref="R35:S35" si="20">B35+D35+F35+H35+J35+L35+N35+P35</f>
        <v>50</v>
      </c>
      <c r="S35" s="64">
        <f t="shared" si="20"/>
        <v>267941</v>
      </c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18" customHeight="1">
      <c r="A36" s="61" t="s">
        <v>38</v>
      </c>
      <c r="B36" s="63">
        <v>118</v>
      </c>
      <c r="C36" s="63">
        <v>564621</v>
      </c>
      <c r="D36" s="66">
        <v>0</v>
      </c>
      <c r="E36" s="66">
        <v>0</v>
      </c>
      <c r="F36" s="63">
        <v>0</v>
      </c>
      <c r="G36" s="63">
        <v>0</v>
      </c>
      <c r="H36" s="66">
        <v>2</v>
      </c>
      <c r="I36" s="66">
        <v>5479</v>
      </c>
      <c r="J36" s="63">
        <v>1</v>
      </c>
      <c r="K36" s="63">
        <v>3733</v>
      </c>
      <c r="L36" s="66">
        <v>0</v>
      </c>
      <c r="M36" s="66">
        <v>0</v>
      </c>
      <c r="N36" s="63">
        <v>2</v>
      </c>
      <c r="O36" s="63">
        <v>2500</v>
      </c>
      <c r="P36" s="66">
        <v>1</v>
      </c>
      <c r="Q36" s="66">
        <v>2100</v>
      </c>
      <c r="R36" s="64">
        <f t="shared" ref="R36:S36" si="21">B36+D36+F36+H36+J36+L36+N36+P36</f>
        <v>124</v>
      </c>
      <c r="S36" s="64">
        <f t="shared" si="21"/>
        <v>578433</v>
      </c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13.5" customHeight="1">
      <c r="A37" s="61" t="s">
        <v>39</v>
      </c>
      <c r="B37" s="63">
        <v>266</v>
      </c>
      <c r="C37" s="63">
        <v>1415695</v>
      </c>
      <c r="D37" s="66">
        <v>0</v>
      </c>
      <c r="E37" s="66">
        <v>0</v>
      </c>
      <c r="F37" s="63">
        <v>0</v>
      </c>
      <c r="G37" s="63">
        <v>0</v>
      </c>
      <c r="H37" s="66">
        <v>1</v>
      </c>
      <c r="I37" s="66">
        <v>2191</v>
      </c>
      <c r="J37" s="63">
        <v>3</v>
      </c>
      <c r="K37" s="63">
        <v>14932</v>
      </c>
      <c r="L37" s="66">
        <v>0</v>
      </c>
      <c r="M37" s="66">
        <v>0</v>
      </c>
      <c r="N37" s="63">
        <v>1</v>
      </c>
      <c r="O37" s="63">
        <v>2500</v>
      </c>
      <c r="P37" s="66">
        <v>0</v>
      </c>
      <c r="Q37" s="66">
        <v>0</v>
      </c>
      <c r="R37" s="64">
        <f t="shared" ref="R37:S37" si="22">B37+D37+F37+H37+J37+L37+N37+P37</f>
        <v>271</v>
      </c>
      <c r="S37" s="64">
        <f t="shared" si="22"/>
        <v>1435318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13.5" customHeight="1">
      <c r="A38" s="61" t="s">
        <v>40</v>
      </c>
      <c r="B38" s="63">
        <v>234</v>
      </c>
      <c r="C38" s="63">
        <v>1233007</v>
      </c>
      <c r="D38" s="66">
        <v>0</v>
      </c>
      <c r="E38" s="66">
        <v>0</v>
      </c>
      <c r="F38" s="63">
        <v>0</v>
      </c>
      <c r="G38" s="63">
        <v>0</v>
      </c>
      <c r="H38" s="66">
        <v>3</v>
      </c>
      <c r="I38" s="66">
        <v>10958</v>
      </c>
      <c r="J38" s="63">
        <v>0</v>
      </c>
      <c r="K38" s="63">
        <v>0</v>
      </c>
      <c r="L38" s="66">
        <v>0</v>
      </c>
      <c r="M38" s="66">
        <v>0</v>
      </c>
      <c r="N38" s="63">
        <v>0</v>
      </c>
      <c r="O38" s="63">
        <v>0</v>
      </c>
      <c r="P38" s="66">
        <v>4</v>
      </c>
      <c r="Q38" s="66">
        <v>8400</v>
      </c>
      <c r="R38" s="64">
        <f t="shared" ref="R38:S38" si="23">B38+D38+F38+H38+J38+L38+N38+P38</f>
        <v>241</v>
      </c>
      <c r="S38" s="64">
        <f t="shared" si="23"/>
        <v>1252365</v>
      </c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18" customHeight="1">
      <c r="A39" s="61" t="s">
        <v>41</v>
      </c>
      <c r="B39" s="63">
        <v>19</v>
      </c>
      <c r="C39" s="63">
        <v>79705</v>
      </c>
      <c r="D39" s="66">
        <v>0</v>
      </c>
      <c r="E39" s="66">
        <v>0</v>
      </c>
      <c r="F39" s="63">
        <v>0</v>
      </c>
      <c r="G39" s="63">
        <v>0</v>
      </c>
      <c r="H39" s="66">
        <v>0</v>
      </c>
      <c r="I39" s="66">
        <v>0</v>
      </c>
      <c r="J39" s="63">
        <v>1</v>
      </c>
      <c r="K39" s="63">
        <v>3733</v>
      </c>
      <c r="L39" s="66">
        <v>0</v>
      </c>
      <c r="M39" s="66">
        <v>0</v>
      </c>
      <c r="N39" s="63">
        <v>0</v>
      </c>
      <c r="O39" s="63">
        <v>0</v>
      </c>
      <c r="P39" s="66">
        <v>0</v>
      </c>
      <c r="Q39" s="66">
        <v>0</v>
      </c>
      <c r="R39" s="64">
        <f t="shared" ref="R39:S39" si="24">B39+D39+F39+H39+J39+L39+N39+P39</f>
        <v>20</v>
      </c>
      <c r="S39" s="64">
        <f t="shared" si="24"/>
        <v>83438</v>
      </c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13.5" customHeight="1">
      <c r="A40" s="61" t="s">
        <v>42</v>
      </c>
      <c r="B40" s="63">
        <v>436</v>
      </c>
      <c r="C40" s="63">
        <v>1889198</v>
      </c>
      <c r="D40" s="66">
        <v>0</v>
      </c>
      <c r="E40" s="66">
        <v>0</v>
      </c>
      <c r="F40" s="63">
        <v>0</v>
      </c>
      <c r="G40" s="63">
        <v>0</v>
      </c>
      <c r="H40" s="66">
        <v>0</v>
      </c>
      <c r="I40" s="66">
        <v>0</v>
      </c>
      <c r="J40" s="63">
        <v>4</v>
      </c>
      <c r="K40" s="63">
        <v>20532</v>
      </c>
      <c r="L40" s="66">
        <v>0</v>
      </c>
      <c r="M40" s="66">
        <v>0</v>
      </c>
      <c r="N40" s="63">
        <v>0</v>
      </c>
      <c r="O40" s="63">
        <v>0</v>
      </c>
      <c r="P40" s="66">
        <v>10</v>
      </c>
      <c r="Q40" s="66">
        <v>14619</v>
      </c>
      <c r="R40" s="64">
        <f t="shared" ref="R40:S40" si="25">B40+D40+F40+H40+J40+L40+N40+P40</f>
        <v>450</v>
      </c>
      <c r="S40" s="64">
        <f t="shared" si="25"/>
        <v>1924349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18" customHeight="1">
      <c r="A41" s="61" t="s">
        <v>43</v>
      </c>
      <c r="B41" s="63">
        <v>395</v>
      </c>
      <c r="C41" s="63">
        <v>2015685</v>
      </c>
      <c r="D41" s="66">
        <v>0</v>
      </c>
      <c r="E41" s="66">
        <v>0</v>
      </c>
      <c r="F41" s="63">
        <v>0</v>
      </c>
      <c r="G41" s="63">
        <v>0</v>
      </c>
      <c r="H41" s="66">
        <v>6</v>
      </c>
      <c r="I41" s="66">
        <v>26298</v>
      </c>
      <c r="J41" s="63">
        <v>5</v>
      </c>
      <c r="K41" s="63">
        <v>29864</v>
      </c>
      <c r="L41" s="66">
        <v>0</v>
      </c>
      <c r="M41" s="66">
        <v>0</v>
      </c>
      <c r="N41" s="63">
        <v>1</v>
      </c>
      <c r="O41" s="63">
        <v>5000</v>
      </c>
      <c r="P41" s="66">
        <v>22</v>
      </c>
      <c r="Q41" s="66">
        <v>41050</v>
      </c>
      <c r="R41" s="64">
        <f t="shared" ref="R41:S41" si="26">B41+D41+F41+H41+J41+L41+N41+P41</f>
        <v>429</v>
      </c>
      <c r="S41" s="64">
        <f t="shared" si="26"/>
        <v>2117897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18" customHeight="1">
      <c r="A42" s="61" t="s">
        <v>44</v>
      </c>
      <c r="B42" s="63">
        <v>720</v>
      </c>
      <c r="C42" s="63">
        <v>3212076</v>
      </c>
      <c r="D42" s="66">
        <v>0</v>
      </c>
      <c r="E42" s="66">
        <v>0</v>
      </c>
      <c r="F42" s="63">
        <v>0</v>
      </c>
      <c r="G42" s="63">
        <v>0</v>
      </c>
      <c r="H42" s="66">
        <v>4</v>
      </c>
      <c r="I42" s="66">
        <v>14237</v>
      </c>
      <c r="J42" s="63">
        <v>3</v>
      </c>
      <c r="K42" s="63">
        <v>16177</v>
      </c>
      <c r="L42" s="66">
        <v>0</v>
      </c>
      <c r="M42" s="66">
        <v>0</v>
      </c>
      <c r="N42" s="63">
        <v>0</v>
      </c>
      <c r="O42" s="63">
        <v>0</v>
      </c>
      <c r="P42" s="66">
        <v>9</v>
      </c>
      <c r="Q42" s="66">
        <v>16800</v>
      </c>
      <c r="R42" s="64">
        <f t="shared" ref="R42:S42" si="27">B42+D42+F42+H42+J42+L42+N42+P42</f>
        <v>736</v>
      </c>
      <c r="S42" s="64">
        <f t="shared" si="27"/>
        <v>3259290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18" customHeight="1">
      <c r="A43" s="61" t="s">
        <v>45</v>
      </c>
      <c r="B43" s="63">
        <v>323</v>
      </c>
      <c r="C43" s="63">
        <v>1633717</v>
      </c>
      <c r="D43" s="66">
        <v>0</v>
      </c>
      <c r="E43" s="66">
        <v>0</v>
      </c>
      <c r="F43" s="63">
        <v>0</v>
      </c>
      <c r="G43" s="63">
        <v>0</v>
      </c>
      <c r="H43" s="66">
        <v>0</v>
      </c>
      <c r="I43" s="66">
        <v>0</v>
      </c>
      <c r="J43" s="63">
        <v>4</v>
      </c>
      <c r="K43" s="63">
        <v>9777</v>
      </c>
      <c r="L43" s="66">
        <v>0</v>
      </c>
      <c r="M43" s="66">
        <v>0</v>
      </c>
      <c r="N43" s="63">
        <v>1</v>
      </c>
      <c r="O43" s="63">
        <v>523</v>
      </c>
      <c r="P43" s="66">
        <v>3</v>
      </c>
      <c r="Q43" s="66">
        <v>6300</v>
      </c>
      <c r="R43" s="64">
        <f t="shared" ref="R43:S43" si="28">B43+D43+F43+H43+J43+L43+N43+P43</f>
        <v>331</v>
      </c>
      <c r="S43" s="64">
        <f t="shared" si="28"/>
        <v>1650317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13.5" customHeight="1">
      <c r="A44" s="61" t="s">
        <v>46</v>
      </c>
      <c r="B44" s="63">
        <v>551</v>
      </c>
      <c r="C44" s="63">
        <v>2718961</v>
      </c>
      <c r="D44" s="66">
        <v>0</v>
      </c>
      <c r="E44" s="66">
        <v>0</v>
      </c>
      <c r="F44" s="63">
        <v>0</v>
      </c>
      <c r="G44" s="63">
        <v>0</v>
      </c>
      <c r="H44" s="66">
        <v>13</v>
      </c>
      <c r="I44" s="66">
        <v>54788</v>
      </c>
      <c r="J44" s="63">
        <v>3</v>
      </c>
      <c r="K44" s="63">
        <v>16784</v>
      </c>
      <c r="L44" s="66">
        <v>0</v>
      </c>
      <c r="M44" s="66">
        <v>0</v>
      </c>
      <c r="N44" s="63">
        <v>5</v>
      </c>
      <c r="O44" s="63">
        <v>22500</v>
      </c>
      <c r="P44" s="66">
        <v>20</v>
      </c>
      <c r="Q44" s="66">
        <v>39100</v>
      </c>
      <c r="R44" s="64">
        <f t="shared" ref="R44:S44" si="29">B44+D44+F44+H44+J44+L44+N44+P44</f>
        <v>592</v>
      </c>
      <c r="S44" s="64">
        <f t="shared" si="29"/>
        <v>2852133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18" customHeight="1">
      <c r="A45" s="61" t="s">
        <v>47</v>
      </c>
      <c r="B45" s="63">
        <v>382</v>
      </c>
      <c r="C45" s="63">
        <v>1873303</v>
      </c>
      <c r="D45" s="66">
        <v>0</v>
      </c>
      <c r="E45" s="66">
        <v>0</v>
      </c>
      <c r="F45" s="63">
        <v>0</v>
      </c>
      <c r="G45" s="63">
        <v>0</v>
      </c>
      <c r="H45" s="66">
        <v>1</v>
      </c>
      <c r="I45" s="66">
        <v>4383</v>
      </c>
      <c r="J45" s="63">
        <v>2</v>
      </c>
      <c r="K45" s="63">
        <v>7466</v>
      </c>
      <c r="L45" s="66">
        <v>0</v>
      </c>
      <c r="M45" s="66">
        <v>0</v>
      </c>
      <c r="N45" s="63">
        <v>0</v>
      </c>
      <c r="O45" s="63">
        <v>0</v>
      </c>
      <c r="P45" s="66">
        <v>23</v>
      </c>
      <c r="Q45" s="66">
        <v>42650</v>
      </c>
      <c r="R45" s="64">
        <f t="shared" ref="R45:S45" si="30">B45+D45+F45+H45+J45+L45+N45+P45</f>
        <v>408</v>
      </c>
      <c r="S45" s="64">
        <f t="shared" si="30"/>
        <v>1927802</v>
      </c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13.5" customHeight="1">
      <c r="A46" s="61" t="s">
        <v>48</v>
      </c>
      <c r="B46" s="63">
        <v>84</v>
      </c>
      <c r="C46" s="63">
        <v>325285</v>
      </c>
      <c r="D46" s="66">
        <v>0</v>
      </c>
      <c r="E46" s="66">
        <v>0</v>
      </c>
      <c r="F46" s="63">
        <v>0</v>
      </c>
      <c r="G46" s="63">
        <v>0</v>
      </c>
      <c r="H46" s="66">
        <v>0</v>
      </c>
      <c r="I46" s="66">
        <v>0</v>
      </c>
      <c r="J46" s="63">
        <v>1</v>
      </c>
      <c r="K46" s="63">
        <v>3733</v>
      </c>
      <c r="L46" s="66">
        <v>0</v>
      </c>
      <c r="M46" s="66">
        <v>0</v>
      </c>
      <c r="N46" s="63">
        <v>0</v>
      </c>
      <c r="O46" s="63">
        <v>0</v>
      </c>
      <c r="P46" s="66">
        <v>3</v>
      </c>
      <c r="Q46" s="66">
        <v>5500</v>
      </c>
      <c r="R46" s="64">
        <f t="shared" ref="R46:S46" si="31">B46+D46+F46+H46+J46+L46+N46+P46</f>
        <v>88</v>
      </c>
      <c r="S46" s="64">
        <f t="shared" si="31"/>
        <v>334518</v>
      </c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18" customHeight="1">
      <c r="A47" s="61" t="s">
        <v>49</v>
      </c>
      <c r="B47" s="63">
        <v>489</v>
      </c>
      <c r="C47" s="63">
        <v>2186795</v>
      </c>
      <c r="D47" s="66">
        <v>0</v>
      </c>
      <c r="E47" s="66">
        <v>0</v>
      </c>
      <c r="F47" s="63">
        <v>0</v>
      </c>
      <c r="G47" s="63">
        <v>0</v>
      </c>
      <c r="H47" s="66">
        <v>4</v>
      </c>
      <c r="I47" s="66">
        <v>14246</v>
      </c>
      <c r="J47" s="63">
        <v>18</v>
      </c>
      <c r="K47" s="63">
        <v>96748</v>
      </c>
      <c r="L47" s="66">
        <v>0</v>
      </c>
      <c r="M47" s="66">
        <v>0</v>
      </c>
      <c r="N47" s="63">
        <v>2</v>
      </c>
      <c r="O47" s="63">
        <v>6250</v>
      </c>
      <c r="P47" s="66">
        <v>4</v>
      </c>
      <c r="Q47" s="66">
        <v>7600</v>
      </c>
      <c r="R47" s="64">
        <f t="shared" ref="R47:S47" si="32">B47+D47+F47+H47+J47+L47+N47+P47</f>
        <v>517</v>
      </c>
      <c r="S47" s="64">
        <f t="shared" si="32"/>
        <v>2311639</v>
      </c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8" customHeight="1">
      <c r="A48" s="61" t="s">
        <v>50</v>
      </c>
      <c r="B48" s="63">
        <v>811</v>
      </c>
      <c r="C48" s="63">
        <v>2817321</v>
      </c>
      <c r="D48" s="66">
        <v>0</v>
      </c>
      <c r="E48" s="66">
        <v>0</v>
      </c>
      <c r="F48" s="63">
        <v>0</v>
      </c>
      <c r="G48" s="63">
        <v>0</v>
      </c>
      <c r="H48" s="66">
        <v>2</v>
      </c>
      <c r="I48" s="66">
        <v>4930</v>
      </c>
      <c r="J48" s="63">
        <v>11</v>
      </c>
      <c r="K48" s="63">
        <v>57554</v>
      </c>
      <c r="L48" s="66">
        <v>0</v>
      </c>
      <c r="M48" s="66">
        <v>0</v>
      </c>
      <c r="N48" s="63">
        <v>0</v>
      </c>
      <c r="O48" s="63">
        <v>0</v>
      </c>
      <c r="P48" s="66">
        <v>10</v>
      </c>
      <c r="Q48" s="66">
        <v>16950</v>
      </c>
      <c r="R48" s="64">
        <f t="shared" ref="R48:S48" si="33">B48+D48+F48+H48+J48+L48+N48+P48</f>
        <v>834</v>
      </c>
      <c r="S48" s="64">
        <f t="shared" si="33"/>
        <v>2896755</v>
      </c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13.5" customHeight="1">
      <c r="A49" s="61" t="s">
        <v>51</v>
      </c>
      <c r="B49" s="63">
        <v>464</v>
      </c>
      <c r="C49" s="63">
        <v>2452336</v>
      </c>
      <c r="D49" s="66">
        <v>0</v>
      </c>
      <c r="E49" s="66">
        <v>0</v>
      </c>
      <c r="F49" s="63">
        <v>0</v>
      </c>
      <c r="G49" s="63">
        <v>0</v>
      </c>
      <c r="H49" s="66">
        <v>6</v>
      </c>
      <c r="I49" s="66">
        <v>26298</v>
      </c>
      <c r="J49" s="63">
        <v>3</v>
      </c>
      <c r="K49" s="63">
        <v>11510</v>
      </c>
      <c r="L49" s="66">
        <v>0</v>
      </c>
      <c r="M49" s="66">
        <v>0</v>
      </c>
      <c r="N49" s="63">
        <v>1</v>
      </c>
      <c r="O49" s="63">
        <v>5000</v>
      </c>
      <c r="P49" s="66">
        <v>9</v>
      </c>
      <c r="Q49" s="66">
        <v>18900</v>
      </c>
      <c r="R49" s="64">
        <f t="shared" ref="R49:S49" si="34">B49+D49+F49+H49+J49+L49+N49+P49</f>
        <v>483</v>
      </c>
      <c r="S49" s="64">
        <f t="shared" si="34"/>
        <v>2514044</v>
      </c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18" customHeight="1">
      <c r="A50" s="67" t="s">
        <v>52</v>
      </c>
      <c r="B50" s="68">
        <v>388</v>
      </c>
      <c r="C50" s="68">
        <v>1705113</v>
      </c>
      <c r="D50" s="69">
        <v>0</v>
      </c>
      <c r="E50" s="66">
        <v>0</v>
      </c>
      <c r="F50" s="63">
        <v>0</v>
      </c>
      <c r="G50" s="63">
        <v>0</v>
      </c>
      <c r="H50" s="69">
        <v>3</v>
      </c>
      <c r="I50" s="69">
        <v>13149</v>
      </c>
      <c r="J50" s="68">
        <v>2</v>
      </c>
      <c r="K50" s="68">
        <v>13997</v>
      </c>
      <c r="L50" s="66">
        <v>0</v>
      </c>
      <c r="M50" s="66">
        <v>0</v>
      </c>
      <c r="N50" s="68">
        <v>0</v>
      </c>
      <c r="O50" s="68">
        <v>0</v>
      </c>
      <c r="P50" s="69">
        <v>8</v>
      </c>
      <c r="Q50" s="69">
        <v>14257</v>
      </c>
      <c r="R50" s="64">
        <f t="shared" ref="R50:S50" si="35">B50+D50+F50+H50+J50+L50+N50+P50</f>
        <v>401</v>
      </c>
      <c r="S50" s="64">
        <f t="shared" si="35"/>
        <v>1746516</v>
      </c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</row>
    <row r="51" spans="1:36" ht="18" customHeight="1">
      <c r="A51" s="71" t="s">
        <v>53</v>
      </c>
      <c r="B51" s="63">
        <f t="shared" ref="B51:Q51" si="36">SUM(B21:B50)</f>
        <v>10103</v>
      </c>
      <c r="C51" s="63">
        <f t="shared" si="36"/>
        <v>46322681</v>
      </c>
      <c r="D51" s="66">
        <f t="shared" si="36"/>
        <v>0</v>
      </c>
      <c r="E51" s="66">
        <f t="shared" si="36"/>
        <v>0</v>
      </c>
      <c r="F51" s="63">
        <f t="shared" si="36"/>
        <v>0</v>
      </c>
      <c r="G51" s="63">
        <f t="shared" si="36"/>
        <v>0</v>
      </c>
      <c r="H51" s="66">
        <f t="shared" si="36"/>
        <v>105</v>
      </c>
      <c r="I51" s="66">
        <f t="shared" si="36"/>
        <v>426802</v>
      </c>
      <c r="J51" s="63">
        <f t="shared" si="36"/>
        <v>102</v>
      </c>
      <c r="K51" s="63">
        <f t="shared" si="36"/>
        <v>528855</v>
      </c>
      <c r="L51" s="66">
        <f t="shared" si="36"/>
        <v>1</v>
      </c>
      <c r="M51" s="66">
        <f t="shared" si="36"/>
        <v>2000</v>
      </c>
      <c r="N51" s="63">
        <f t="shared" si="36"/>
        <v>22</v>
      </c>
      <c r="O51" s="63">
        <f t="shared" si="36"/>
        <v>81839</v>
      </c>
      <c r="P51" s="66">
        <f t="shared" si="36"/>
        <v>258</v>
      </c>
      <c r="Q51" s="66">
        <f t="shared" si="36"/>
        <v>486818</v>
      </c>
      <c r="R51" s="64">
        <f t="shared" ref="R51:S51" si="37">B51+D51+F51+H51+J51+L51+N51+P51</f>
        <v>10591</v>
      </c>
      <c r="S51" s="64">
        <f t="shared" si="37"/>
        <v>47848995</v>
      </c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13.5" customHeight="1">
      <c r="A52" s="2"/>
      <c r="B52" s="84"/>
      <c r="C52" s="84"/>
      <c r="D52" s="85"/>
      <c r="E52" s="85"/>
      <c r="F52" s="84"/>
      <c r="G52" s="84"/>
      <c r="H52" s="85"/>
      <c r="I52" s="85"/>
      <c r="J52" s="84"/>
      <c r="K52" s="84"/>
      <c r="L52" s="85"/>
      <c r="M52" s="85"/>
      <c r="N52" s="86"/>
      <c r="O52" s="86"/>
      <c r="P52" s="2"/>
      <c r="Q52" s="2"/>
      <c r="R52" s="64"/>
      <c r="S52" s="64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36" customHeight="1">
      <c r="A53" s="59" t="s">
        <v>54</v>
      </c>
      <c r="B53" s="68"/>
      <c r="C53" s="68"/>
      <c r="D53" s="69"/>
      <c r="E53" s="69"/>
      <c r="F53" s="68"/>
      <c r="G53" s="68"/>
      <c r="H53" s="69"/>
      <c r="I53" s="69"/>
      <c r="J53" s="68"/>
      <c r="K53" s="68"/>
      <c r="L53" s="69"/>
      <c r="M53" s="69"/>
      <c r="N53" s="87"/>
      <c r="O53" s="87"/>
      <c r="P53" s="61"/>
      <c r="Q53" s="61"/>
      <c r="R53" s="64"/>
      <c r="S53" s="64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18" customHeight="1">
      <c r="A54" s="61" t="s">
        <v>104</v>
      </c>
      <c r="B54" s="63">
        <v>124</v>
      </c>
      <c r="C54" s="63">
        <v>105363</v>
      </c>
      <c r="D54" s="66">
        <v>0</v>
      </c>
      <c r="E54" s="66">
        <v>0</v>
      </c>
      <c r="F54" s="63">
        <v>0</v>
      </c>
      <c r="G54" s="63">
        <v>0</v>
      </c>
      <c r="H54" s="66">
        <v>0</v>
      </c>
      <c r="I54" s="66">
        <v>0</v>
      </c>
      <c r="J54" s="63">
        <v>0</v>
      </c>
      <c r="K54" s="63">
        <v>0</v>
      </c>
      <c r="L54" s="66">
        <v>0</v>
      </c>
      <c r="M54" s="66">
        <v>0</v>
      </c>
      <c r="N54" s="63">
        <v>0</v>
      </c>
      <c r="O54" s="63">
        <v>0</v>
      </c>
      <c r="P54" s="66">
        <v>0</v>
      </c>
      <c r="Q54" s="66">
        <v>0</v>
      </c>
      <c r="R54" s="64">
        <f t="shared" ref="R54:S54" si="38">B54+D54+F54+H54+J54+L54+N54+P54</f>
        <v>124</v>
      </c>
      <c r="S54" s="64">
        <f t="shared" si="38"/>
        <v>105363</v>
      </c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18" customHeight="1">
      <c r="A55" s="61" t="s">
        <v>105</v>
      </c>
      <c r="B55" s="63">
        <v>267</v>
      </c>
      <c r="C55" s="63">
        <v>218824</v>
      </c>
      <c r="D55" s="66">
        <v>0</v>
      </c>
      <c r="E55" s="66">
        <v>0</v>
      </c>
      <c r="F55" s="63">
        <v>0</v>
      </c>
      <c r="G55" s="63">
        <v>0</v>
      </c>
      <c r="H55" s="66">
        <v>0</v>
      </c>
      <c r="I55" s="66">
        <v>0</v>
      </c>
      <c r="J55" s="63">
        <v>2</v>
      </c>
      <c r="K55" s="63">
        <v>5954</v>
      </c>
      <c r="L55" s="66">
        <v>0</v>
      </c>
      <c r="M55" s="66">
        <v>0</v>
      </c>
      <c r="N55" s="63">
        <v>1</v>
      </c>
      <c r="O55" s="63">
        <v>1667</v>
      </c>
      <c r="P55" s="66">
        <v>4</v>
      </c>
      <c r="Q55" s="66">
        <v>6117</v>
      </c>
      <c r="R55" s="64">
        <f t="shared" ref="R55:S55" si="39">B55+D55+F55+H55+J55+L55+N55+P55</f>
        <v>274</v>
      </c>
      <c r="S55" s="64">
        <f t="shared" si="39"/>
        <v>232562</v>
      </c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18" customHeight="1">
      <c r="A56" s="61" t="s">
        <v>106</v>
      </c>
      <c r="B56" s="63">
        <v>356</v>
      </c>
      <c r="C56" s="63">
        <v>288862</v>
      </c>
      <c r="D56" s="66">
        <v>0</v>
      </c>
      <c r="E56" s="66">
        <v>0</v>
      </c>
      <c r="F56" s="63">
        <v>0</v>
      </c>
      <c r="G56" s="63">
        <v>0</v>
      </c>
      <c r="H56" s="66">
        <v>0</v>
      </c>
      <c r="I56" s="66">
        <v>0</v>
      </c>
      <c r="J56" s="63">
        <v>16</v>
      </c>
      <c r="K56" s="63">
        <v>42254</v>
      </c>
      <c r="L56" s="66">
        <v>0</v>
      </c>
      <c r="M56" s="66">
        <v>0</v>
      </c>
      <c r="N56" s="63">
        <v>0</v>
      </c>
      <c r="O56" s="63">
        <v>0</v>
      </c>
      <c r="P56" s="66">
        <v>5</v>
      </c>
      <c r="Q56" s="66">
        <v>7125</v>
      </c>
      <c r="R56" s="64">
        <f t="shared" ref="R56:S56" si="40">B56+D56+F56+H56+J56+L56+N56+P56</f>
        <v>377</v>
      </c>
      <c r="S56" s="64">
        <f t="shared" si="40"/>
        <v>338241</v>
      </c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ht="18" customHeight="1">
      <c r="A57" s="61" t="s">
        <v>107</v>
      </c>
      <c r="B57" s="63">
        <v>44</v>
      </c>
      <c r="C57" s="63">
        <v>39074</v>
      </c>
      <c r="D57" s="66">
        <v>0</v>
      </c>
      <c r="E57" s="66">
        <v>0</v>
      </c>
      <c r="F57" s="63">
        <v>0</v>
      </c>
      <c r="G57" s="63">
        <v>0</v>
      </c>
      <c r="H57" s="66">
        <v>0</v>
      </c>
      <c r="I57" s="66">
        <v>0</v>
      </c>
      <c r="J57" s="63">
        <v>1</v>
      </c>
      <c r="K57" s="63">
        <v>4950</v>
      </c>
      <c r="L57" s="66">
        <v>0</v>
      </c>
      <c r="M57" s="66">
        <v>0</v>
      </c>
      <c r="N57" s="63">
        <v>1</v>
      </c>
      <c r="O57" s="63">
        <v>417</v>
      </c>
      <c r="P57" s="66">
        <v>0</v>
      </c>
      <c r="Q57" s="66">
        <v>0</v>
      </c>
      <c r="R57" s="64">
        <f t="shared" ref="R57:S57" si="41">B57+D57+F57+H57+J57+L57+N57+P57</f>
        <v>46</v>
      </c>
      <c r="S57" s="64">
        <f t="shared" si="41"/>
        <v>44441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ht="18" customHeight="1">
      <c r="A58" s="121" t="s">
        <v>108</v>
      </c>
      <c r="B58" s="63">
        <v>99</v>
      </c>
      <c r="C58" s="63">
        <v>81728</v>
      </c>
      <c r="D58" s="66">
        <v>0</v>
      </c>
      <c r="E58" s="66">
        <v>0</v>
      </c>
      <c r="F58" s="63">
        <v>0</v>
      </c>
      <c r="G58" s="63">
        <v>0</v>
      </c>
      <c r="H58" s="66">
        <v>0</v>
      </c>
      <c r="I58" s="66">
        <v>0</v>
      </c>
      <c r="J58" s="63">
        <v>0</v>
      </c>
      <c r="K58" s="63">
        <v>0</v>
      </c>
      <c r="L58" s="66">
        <v>0</v>
      </c>
      <c r="M58" s="66">
        <v>0</v>
      </c>
      <c r="N58" s="63">
        <v>0</v>
      </c>
      <c r="O58" s="63">
        <v>0</v>
      </c>
      <c r="P58" s="66">
        <v>1</v>
      </c>
      <c r="Q58" s="66">
        <v>1883</v>
      </c>
      <c r="R58" s="64">
        <f t="shared" ref="R58:S58" si="42">B58+D58+F58+H58+J58+L58+N58+P58</f>
        <v>100</v>
      </c>
      <c r="S58" s="64">
        <f t="shared" si="42"/>
        <v>83611</v>
      </c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ht="13.5" customHeight="1">
      <c r="A59" s="67" t="s">
        <v>55</v>
      </c>
      <c r="B59" s="68">
        <v>165</v>
      </c>
      <c r="C59" s="68">
        <v>166784</v>
      </c>
      <c r="D59" s="69">
        <v>0</v>
      </c>
      <c r="E59" s="69">
        <v>0</v>
      </c>
      <c r="F59" s="63">
        <v>0</v>
      </c>
      <c r="G59" s="63">
        <v>0</v>
      </c>
      <c r="H59" s="69">
        <v>1</v>
      </c>
      <c r="I59" s="69">
        <v>4383</v>
      </c>
      <c r="J59" s="68">
        <v>9</v>
      </c>
      <c r="K59" s="68">
        <v>49465</v>
      </c>
      <c r="L59" s="66">
        <v>0</v>
      </c>
      <c r="M59" s="66">
        <v>0</v>
      </c>
      <c r="N59" s="68">
        <v>1</v>
      </c>
      <c r="O59" s="68">
        <v>5000</v>
      </c>
      <c r="P59" s="69">
        <v>1</v>
      </c>
      <c r="Q59" s="69">
        <v>2100</v>
      </c>
      <c r="R59" s="64">
        <f t="shared" ref="R59:S59" si="43">B59+D59+F59+H59+J59+L59+N59+P59</f>
        <v>177</v>
      </c>
      <c r="S59" s="64">
        <f t="shared" si="43"/>
        <v>227732</v>
      </c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</row>
    <row r="60" spans="1:36" ht="18" customHeight="1">
      <c r="A60" s="71" t="s">
        <v>56</v>
      </c>
      <c r="B60" s="63">
        <f t="shared" ref="B60:Q60" si="44">SUM(B54:B59)</f>
        <v>1055</v>
      </c>
      <c r="C60" s="63">
        <f t="shared" si="44"/>
        <v>900635</v>
      </c>
      <c r="D60" s="66">
        <f t="shared" si="44"/>
        <v>0</v>
      </c>
      <c r="E60" s="66">
        <f t="shared" si="44"/>
        <v>0</v>
      </c>
      <c r="F60" s="63">
        <f t="shared" si="44"/>
        <v>0</v>
      </c>
      <c r="G60" s="63">
        <f t="shared" si="44"/>
        <v>0</v>
      </c>
      <c r="H60" s="66">
        <f t="shared" si="44"/>
        <v>1</v>
      </c>
      <c r="I60" s="66">
        <f t="shared" si="44"/>
        <v>4383</v>
      </c>
      <c r="J60" s="63">
        <f t="shared" si="44"/>
        <v>28</v>
      </c>
      <c r="K60" s="63">
        <f t="shared" si="44"/>
        <v>102623</v>
      </c>
      <c r="L60" s="66">
        <f t="shared" si="44"/>
        <v>0</v>
      </c>
      <c r="M60" s="66">
        <f t="shared" si="44"/>
        <v>0</v>
      </c>
      <c r="N60" s="63">
        <f t="shared" si="44"/>
        <v>3</v>
      </c>
      <c r="O60" s="63">
        <f t="shared" si="44"/>
        <v>7084</v>
      </c>
      <c r="P60" s="66">
        <f t="shared" si="44"/>
        <v>11</v>
      </c>
      <c r="Q60" s="66">
        <f t="shared" si="44"/>
        <v>17225</v>
      </c>
      <c r="R60" s="64">
        <f t="shared" ref="R60:S60" si="45">B60+D60+F60+H60+J60+L60+N60+P60</f>
        <v>1098</v>
      </c>
      <c r="S60" s="64">
        <f t="shared" si="45"/>
        <v>1031950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ht="13.5" customHeight="1">
      <c r="A61" s="2"/>
      <c r="B61" s="84"/>
      <c r="C61" s="84"/>
      <c r="D61" s="85"/>
      <c r="E61" s="85"/>
      <c r="F61" s="84"/>
      <c r="G61" s="84"/>
      <c r="H61" s="85"/>
      <c r="I61" s="85"/>
      <c r="J61" s="84"/>
      <c r="K61" s="84"/>
      <c r="L61" s="85"/>
      <c r="M61" s="85"/>
      <c r="N61" s="88"/>
      <c r="O61" s="88"/>
      <c r="P61" s="2"/>
      <c r="Q61" s="2"/>
      <c r="R61" s="64"/>
      <c r="S61" s="64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ht="27" customHeight="1">
      <c r="A62" s="72" t="s">
        <v>109</v>
      </c>
      <c r="B62" s="89">
        <f t="shared" ref="B62:Q62" si="46">SUM(B51+B60)</f>
        <v>11158</v>
      </c>
      <c r="C62" s="89">
        <f t="shared" si="46"/>
        <v>47223316</v>
      </c>
      <c r="D62" s="74">
        <f t="shared" si="46"/>
        <v>0</v>
      </c>
      <c r="E62" s="74">
        <f t="shared" si="46"/>
        <v>0</v>
      </c>
      <c r="F62" s="89">
        <f t="shared" si="46"/>
        <v>0</v>
      </c>
      <c r="G62" s="89">
        <f t="shared" si="46"/>
        <v>0</v>
      </c>
      <c r="H62" s="74">
        <f t="shared" si="46"/>
        <v>106</v>
      </c>
      <c r="I62" s="74">
        <f t="shared" si="46"/>
        <v>431185</v>
      </c>
      <c r="J62" s="89">
        <f t="shared" si="46"/>
        <v>130</v>
      </c>
      <c r="K62" s="89">
        <f t="shared" si="46"/>
        <v>631478</v>
      </c>
      <c r="L62" s="74">
        <f t="shared" si="46"/>
        <v>1</v>
      </c>
      <c r="M62" s="74">
        <f t="shared" si="46"/>
        <v>2000</v>
      </c>
      <c r="N62" s="89">
        <f t="shared" si="46"/>
        <v>25</v>
      </c>
      <c r="O62" s="89">
        <f t="shared" si="46"/>
        <v>88923</v>
      </c>
      <c r="P62" s="74">
        <f t="shared" si="46"/>
        <v>269</v>
      </c>
      <c r="Q62" s="74">
        <f t="shared" si="46"/>
        <v>504043</v>
      </c>
      <c r="R62" s="64">
        <f t="shared" ref="R62:S62" si="47">B62+D62+F62+H62+J62+L62+N62+P62</f>
        <v>11689</v>
      </c>
      <c r="S62" s="64">
        <f t="shared" si="47"/>
        <v>48880945</v>
      </c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</row>
    <row r="63" spans="1:36" ht="13.5" customHeight="1">
      <c r="A63" s="90"/>
      <c r="B63" s="91"/>
      <c r="C63" s="76"/>
      <c r="D63" s="77"/>
      <c r="E63" s="77"/>
      <c r="F63" s="78"/>
      <c r="G63" s="78" t="s">
        <v>58</v>
      </c>
      <c r="H63" s="79"/>
      <c r="I63" s="79" t="s">
        <v>58</v>
      </c>
      <c r="J63" s="76"/>
      <c r="K63" s="80"/>
      <c r="L63" s="77"/>
      <c r="M63" s="77"/>
      <c r="N63" s="88"/>
      <c r="O63" s="88"/>
      <c r="P63" s="2"/>
      <c r="Q63" s="2"/>
      <c r="R63" s="64"/>
      <c r="S63" s="64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ht="18" customHeight="1">
      <c r="A64" s="59" t="s">
        <v>59</v>
      </c>
      <c r="B64" s="92"/>
      <c r="C64" s="92"/>
      <c r="D64" s="93"/>
      <c r="E64" s="93"/>
      <c r="F64" s="92"/>
      <c r="G64" s="92"/>
      <c r="H64" s="94"/>
      <c r="I64" s="94"/>
      <c r="J64" s="95"/>
      <c r="K64" s="96"/>
      <c r="L64" s="93"/>
      <c r="M64" s="93"/>
      <c r="N64" s="60"/>
      <c r="O64" s="60"/>
      <c r="P64" s="61"/>
      <c r="Q64" s="61"/>
      <c r="R64" s="64"/>
      <c r="S64" s="64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ht="27" customHeight="1">
      <c r="A65" s="61" t="s">
        <v>60</v>
      </c>
      <c r="B65" s="63">
        <v>0</v>
      </c>
      <c r="C65" s="63">
        <v>0</v>
      </c>
      <c r="D65" s="66">
        <v>625</v>
      </c>
      <c r="E65" s="66">
        <v>391483</v>
      </c>
      <c r="F65" s="63">
        <v>848</v>
      </c>
      <c r="G65" s="63">
        <v>980610</v>
      </c>
      <c r="H65" s="66">
        <v>63</v>
      </c>
      <c r="I65" s="66">
        <v>207105</v>
      </c>
      <c r="J65" s="63">
        <v>63</v>
      </c>
      <c r="K65" s="63">
        <v>152510</v>
      </c>
      <c r="L65" s="66">
        <v>0</v>
      </c>
      <c r="M65" s="66">
        <v>0</v>
      </c>
      <c r="N65" s="63">
        <v>35</v>
      </c>
      <c r="O65" s="63">
        <v>108932</v>
      </c>
      <c r="P65" s="66">
        <v>133</v>
      </c>
      <c r="Q65" s="66">
        <v>166000</v>
      </c>
      <c r="R65" s="64">
        <f t="shared" ref="R65:S65" si="48">B65+D65+F65+H65+J65+L65+N65+P65</f>
        <v>1767</v>
      </c>
      <c r="S65" s="64">
        <f t="shared" si="48"/>
        <v>2006640</v>
      </c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ht="27" customHeight="1">
      <c r="A66" s="61" t="s">
        <v>61</v>
      </c>
      <c r="B66" s="63">
        <v>0</v>
      </c>
      <c r="C66" s="63">
        <v>0</v>
      </c>
      <c r="D66" s="66">
        <v>27</v>
      </c>
      <c r="E66" s="66">
        <v>15531</v>
      </c>
      <c r="F66" s="63">
        <v>70</v>
      </c>
      <c r="G66" s="63">
        <v>65896</v>
      </c>
      <c r="H66" s="66">
        <v>0</v>
      </c>
      <c r="I66" s="66">
        <v>0</v>
      </c>
      <c r="J66" s="63">
        <v>4</v>
      </c>
      <c r="K66" s="63">
        <v>8680</v>
      </c>
      <c r="L66" s="66">
        <v>0</v>
      </c>
      <c r="M66" s="66">
        <v>0</v>
      </c>
      <c r="N66" s="63">
        <v>0</v>
      </c>
      <c r="O66" s="63">
        <v>0</v>
      </c>
      <c r="P66" s="66">
        <v>8</v>
      </c>
      <c r="Q66" s="66">
        <v>9400</v>
      </c>
      <c r="R66" s="64">
        <f t="shared" ref="R66:S66" si="49">B66+D66+F66+H66+J66+L66+N66+P66</f>
        <v>109</v>
      </c>
      <c r="S66" s="64">
        <f t="shared" si="49"/>
        <v>99507</v>
      </c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36" customHeight="1">
      <c r="A67" s="61" t="s">
        <v>62</v>
      </c>
      <c r="B67" s="63">
        <v>0</v>
      </c>
      <c r="C67" s="63">
        <v>0</v>
      </c>
      <c r="D67" s="66">
        <v>28</v>
      </c>
      <c r="E67" s="66">
        <v>16216</v>
      </c>
      <c r="F67" s="63">
        <v>64</v>
      </c>
      <c r="G67" s="63">
        <v>46827</v>
      </c>
      <c r="H67" s="66">
        <v>2</v>
      </c>
      <c r="I67" s="66">
        <v>7099</v>
      </c>
      <c r="J67" s="63">
        <v>3</v>
      </c>
      <c r="K67" s="63">
        <v>6200</v>
      </c>
      <c r="L67" s="66">
        <v>0</v>
      </c>
      <c r="M67" s="66">
        <v>0</v>
      </c>
      <c r="N67" s="63">
        <v>1</v>
      </c>
      <c r="O67" s="63">
        <v>5000</v>
      </c>
      <c r="P67" s="66">
        <v>2</v>
      </c>
      <c r="Q67" s="66">
        <v>2250</v>
      </c>
      <c r="R67" s="64">
        <f t="shared" ref="R67:S67" si="50">B67+D67+F67+H67+J67+L67+N67+P67</f>
        <v>100</v>
      </c>
      <c r="S67" s="64">
        <f t="shared" si="50"/>
        <v>83592</v>
      </c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27" customHeight="1">
      <c r="A68" s="61" t="s">
        <v>63</v>
      </c>
      <c r="B68" s="63">
        <v>0</v>
      </c>
      <c r="C68" s="63">
        <v>0</v>
      </c>
      <c r="D68" s="66">
        <v>102</v>
      </c>
      <c r="E68" s="66">
        <v>64193</v>
      </c>
      <c r="F68" s="63">
        <v>271</v>
      </c>
      <c r="G68" s="63">
        <v>240008</v>
      </c>
      <c r="H68" s="66">
        <v>4</v>
      </c>
      <c r="I68" s="66">
        <v>9314</v>
      </c>
      <c r="J68" s="63">
        <v>6</v>
      </c>
      <c r="K68" s="63">
        <v>17437</v>
      </c>
      <c r="L68" s="66">
        <v>0</v>
      </c>
      <c r="M68" s="66">
        <v>0</v>
      </c>
      <c r="N68" s="63">
        <v>2</v>
      </c>
      <c r="O68" s="63">
        <v>4375</v>
      </c>
      <c r="P68" s="66">
        <v>31</v>
      </c>
      <c r="Q68" s="66">
        <v>40175</v>
      </c>
      <c r="R68" s="64">
        <f t="shared" ref="R68:S68" si="51">B68+D68+F68+H68+J68+L68+N68+P68</f>
        <v>416</v>
      </c>
      <c r="S68" s="64">
        <f t="shared" si="51"/>
        <v>375502</v>
      </c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ht="27" customHeight="1">
      <c r="A69" s="61" t="s">
        <v>64</v>
      </c>
      <c r="B69" s="63">
        <v>0</v>
      </c>
      <c r="C69" s="63">
        <v>0</v>
      </c>
      <c r="D69" s="66">
        <v>229</v>
      </c>
      <c r="E69" s="66">
        <v>156215</v>
      </c>
      <c r="F69" s="63">
        <v>314</v>
      </c>
      <c r="G69" s="63">
        <v>382160</v>
      </c>
      <c r="H69" s="66">
        <v>40</v>
      </c>
      <c r="I69" s="66">
        <v>140259</v>
      </c>
      <c r="J69" s="63">
        <v>29</v>
      </c>
      <c r="K69" s="63">
        <v>85680</v>
      </c>
      <c r="L69" s="66">
        <v>0</v>
      </c>
      <c r="M69" s="66">
        <v>0</v>
      </c>
      <c r="N69" s="63">
        <v>12</v>
      </c>
      <c r="O69" s="63">
        <v>36875</v>
      </c>
      <c r="P69" s="66">
        <v>34</v>
      </c>
      <c r="Q69" s="66">
        <v>47975</v>
      </c>
      <c r="R69" s="64">
        <f t="shared" ref="R69:S69" si="52">B69+D69+F69+H69+J69+L69+N69+P69</f>
        <v>658</v>
      </c>
      <c r="S69" s="64">
        <f t="shared" si="52"/>
        <v>849164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ht="27" customHeight="1">
      <c r="A70" s="61" t="s">
        <v>65</v>
      </c>
      <c r="B70" s="63">
        <v>0</v>
      </c>
      <c r="C70" s="63">
        <v>0</v>
      </c>
      <c r="D70" s="66">
        <v>172</v>
      </c>
      <c r="E70" s="66">
        <v>108065</v>
      </c>
      <c r="F70" s="63">
        <v>364</v>
      </c>
      <c r="G70" s="63">
        <v>528153</v>
      </c>
      <c r="H70" s="66">
        <v>20</v>
      </c>
      <c r="I70" s="66">
        <v>65901</v>
      </c>
      <c r="J70" s="63">
        <v>10</v>
      </c>
      <c r="K70" s="63">
        <v>40083</v>
      </c>
      <c r="L70" s="66">
        <v>0</v>
      </c>
      <c r="M70" s="66">
        <v>0</v>
      </c>
      <c r="N70" s="63">
        <v>3</v>
      </c>
      <c r="O70" s="63">
        <v>3750</v>
      </c>
      <c r="P70" s="66">
        <v>19</v>
      </c>
      <c r="Q70" s="66">
        <v>29294</v>
      </c>
      <c r="R70" s="64">
        <f t="shared" ref="R70:S70" si="53">B70+D70+F70+H70+J70+L70+N70+P70</f>
        <v>588</v>
      </c>
      <c r="S70" s="64">
        <f t="shared" si="53"/>
        <v>775246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ht="36" customHeight="1">
      <c r="A71" s="61" t="s">
        <v>66</v>
      </c>
      <c r="B71" s="63">
        <v>0</v>
      </c>
      <c r="C71" s="63">
        <v>0</v>
      </c>
      <c r="D71" s="66">
        <v>184</v>
      </c>
      <c r="E71" s="66">
        <v>134450</v>
      </c>
      <c r="F71" s="63">
        <v>312</v>
      </c>
      <c r="G71" s="63">
        <v>334666</v>
      </c>
      <c r="H71" s="66">
        <v>22</v>
      </c>
      <c r="I71" s="66">
        <v>66300</v>
      </c>
      <c r="J71" s="63">
        <v>26</v>
      </c>
      <c r="K71" s="63">
        <v>80902</v>
      </c>
      <c r="L71" s="66">
        <v>0</v>
      </c>
      <c r="M71" s="66">
        <v>0</v>
      </c>
      <c r="N71" s="63">
        <v>12</v>
      </c>
      <c r="O71" s="63">
        <v>33645</v>
      </c>
      <c r="P71" s="66">
        <v>17</v>
      </c>
      <c r="Q71" s="66">
        <v>23974</v>
      </c>
      <c r="R71" s="64">
        <f t="shared" ref="R71:S71" si="54">B71+D71+F71+H71+J71+L71+N71+P71</f>
        <v>573</v>
      </c>
      <c r="S71" s="64">
        <f t="shared" si="54"/>
        <v>673937</v>
      </c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ht="36" customHeight="1">
      <c r="A72" s="61" t="s">
        <v>67</v>
      </c>
      <c r="B72" s="63">
        <v>0</v>
      </c>
      <c r="C72" s="63">
        <v>0</v>
      </c>
      <c r="D72" s="66">
        <v>75</v>
      </c>
      <c r="E72" s="66">
        <v>58187</v>
      </c>
      <c r="F72" s="63">
        <v>93</v>
      </c>
      <c r="G72" s="63">
        <v>128380</v>
      </c>
      <c r="H72" s="66">
        <v>8</v>
      </c>
      <c r="I72" s="66">
        <v>27736</v>
      </c>
      <c r="J72" s="63">
        <v>8</v>
      </c>
      <c r="K72" s="63">
        <v>36062</v>
      </c>
      <c r="L72" s="66">
        <v>0</v>
      </c>
      <c r="M72" s="66">
        <v>0</v>
      </c>
      <c r="N72" s="63">
        <v>3</v>
      </c>
      <c r="O72" s="63">
        <v>15000</v>
      </c>
      <c r="P72" s="66">
        <v>0</v>
      </c>
      <c r="Q72" s="66">
        <v>0</v>
      </c>
      <c r="R72" s="64">
        <f t="shared" ref="R72:S72" si="55">B72+D72+F72+H72+J72+L72+N72+P72</f>
        <v>187</v>
      </c>
      <c r="S72" s="64">
        <f t="shared" si="55"/>
        <v>265365</v>
      </c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ht="27" customHeight="1">
      <c r="A73" s="61" t="s">
        <v>68</v>
      </c>
      <c r="B73" s="63">
        <v>0</v>
      </c>
      <c r="C73" s="63">
        <v>0</v>
      </c>
      <c r="D73" s="66">
        <v>24</v>
      </c>
      <c r="E73" s="66">
        <v>18089</v>
      </c>
      <c r="F73" s="63">
        <v>18</v>
      </c>
      <c r="G73" s="63">
        <v>21825</v>
      </c>
      <c r="H73" s="66">
        <v>4</v>
      </c>
      <c r="I73" s="66">
        <v>17532</v>
      </c>
      <c r="J73" s="63">
        <v>6</v>
      </c>
      <c r="K73" s="63">
        <v>27468</v>
      </c>
      <c r="L73" s="66">
        <v>0</v>
      </c>
      <c r="M73" s="66">
        <v>0</v>
      </c>
      <c r="N73" s="63">
        <v>0</v>
      </c>
      <c r="O73" s="63">
        <v>0</v>
      </c>
      <c r="P73" s="66">
        <v>2</v>
      </c>
      <c r="Q73" s="66">
        <v>2600</v>
      </c>
      <c r="R73" s="64">
        <f t="shared" ref="R73:S73" si="56">B73+D73+F73+H73+J73+L73+N73+P73</f>
        <v>54</v>
      </c>
      <c r="S73" s="64">
        <f t="shared" si="56"/>
        <v>87514</v>
      </c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36" customHeight="1">
      <c r="A74" s="61" t="s">
        <v>69</v>
      </c>
      <c r="B74" s="63">
        <v>0</v>
      </c>
      <c r="C74" s="63">
        <v>0</v>
      </c>
      <c r="D74" s="66">
        <v>40</v>
      </c>
      <c r="E74" s="66">
        <v>27800</v>
      </c>
      <c r="F74" s="63">
        <v>102</v>
      </c>
      <c r="G74" s="63">
        <v>99438</v>
      </c>
      <c r="H74" s="66">
        <v>6</v>
      </c>
      <c r="I74" s="66">
        <v>24107</v>
      </c>
      <c r="J74" s="63">
        <v>3</v>
      </c>
      <c r="K74" s="63">
        <v>11088</v>
      </c>
      <c r="L74" s="66">
        <v>0</v>
      </c>
      <c r="M74" s="66">
        <v>0</v>
      </c>
      <c r="N74" s="63">
        <v>0</v>
      </c>
      <c r="O74" s="63">
        <v>0</v>
      </c>
      <c r="P74" s="66">
        <v>12</v>
      </c>
      <c r="Q74" s="66">
        <v>18075</v>
      </c>
      <c r="R74" s="64">
        <f t="shared" ref="R74:S74" si="57">B74+D74+F74+H74+J74+L74+N74+P74</f>
        <v>163</v>
      </c>
      <c r="S74" s="64">
        <f t="shared" si="57"/>
        <v>180508</v>
      </c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36" customHeight="1">
      <c r="A75" s="61" t="s">
        <v>70</v>
      </c>
      <c r="B75" s="63">
        <v>0</v>
      </c>
      <c r="C75" s="63">
        <v>0</v>
      </c>
      <c r="D75" s="66">
        <v>124</v>
      </c>
      <c r="E75" s="66">
        <v>81706</v>
      </c>
      <c r="F75" s="63">
        <v>249</v>
      </c>
      <c r="G75" s="63">
        <v>268990</v>
      </c>
      <c r="H75" s="66">
        <v>16</v>
      </c>
      <c r="I75" s="66">
        <v>56516</v>
      </c>
      <c r="J75" s="63">
        <v>16</v>
      </c>
      <c r="K75" s="63">
        <v>43516</v>
      </c>
      <c r="L75" s="66">
        <v>0</v>
      </c>
      <c r="M75" s="66">
        <v>0</v>
      </c>
      <c r="N75" s="63">
        <v>11</v>
      </c>
      <c r="O75" s="63">
        <v>40801</v>
      </c>
      <c r="P75" s="66">
        <v>13</v>
      </c>
      <c r="Q75" s="66">
        <v>15655</v>
      </c>
      <c r="R75" s="64">
        <f t="shared" ref="R75:S75" si="58">B75+D75+F75+H75+J75+L75+N75+P75</f>
        <v>429</v>
      </c>
      <c r="S75" s="64">
        <f t="shared" si="58"/>
        <v>507184</v>
      </c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36" customHeight="1">
      <c r="A76" s="61" t="s">
        <v>71</v>
      </c>
      <c r="B76" s="63">
        <v>0</v>
      </c>
      <c r="C76" s="63">
        <v>0</v>
      </c>
      <c r="D76" s="66">
        <v>461</v>
      </c>
      <c r="E76" s="66">
        <v>282132</v>
      </c>
      <c r="F76" s="63">
        <v>739</v>
      </c>
      <c r="G76" s="63">
        <v>801409</v>
      </c>
      <c r="H76" s="66">
        <v>32</v>
      </c>
      <c r="I76" s="66">
        <v>105177</v>
      </c>
      <c r="J76" s="63">
        <v>65</v>
      </c>
      <c r="K76" s="63">
        <v>164711</v>
      </c>
      <c r="L76" s="66">
        <v>0</v>
      </c>
      <c r="M76" s="66">
        <v>0</v>
      </c>
      <c r="N76" s="63">
        <v>18</v>
      </c>
      <c r="O76" s="63">
        <v>61255</v>
      </c>
      <c r="P76" s="66">
        <v>28</v>
      </c>
      <c r="Q76" s="66">
        <v>33150</v>
      </c>
      <c r="R76" s="64">
        <f t="shared" ref="R76:S76" si="59">B76+D76+F76+H76+J76+L76+N76+P76</f>
        <v>1343</v>
      </c>
      <c r="S76" s="64">
        <f t="shared" si="59"/>
        <v>1447834</v>
      </c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36" customHeight="1">
      <c r="A77" s="61" t="s">
        <v>72</v>
      </c>
      <c r="B77" s="63">
        <v>0</v>
      </c>
      <c r="C77" s="63">
        <v>0</v>
      </c>
      <c r="D77" s="66">
        <v>90</v>
      </c>
      <c r="E77" s="66">
        <v>57285</v>
      </c>
      <c r="F77" s="63">
        <v>134</v>
      </c>
      <c r="G77" s="63">
        <v>150638</v>
      </c>
      <c r="H77" s="66">
        <v>1</v>
      </c>
      <c r="I77" s="66">
        <v>4383</v>
      </c>
      <c r="J77" s="63">
        <v>6</v>
      </c>
      <c r="K77" s="63">
        <v>12855</v>
      </c>
      <c r="L77" s="66">
        <v>0</v>
      </c>
      <c r="M77" s="66">
        <v>0</v>
      </c>
      <c r="N77" s="63">
        <v>3</v>
      </c>
      <c r="O77" s="63">
        <v>11250</v>
      </c>
      <c r="P77" s="66">
        <v>2</v>
      </c>
      <c r="Q77" s="66">
        <v>1125</v>
      </c>
      <c r="R77" s="64">
        <f t="shared" ref="R77:S77" si="60">B77+D77+F77+H77+J77+L77+N77+P77</f>
        <v>236</v>
      </c>
      <c r="S77" s="64">
        <f t="shared" si="60"/>
        <v>237536</v>
      </c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ht="27" customHeight="1">
      <c r="A78" s="61" t="s">
        <v>73</v>
      </c>
      <c r="B78" s="63">
        <v>0</v>
      </c>
      <c r="C78" s="63">
        <v>0</v>
      </c>
      <c r="D78" s="66">
        <v>97</v>
      </c>
      <c r="E78" s="66">
        <v>63969</v>
      </c>
      <c r="F78" s="63">
        <v>134</v>
      </c>
      <c r="G78" s="63">
        <v>160186</v>
      </c>
      <c r="H78" s="66">
        <v>2</v>
      </c>
      <c r="I78" s="66">
        <v>4384</v>
      </c>
      <c r="J78" s="63">
        <v>2</v>
      </c>
      <c r="K78" s="63">
        <v>3097</v>
      </c>
      <c r="L78" s="66">
        <v>0</v>
      </c>
      <c r="M78" s="66">
        <v>0</v>
      </c>
      <c r="N78" s="63">
        <v>1</v>
      </c>
      <c r="O78" s="63">
        <v>2500</v>
      </c>
      <c r="P78" s="66">
        <v>1</v>
      </c>
      <c r="Q78" s="66">
        <v>1300</v>
      </c>
      <c r="R78" s="64">
        <f t="shared" ref="R78:S78" si="61">B78+D78+F78+H78+J78+L78+N78+P78</f>
        <v>237</v>
      </c>
      <c r="S78" s="64">
        <f t="shared" si="61"/>
        <v>235436</v>
      </c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ht="27" customHeight="1">
      <c r="A79" s="61" t="s">
        <v>74</v>
      </c>
      <c r="B79" s="63">
        <v>0</v>
      </c>
      <c r="C79" s="63">
        <v>0</v>
      </c>
      <c r="D79" s="66">
        <v>72</v>
      </c>
      <c r="E79" s="66">
        <v>45579</v>
      </c>
      <c r="F79" s="63">
        <v>174</v>
      </c>
      <c r="G79" s="63">
        <v>205484</v>
      </c>
      <c r="H79" s="66">
        <v>3</v>
      </c>
      <c r="I79" s="66">
        <v>9861</v>
      </c>
      <c r="J79" s="63">
        <v>6</v>
      </c>
      <c r="K79" s="63">
        <v>13610</v>
      </c>
      <c r="L79" s="66">
        <v>0</v>
      </c>
      <c r="M79" s="66">
        <v>0</v>
      </c>
      <c r="N79" s="63">
        <v>6</v>
      </c>
      <c r="O79" s="63">
        <v>15625</v>
      </c>
      <c r="P79" s="66">
        <v>2</v>
      </c>
      <c r="Q79" s="66">
        <v>2600</v>
      </c>
      <c r="R79" s="64">
        <f t="shared" ref="R79:S79" si="62">B79+D79+F79+H79+J79+L79+N79+P79</f>
        <v>263</v>
      </c>
      <c r="S79" s="64">
        <f t="shared" si="62"/>
        <v>292759</v>
      </c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ht="27" customHeight="1">
      <c r="A80" s="61" t="s">
        <v>75</v>
      </c>
      <c r="B80" s="63">
        <v>0</v>
      </c>
      <c r="C80" s="63">
        <v>0</v>
      </c>
      <c r="D80" s="66">
        <v>62</v>
      </c>
      <c r="E80" s="66">
        <v>44069</v>
      </c>
      <c r="F80" s="63">
        <v>148</v>
      </c>
      <c r="G80" s="63">
        <v>213288</v>
      </c>
      <c r="H80" s="66">
        <v>2</v>
      </c>
      <c r="I80" s="66">
        <v>7670</v>
      </c>
      <c r="J80" s="63">
        <v>6</v>
      </c>
      <c r="K80" s="63">
        <v>17337</v>
      </c>
      <c r="L80" s="66">
        <v>0</v>
      </c>
      <c r="M80" s="66">
        <v>0</v>
      </c>
      <c r="N80" s="63">
        <v>1</v>
      </c>
      <c r="O80" s="63">
        <v>3750</v>
      </c>
      <c r="P80" s="66">
        <v>0</v>
      </c>
      <c r="Q80" s="66">
        <v>0</v>
      </c>
      <c r="R80" s="64">
        <f t="shared" ref="R80:S80" si="63">B80+D80+F80+H80+J80+L80+N80+P80</f>
        <v>219</v>
      </c>
      <c r="S80" s="64">
        <f t="shared" si="63"/>
        <v>286114</v>
      </c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ht="36" customHeight="1">
      <c r="A81" s="61" t="s">
        <v>76</v>
      </c>
      <c r="B81" s="63">
        <v>0</v>
      </c>
      <c r="C81" s="63">
        <v>0</v>
      </c>
      <c r="D81" s="66">
        <v>63</v>
      </c>
      <c r="E81" s="66">
        <v>46739</v>
      </c>
      <c r="F81" s="63">
        <v>150</v>
      </c>
      <c r="G81" s="63">
        <v>161865</v>
      </c>
      <c r="H81" s="66">
        <v>7</v>
      </c>
      <c r="I81" s="66">
        <v>23013</v>
      </c>
      <c r="J81" s="63">
        <v>6</v>
      </c>
      <c r="K81" s="63">
        <v>15312</v>
      </c>
      <c r="L81" s="66">
        <v>0</v>
      </c>
      <c r="M81" s="66">
        <v>0</v>
      </c>
      <c r="N81" s="63">
        <v>2</v>
      </c>
      <c r="O81" s="63">
        <v>3125</v>
      </c>
      <c r="P81" s="66">
        <v>8</v>
      </c>
      <c r="Q81" s="66">
        <v>9750</v>
      </c>
      <c r="R81" s="64">
        <f t="shared" ref="R81:S81" si="64">B81+D81+F81+H81+J81+L81+N81+P81</f>
        <v>236</v>
      </c>
      <c r="S81" s="64">
        <f t="shared" si="64"/>
        <v>259804</v>
      </c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ht="27" customHeight="1">
      <c r="A82" s="61" t="s">
        <v>77</v>
      </c>
      <c r="B82" s="63">
        <v>0</v>
      </c>
      <c r="C82" s="63">
        <v>0</v>
      </c>
      <c r="D82" s="66">
        <v>75</v>
      </c>
      <c r="E82" s="66">
        <v>54881</v>
      </c>
      <c r="F82" s="63">
        <v>105</v>
      </c>
      <c r="G82" s="63">
        <v>150524</v>
      </c>
      <c r="H82" s="66">
        <v>25</v>
      </c>
      <c r="I82" s="66">
        <v>80274</v>
      </c>
      <c r="J82" s="63">
        <v>2</v>
      </c>
      <c r="K82" s="63">
        <v>3524</v>
      </c>
      <c r="L82" s="66">
        <v>0</v>
      </c>
      <c r="M82" s="66">
        <v>0</v>
      </c>
      <c r="N82" s="63">
        <v>3</v>
      </c>
      <c r="O82" s="63">
        <v>9045</v>
      </c>
      <c r="P82" s="66">
        <v>2</v>
      </c>
      <c r="Q82" s="66">
        <v>4200</v>
      </c>
      <c r="R82" s="64">
        <f t="shared" ref="R82:S82" si="65">B82+D82+F82+H82+J82+L82+N82+P82</f>
        <v>212</v>
      </c>
      <c r="S82" s="64">
        <f t="shared" si="65"/>
        <v>302448</v>
      </c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ht="36" customHeight="1">
      <c r="A83" s="67" t="s">
        <v>78</v>
      </c>
      <c r="B83" s="68">
        <v>0</v>
      </c>
      <c r="C83" s="68">
        <v>0</v>
      </c>
      <c r="D83" s="69">
        <v>114</v>
      </c>
      <c r="E83" s="69">
        <v>79864</v>
      </c>
      <c r="F83" s="68">
        <v>174</v>
      </c>
      <c r="G83" s="68">
        <v>187000</v>
      </c>
      <c r="H83" s="69">
        <v>34</v>
      </c>
      <c r="I83" s="69">
        <v>114704</v>
      </c>
      <c r="J83" s="68">
        <v>40</v>
      </c>
      <c r="K83" s="68">
        <v>106224</v>
      </c>
      <c r="L83" s="66">
        <v>0</v>
      </c>
      <c r="M83" s="66">
        <v>0</v>
      </c>
      <c r="N83" s="68">
        <v>8</v>
      </c>
      <c r="O83" s="68">
        <v>26875</v>
      </c>
      <c r="P83" s="69">
        <v>35</v>
      </c>
      <c r="Q83" s="69">
        <v>50450</v>
      </c>
      <c r="R83" s="64">
        <f t="shared" ref="R83:S83" si="66">B83+D83+F83+H83+J83+L83+N83+P83</f>
        <v>405</v>
      </c>
      <c r="S83" s="64">
        <f t="shared" si="66"/>
        <v>565117</v>
      </c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</row>
    <row r="84" spans="1:36" ht="13.5" customHeight="1">
      <c r="A84" s="61"/>
      <c r="B84" s="68"/>
      <c r="C84" s="68"/>
      <c r="D84" s="69"/>
      <c r="E84" s="69"/>
      <c r="F84" s="68"/>
      <c r="G84" s="68"/>
      <c r="H84" s="69"/>
      <c r="I84" s="69"/>
      <c r="J84" s="68"/>
      <c r="K84" s="68"/>
      <c r="L84" s="66"/>
      <c r="M84" s="61"/>
      <c r="N84" s="64"/>
      <c r="O84" s="64"/>
      <c r="P84" s="61"/>
      <c r="Q84" s="61"/>
      <c r="R84" s="64"/>
      <c r="S84" s="64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ht="18" customHeight="1">
      <c r="A85" s="72" t="s">
        <v>110</v>
      </c>
      <c r="B85" s="73">
        <v>0</v>
      </c>
      <c r="C85" s="73">
        <v>0</v>
      </c>
      <c r="D85" s="74">
        <f t="shared" ref="D85:K85" si="67">SUM(D65:D83)</f>
        <v>2664</v>
      </c>
      <c r="E85" s="74">
        <f t="shared" si="67"/>
        <v>1746453</v>
      </c>
      <c r="F85" s="73">
        <f t="shared" si="67"/>
        <v>4463</v>
      </c>
      <c r="G85" s="73">
        <f t="shared" si="67"/>
        <v>5127347</v>
      </c>
      <c r="H85" s="74">
        <f t="shared" si="67"/>
        <v>291</v>
      </c>
      <c r="I85" s="74">
        <f t="shared" si="67"/>
        <v>971335</v>
      </c>
      <c r="J85" s="73">
        <f t="shared" si="67"/>
        <v>307</v>
      </c>
      <c r="K85" s="73">
        <f t="shared" si="67"/>
        <v>846296</v>
      </c>
      <c r="L85" s="74">
        <v>0</v>
      </c>
      <c r="M85" s="74">
        <v>0</v>
      </c>
      <c r="N85" s="73">
        <f t="shared" ref="N85:Q85" si="68">SUM(N65:N83)</f>
        <v>121</v>
      </c>
      <c r="O85" s="73">
        <f t="shared" si="68"/>
        <v>381803</v>
      </c>
      <c r="P85" s="74">
        <f t="shared" si="68"/>
        <v>349</v>
      </c>
      <c r="Q85" s="74">
        <f t="shared" si="68"/>
        <v>457973</v>
      </c>
      <c r="R85" s="64">
        <f t="shared" ref="R85:S85" si="69">B85+D85+F85+H85+J85+L85+N85+P85</f>
        <v>8195</v>
      </c>
      <c r="S85" s="64">
        <f t="shared" si="69"/>
        <v>9531207</v>
      </c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</row>
    <row r="86" spans="1:36" ht="14.25" customHeight="1">
      <c r="A86" s="54"/>
      <c r="B86" s="97"/>
      <c r="C86" s="97"/>
      <c r="D86" s="98"/>
      <c r="E86" s="98"/>
      <c r="F86" s="97"/>
      <c r="G86" s="97"/>
      <c r="H86" s="98"/>
      <c r="I86" s="98"/>
      <c r="J86" s="97"/>
      <c r="K86" s="97"/>
      <c r="L86" s="98"/>
      <c r="M86" s="98"/>
      <c r="N86" s="99"/>
      <c r="O86" s="97"/>
      <c r="P86" s="98"/>
      <c r="Q86" s="100"/>
      <c r="R86" s="64"/>
      <c r="S86" s="64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</row>
    <row r="87" spans="1:36" ht="18" customHeight="1">
      <c r="A87" s="59" t="s">
        <v>80</v>
      </c>
      <c r="B87" s="73"/>
      <c r="C87" s="73"/>
      <c r="D87" s="74"/>
      <c r="E87" s="74"/>
      <c r="F87" s="73"/>
      <c r="G87" s="73"/>
      <c r="H87" s="74"/>
      <c r="I87" s="74"/>
      <c r="J87" s="73"/>
      <c r="K87" s="73"/>
      <c r="L87" s="74"/>
      <c r="M87" s="74"/>
      <c r="N87" s="89"/>
      <c r="O87" s="73"/>
      <c r="P87" s="74"/>
      <c r="Q87" s="101"/>
      <c r="R87" s="64"/>
      <c r="S87" s="64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ht="27" customHeight="1">
      <c r="A88" s="61" t="s">
        <v>81</v>
      </c>
      <c r="B88" s="63">
        <v>0</v>
      </c>
      <c r="C88" s="63">
        <v>0</v>
      </c>
      <c r="D88" s="66">
        <v>0</v>
      </c>
      <c r="E88" s="66">
        <v>0</v>
      </c>
      <c r="F88" s="63">
        <v>0</v>
      </c>
      <c r="G88" s="63">
        <v>0</v>
      </c>
      <c r="H88" s="66">
        <v>0</v>
      </c>
      <c r="I88" s="66">
        <v>0</v>
      </c>
      <c r="J88" s="63">
        <v>0</v>
      </c>
      <c r="K88" s="63">
        <v>0</v>
      </c>
      <c r="L88" s="66">
        <v>0</v>
      </c>
      <c r="M88" s="66">
        <v>0</v>
      </c>
      <c r="N88" s="63">
        <v>6</v>
      </c>
      <c r="O88" s="63">
        <v>21356</v>
      </c>
      <c r="P88" s="66">
        <v>196</v>
      </c>
      <c r="Q88" s="66">
        <v>334580</v>
      </c>
      <c r="R88" s="64">
        <f t="shared" ref="R88:S88" si="70">B88+D88+F88+H88+J88+L88+N88+P88</f>
        <v>202</v>
      </c>
      <c r="S88" s="64">
        <f t="shared" si="70"/>
        <v>355936</v>
      </c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</row>
    <row r="89" spans="1:36" ht="27" customHeight="1">
      <c r="A89" s="67" t="s">
        <v>82</v>
      </c>
      <c r="B89" s="68">
        <v>351</v>
      </c>
      <c r="C89" s="68">
        <v>357561</v>
      </c>
      <c r="D89" s="69">
        <v>0</v>
      </c>
      <c r="E89" s="69">
        <v>0</v>
      </c>
      <c r="F89" s="68">
        <v>0</v>
      </c>
      <c r="G89" s="68">
        <v>0</v>
      </c>
      <c r="H89" s="69">
        <v>0</v>
      </c>
      <c r="I89" s="69">
        <v>0</v>
      </c>
      <c r="J89" s="68">
        <v>0</v>
      </c>
      <c r="K89" s="68">
        <v>0</v>
      </c>
      <c r="L89" s="69">
        <v>0</v>
      </c>
      <c r="M89" s="69">
        <v>0</v>
      </c>
      <c r="N89" s="68">
        <v>2</v>
      </c>
      <c r="O89" s="68">
        <v>7500</v>
      </c>
      <c r="P89" s="69">
        <v>1</v>
      </c>
      <c r="Q89" s="69">
        <v>2100</v>
      </c>
      <c r="R89" s="64">
        <f t="shared" ref="R89:S89" si="71">B89+D89+F89+H89+J89+L89+N89+P89</f>
        <v>354</v>
      </c>
      <c r="S89" s="64">
        <f t="shared" si="71"/>
        <v>367161</v>
      </c>
      <c r="T89" s="102"/>
      <c r="U89" s="102"/>
      <c r="V89" s="102"/>
      <c r="W89" s="102"/>
      <c r="X89" s="102"/>
      <c r="Y89" s="102"/>
      <c r="Z89" s="102"/>
      <c r="AA89" s="102"/>
      <c r="AB89" s="102"/>
      <c r="AC89" s="102"/>
      <c r="AD89" s="102"/>
      <c r="AE89" s="102"/>
      <c r="AF89" s="102"/>
      <c r="AG89" s="102"/>
      <c r="AH89" s="102"/>
      <c r="AI89" s="102"/>
      <c r="AJ89" s="102"/>
    </row>
    <row r="90" spans="1:36" ht="14.25" customHeight="1">
      <c r="A90" s="61"/>
      <c r="B90" s="63"/>
      <c r="C90" s="63"/>
      <c r="D90" s="66"/>
      <c r="E90" s="66"/>
      <c r="F90" s="63"/>
      <c r="G90" s="63"/>
      <c r="H90" s="66"/>
      <c r="I90" s="66"/>
      <c r="J90" s="63"/>
      <c r="K90" s="63"/>
      <c r="L90" s="66"/>
      <c r="M90" s="66"/>
      <c r="N90" s="64"/>
      <c r="O90" s="64"/>
      <c r="P90" s="61"/>
      <c r="Q90" s="103"/>
      <c r="R90" s="64"/>
      <c r="S90" s="64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</row>
    <row r="91" spans="1:36" ht="14.25" customHeight="1">
      <c r="A91" s="72" t="s">
        <v>111</v>
      </c>
      <c r="B91" s="73">
        <f t="shared" ref="B91:Q91" si="72">SUM(B88+B89)</f>
        <v>351</v>
      </c>
      <c r="C91" s="73">
        <f t="shared" si="72"/>
        <v>357561</v>
      </c>
      <c r="D91" s="74">
        <f t="shared" si="72"/>
        <v>0</v>
      </c>
      <c r="E91" s="74">
        <f t="shared" si="72"/>
        <v>0</v>
      </c>
      <c r="F91" s="73">
        <f t="shared" si="72"/>
        <v>0</v>
      </c>
      <c r="G91" s="73">
        <f t="shared" si="72"/>
        <v>0</v>
      </c>
      <c r="H91" s="74">
        <f t="shared" si="72"/>
        <v>0</v>
      </c>
      <c r="I91" s="74">
        <f t="shared" si="72"/>
        <v>0</v>
      </c>
      <c r="J91" s="73">
        <f t="shared" si="72"/>
        <v>0</v>
      </c>
      <c r="K91" s="73">
        <f t="shared" si="72"/>
        <v>0</v>
      </c>
      <c r="L91" s="74">
        <f t="shared" si="72"/>
        <v>0</v>
      </c>
      <c r="M91" s="74">
        <f t="shared" si="72"/>
        <v>0</v>
      </c>
      <c r="N91" s="73">
        <f t="shared" si="72"/>
        <v>8</v>
      </c>
      <c r="O91" s="73">
        <f t="shared" si="72"/>
        <v>28856</v>
      </c>
      <c r="P91" s="74">
        <f t="shared" si="72"/>
        <v>197</v>
      </c>
      <c r="Q91" s="74">
        <f t="shared" si="72"/>
        <v>336680</v>
      </c>
      <c r="R91" s="64">
        <f t="shared" ref="R91:S91" si="73">B91+D91+F91+H91+J91+L91+N91+P91</f>
        <v>556</v>
      </c>
      <c r="S91" s="64">
        <f t="shared" si="73"/>
        <v>723097</v>
      </c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</row>
    <row r="92" spans="1:36" ht="13.5" customHeight="1">
      <c r="A92" s="2"/>
      <c r="B92" s="81"/>
      <c r="C92" s="81"/>
      <c r="D92" s="104"/>
      <c r="E92" s="104"/>
      <c r="F92" s="81"/>
      <c r="G92" s="81"/>
      <c r="H92" s="104"/>
      <c r="I92" s="104"/>
      <c r="J92" s="81"/>
      <c r="K92" s="81"/>
      <c r="L92" s="104"/>
      <c r="M92" s="104"/>
      <c r="N92" s="81"/>
      <c r="O92" s="81"/>
      <c r="P92" s="2"/>
      <c r="Q92" s="2"/>
      <c r="R92" s="64"/>
      <c r="S92" s="64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ht="18" customHeight="1">
      <c r="A93" s="72" t="s">
        <v>84</v>
      </c>
      <c r="B93" s="105">
        <f t="shared" ref="B93:Q93" si="74">SUM(B18+B62+B85+B91)</f>
        <v>11509</v>
      </c>
      <c r="C93" s="105">
        <f t="shared" si="74"/>
        <v>47580877</v>
      </c>
      <c r="D93" s="106">
        <f t="shared" si="74"/>
        <v>2664</v>
      </c>
      <c r="E93" s="106">
        <f t="shared" si="74"/>
        <v>1746453</v>
      </c>
      <c r="F93" s="105">
        <f t="shared" si="74"/>
        <v>4463</v>
      </c>
      <c r="G93" s="105">
        <f t="shared" si="74"/>
        <v>5127347</v>
      </c>
      <c r="H93" s="106">
        <f t="shared" si="74"/>
        <v>611</v>
      </c>
      <c r="I93" s="106">
        <f t="shared" si="74"/>
        <v>2263950</v>
      </c>
      <c r="J93" s="105">
        <f t="shared" si="74"/>
        <v>856</v>
      </c>
      <c r="K93" s="105">
        <f t="shared" si="74"/>
        <v>3834596</v>
      </c>
      <c r="L93" s="106">
        <f t="shared" si="74"/>
        <v>4</v>
      </c>
      <c r="M93" s="106">
        <f t="shared" si="74"/>
        <v>11000</v>
      </c>
      <c r="N93" s="105">
        <f t="shared" si="74"/>
        <v>177</v>
      </c>
      <c r="O93" s="105">
        <f t="shared" si="74"/>
        <v>606457</v>
      </c>
      <c r="P93" s="106">
        <f t="shared" si="74"/>
        <v>1408</v>
      </c>
      <c r="Q93" s="106">
        <f t="shared" si="74"/>
        <v>2454240</v>
      </c>
      <c r="R93" s="64">
        <f t="shared" ref="R93:S93" si="75">B93+D93+F93+H93+J93+L93+N93+P93</f>
        <v>21692</v>
      </c>
      <c r="S93" s="64">
        <f t="shared" si="75"/>
        <v>63624920</v>
      </c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ht="13.5" customHeight="1">
      <c r="A94" s="72" t="s">
        <v>85</v>
      </c>
      <c r="B94" s="64"/>
      <c r="C94" s="89">
        <f>SUM(C93/B93)</f>
        <v>4134.2320792423325</v>
      </c>
      <c r="D94" s="103"/>
      <c r="E94" s="107">
        <f>SUM(E93/D93)</f>
        <v>655.57545045045049</v>
      </c>
      <c r="F94" s="89"/>
      <c r="G94" s="89">
        <f>SUM(G93/F93)</f>
        <v>1148.8565987004258</v>
      </c>
      <c r="H94" s="107"/>
      <c r="I94" s="107">
        <f>SUM(I93/H93)</f>
        <v>3705.3191489361702</v>
      </c>
      <c r="J94" s="64"/>
      <c r="K94" s="89">
        <f>SUM(K93/J93)</f>
        <v>4479.6682242990655</v>
      </c>
      <c r="L94" s="103"/>
      <c r="M94" s="107">
        <f>SUM(M93/L93)</f>
        <v>2750</v>
      </c>
      <c r="N94" s="64"/>
      <c r="O94" s="89">
        <f>SUM(O93/N93)</f>
        <v>3426.3107344632767</v>
      </c>
      <c r="P94" s="103"/>
      <c r="Q94" s="107">
        <f>SUM(Q93/P93)</f>
        <v>1743.0681818181818</v>
      </c>
      <c r="R94" s="65"/>
      <c r="S94" s="65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ht="13.5" customHeight="1">
      <c r="A95" s="108"/>
      <c r="B95" s="109"/>
      <c r="C95" s="110"/>
      <c r="D95" s="111"/>
      <c r="E95" s="112"/>
      <c r="F95" s="112"/>
      <c r="G95" s="112"/>
      <c r="H95" s="112"/>
      <c r="I95" s="112"/>
      <c r="J95" s="79"/>
      <c r="K95" s="98"/>
      <c r="L95" s="113"/>
      <c r="M95" s="113"/>
      <c r="N95" s="2"/>
      <c r="O95" s="111"/>
      <c r="P95" s="2"/>
      <c r="Q95" s="11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ht="27" customHeight="1">
      <c r="A96" s="59" t="s">
        <v>86</v>
      </c>
      <c r="B96" s="56" t="s">
        <v>15</v>
      </c>
      <c r="C96" s="56" t="s">
        <v>16</v>
      </c>
      <c r="D96" s="56" t="s">
        <v>87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ht="36" customHeight="1">
      <c r="A97" s="114" t="s">
        <v>88</v>
      </c>
      <c r="B97" s="66">
        <v>96</v>
      </c>
      <c r="C97" s="66">
        <v>445710</v>
      </c>
      <c r="D97" s="115">
        <v>4643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ht="63" customHeight="1">
      <c r="A98" s="114" t="s">
        <v>112</v>
      </c>
      <c r="B98" s="66">
        <v>21</v>
      </c>
      <c r="C98" s="66">
        <v>57946</v>
      </c>
      <c r="D98" s="115">
        <v>2759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ht="54" customHeight="1">
      <c r="A99" s="114" t="s">
        <v>90</v>
      </c>
      <c r="B99" s="66">
        <v>10</v>
      </c>
      <c r="C99" s="66">
        <v>268000</v>
      </c>
      <c r="D99" s="115">
        <v>26800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ht="36" customHeight="1">
      <c r="A100" s="114" t="s">
        <v>113</v>
      </c>
      <c r="B100" s="66">
        <v>7</v>
      </c>
      <c r="C100" s="66">
        <v>36585</v>
      </c>
      <c r="D100" s="115">
        <v>5226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ht="36" customHeight="1">
      <c r="A101" s="114" t="s">
        <v>91</v>
      </c>
      <c r="B101" s="66">
        <v>12</v>
      </c>
      <c r="C101" s="66">
        <v>2225534</v>
      </c>
      <c r="D101" s="115">
        <v>185461</v>
      </c>
      <c r="E101" s="116"/>
      <c r="F101" s="116"/>
      <c r="G101" s="116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ht="18" customHeight="1">
      <c r="A102" s="114" t="s">
        <v>92</v>
      </c>
      <c r="B102" s="66">
        <v>165</v>
      </c>
      <c r="C102" s="66">
        <v>659000</v>
      </c>
      <c r="D102" s="115">
        <v>3994</v>
      </c>
      <c r="E102" s="116"/>
      <c r="F102" s="116"/>
      <c r="G102" s="116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ht="13.5" customHeight="1">
      <c r="A103" s="54"/>
      <c r="B103" s="117"/>
      <c r="C103" s="117"/>
      <c r="D103" s="118"/>
      <c r="E103" s="116"/>
      <c r="F103" s="116"/>
      <c r="G103" s="116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ht="13.5" customHeight="1">
      <c r="A104" s="228" t="s">
        <v>114</v>
      </c>
      <c r="B104" s="209"/>
      <c r="C104" s="209"/>
      <c r="D104" s="209"/>
      <c r="E104" s="116"/>
      <c r="F104" s="116"/>
      <c r="G104" s="116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ht="13.5" customHeight="1">
      <c r="A105" s="119"/>
      <c r="B105" s="119"/>
      <c r="C105" s="119"/>
      <c r="D105" s="119"/>
      <c r="E105" s="116"/>
      <c r="F105" s="116"/>
      <c r="G105" s="116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ht="13.5" customHeight="1">
      <c r="A106" s="225" t="s">
        <v>115</v>
      </c>
      <c r="B106" s="209"/>
      <c r="C106" s="209"/>
      <c r="D106" s="209"/>
      <c r="E106" s="209"/>
      <c r="F106" s="209"/>
      <c r="G106" s="209"/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ht="13.5" customHeight="1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ht="13.5" customHeight="1">
      <c r="A109" s="120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ht="13.5" customHeight="1">
      <c r="A110" s="120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ht="13.5" customHeight="1">
      <c r="A111" s="120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ht="13.5" customHeight="1">
      <c r="A112" s="120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ht="13.5" customHeight="1">
      <c r="A113" s="120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ht="13.5" customHeight="1">
      <c r="A114" s="120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ht="13.5" customHeight="1">
      <c r="A115" s="120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ht="13.5" customHeight="1">
      <c r="A116" s="120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ht="13.5" customHeight="1">
      <c r="A117" s="120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ht="13.5" customHeight="1">
      <c r="A118" s="120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ht="13.5" customHeight="1">
      <c r="A119" s="120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ht="13.5" customHeight="1">
      <c r="A120" s="120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ht="13.5" customHeight="1">
      <c r="A121" s="120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ht="13.5" customHeight="1">
      <c r="A122" s="120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ht="13.5" customHeight="1">
      <c r="A123" s="120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ht="13.5" customHeight="1">
      <c r="A124" s="120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ht="13.5" customHeight="1">
      <c r="A125" s="120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ht="13.5" customHeight="1">
      <c r="A126" s="120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ht="13.5" customHeight="1">
      <c r="A127" s="120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ht="13.5" customHeight="1">
      <c r="A128" s="120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ht="13.5" customHeight="1">
      <c r="A129" s="120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ht="13.5" customHeight="1">
      <c r="A130" s="120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ht="13.5" customHeight="1">
      <c r="A131" s="120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ht="13.5" customHeight="1">
      <c r="A132" s="120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ht="13.5" customHeight="1">
      <c r="A133" s="120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ht="13.5" customHeight="1">
      <c r="A134" s="120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ht="13.5" customHeight="1">
      <c r="A135" s="120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ht="13.5" customHeight="1">
      <c r="A136" s="120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ht="13.5" customHeight="1">
      <c r="A137" s="120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ht="13.5" customHeight="1">
      <c r="A138" s="120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ht="13.5" customHeight="1">
      <c r="A139" s="120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ht="13.5" customHeight="1">
      <c r="A140" s="120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ht="13.5" customHeight="1">
      <c r="A141" s="120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ht="13.5" customHeight="1">
      <c r="A142" s="120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ht="13.5" customHeight="1">
      <c r="A143" s="120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ht="13.5" customHeight="1">
      <c r="A144" s="120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ht="13.5" customHeight="1">
      <c r="A145" s="120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ht="13.5" customHeight="1">
      <c r="A146" s="120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ht="13.5" customHeight="1">
      <c r="A147" s="120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ht="13.5" customHeight="1">
      <c r="A148" s="120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ht="13.5" customHeight="1">
      <c r="A149" s="120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ht="13.5" customHeight="1">
      <c r="A150" s="120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ht="13.5" customHeight="1">
      <c r="A151" s="120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ht="13.5" customHeight="1">
      <c r="A152" s="120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ht="13.5" customHeight="1">
      <c r="A153" s="120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ht="13.5" customHeight="1">
      <c r="A154" s="120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ht="13.5" customHeight="1">
      <c r="A155" s="120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ht="13.5" customHeight="1">
      <c r="A156" s="120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ht="13.5" customHeight="1">
      <c r="A157" s="120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ht="13.5" customHeight="1">
      <c r="A158" s="120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ht="13.5" customHeight="1">
      <c r="A159" s="120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ht="13.5" customHeight="1">
      <c r="A160" s="120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ht="13.5" customHeight="1">
      <c r="A161" s="120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ht="13.5" customHeight="1">
      <c r="A162" s="120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ht="13.5" customHeight="1">
      <c r="A163" s="120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ht="13.5" customHeight="1">
      <c r="A164" s="120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ht="13.5" customHeight="1">
      <c r="A165" s="120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ht="13.5" customHeight="1">
      <c r="A166" s="120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ht="13.5" customHeight="1">
      <c r="A167" s="120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ht="13.5" customHeight="1">
      <c r="A168" s="120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ht="13.5" customHeight="1">
      <c r="A169" s="120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ht="13.5" customHeight="1">
      <c r="A170" s="120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ht="13.5" customHeight="1">
      <c r="A171" s="120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ht="13.5" customHeight="1">
      <c r="A172" s="120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ht="13.5" customHeight="1">
      <c r="A173" s="120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ht="13.5" customHeight="1">
      <c r="A174" s="120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ht="13.5" customHeight="1">
      <c r="A175" s="120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ht="13.5" customHeight="1">
      <c r="A176" s="120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ht="13.5" customHeight="1">
      <c r="A177" s="120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ht="13.5" customHeight="1">
      <c r="A178" s="120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ht="13.5" customHeight="1">
      <c r="A179" s="120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ht="13.5" customHeight="1">
      <c r="A180" s="120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ht="13.5" customHeight="1">
      <c r="A181" s="120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ht="13.5" customHeight="1">
      <c r="A182" s="120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ht="13.5" customHeight="1">
      <c r="A183" s="120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ht="13.5" customHeight="1">
      <c r="A184" s="120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ht="13.5" customHeight="1">
      <c r="A185" s="120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ht="13.5" customHeight="1">
      <c r="A186" s="120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ht="13.5" customHeight="1">
      <c r="A187" s="120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ht="13.5" customHeight="1">
      <c r="A188" s="120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ht="13.5" customHeight="1">
      <c r="A189" s="120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ht="13.5" customHeight="1">
      <c r="A190" s="120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ht="13.5" customHeight="1">
      <c r="A191" s="120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ht="13.5" customHeight="1">
      <c r="A192" s="120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ht="13.5" customHeight="1">
      <c r="A193" s="120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ht="13.5" customHeight="1">
      <c r="A194" s="120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ht="13.5" customHeight="1">
      <c r="A195" s="120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ht="13.5" customHeight="1">
      <c r="A196" s="120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ht="13.5" customHeight="1">
      <c r="A197" s="120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ht="13.5" customHeight="1">
      <c r="A198" s="120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ht="13.5" customHeight="1">
      <c r="A199" s="120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ht="13.5" customHeight="1">
      <c r="A200" s="120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ht="13.5" customHeight="1">
      <c r="A201" s="120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ht="13.5" customHeight="1">
      <c r="A202" s="120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ht="13.5" customHeight="1">
      <c r="A203" s="120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ht="13.5" customHeight="1">
      <c r="A204" s="120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ht="13.5" customHeight="1">
      <c r="A205" s="120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ht="13.5" customHeight="1">
      <c r="A206" s="120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ht="13.5" customHeight="1">
      <c r="A207" s="120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ht="13.5" customHeight="1">
      <c r="A208" s="120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1:36" ht="13.5" customHeight="1">
      <c r="A209" s="120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1:36" ht="13.5" customHeight="1">
      <c r="A210" s="120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1:36" ht="13.5" customHeight="1">
      <c r="A211" s="120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1:36" ht="13.5" customHeight="1">
      <c r="A212" s="120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1:36" ht="13.5" customHeight="1">
      <c r="A213" s="120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1:36" ht="13.5" customHeight="1">
      <c r="A214" s="120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1:36" ht="13.5" customHeight="1">
      <c r="A215" s="120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1:36" ht="13.5" customHeight="1">
      <c r="A216" s="120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1:36" ht="13.5" customHeight="1">
      <c r="A217" s="120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1:36" ht="13.5" customHeight="1">
      <c r="A218" s="120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</row>
    <row r="219" spans="1:36" ht="13.5" customHeight="1">
      <c r="A219" s="120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</row>
    <row r="220" spans="1:36" ht="13.5" customHeight="1">
      <c r="A220" s="120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</row>
    <row r="221" spans="1:36" ht="13.5" customHeight="1">
      <c r="A221" s="120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</row>
    <row r="222" spans="1:36" ht="13.5" customHeight="1">
      <c r="A222" s="120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</row>
    <row r="223" spans="1:36" ht="13.5" customHeight="1">
      <c r="A223" s="120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</row>
    <row r="224" spans="1:36" ht="13.5" customHeight="1">
      <c r="A224" s="120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</row>
    <row r="225" spans="1:36" ht="13.5" customHeight="1">
      <c r="A225" s="120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</row>
    <row r="226" spans="1:36" ht="13.5" customHeight="1">
      <c r="A226" s="120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</row>
    <row r="227" spans="1:36" ht="13.5" customHeight="1">
      <c r="A227" s="120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</row>
    <row r="228" spans="1:36" ht="13.5" customHeight="1">
      <c r="A228" s="120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</row>
    <row r="229" spans="1:36" ht="13.5" customHeight="1">
      <c r="A229" s="120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</row>
    <row r="230" spans="1:36" ht="13.5" customHeight="1">
      <c r="A230" s="120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</row>
    <row r="231" spans="1:36" ht="13.5" customHeight="1">
      <c r="A231" s="120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</row>
    <row r="232" spans="1:36" ht="13.5" customHeight="1">
      <c r="A232" s="120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</row>
    <row r="233" spans="1:36" ht="13.5" customHeight="1">
      <c r="A233" s="120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</row>
    <row r="234" spans="1:36" ht="13.5" customHeight="1">
      <c r="A234" s="120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</row>
    <row r="235" spans="1:36" ht="13.5" customHeight="1">
      <c r="A235" s="120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</row>
    <row r="236" spans="1:36" ht="13.5" customHeight="1">
      <c r="A236" s="120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</row>
    <row r="237" spans="1:36" ht="13.5" customHeight="1">
      <c r="A237" s="120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</row>
    <row r="238" spans="1:36" ht="13.5" customHeight="1">
      <c r="A238" s="120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</row>
    <row r="239" spans="1:36" ht="13.5" customHeight="1">
      <c r="A239" s="120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</row>
    <row r="240" spans="1:36" ht="13.5" customHeight="1">
      <c r="A240" s="120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</row>
    <row r="241" spans="1:36" ht="13.5" customHeight="1">
      <c r="A241" s="120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</row>
    <row r="242" spans="1:36" ht="13.5" customHeight="1">
      <c r="A242" s="120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</row>
    <row r="243" spans="1:36" ht="13.5" customHeight="1">
      <c r="A243" s="120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</row>
    <row r="244" spans="1:36" ht="13.5" customHeight="1">
      <c r="A244" s="120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</row>
    <row r="245" spans="1:36" ht="13.5" customHeight="1">
      <c r="A245" s="120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</row>
    <row r="246" spans="1:36" ht="13.5" customHeight="1">
      <c r="A246" s="120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</row>
    <row r="247" spans="1:36" ht="13.5" customHeight="1">
      <c r="A247" s="120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</row>
    <row r="248" spans="1:36" ht="13.5" customHeight="1">
      <c r="A248" s="120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</row>
    <row r="249" spans="1:36" ht="13.5" customHeight="1">
      <c r="A249" s="120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</row>
    <row r="250" spans="1:36" ht="13.5" customHeight="1">
      <c r="A250" s="120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</row>
    <row r="251" spans="1:36" ht="13.5" customHeight="1">
      <c r="A251" s="120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</row>
    <row r="252" spans="1:36" ht="13.5" customHeight="1">
      <c r="A252" s="120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</row>
    <row r="253" spans="1:36" ht="13.5" customHeight="1">
      <c r="A253" s="120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</row>
    <row r="254" spans="1:36" ht="13.5" customHeight="1">
      <c r="A254" s="120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</row>
    <row r="255" spans="1:36" ht="13.5" customHeight="1">
      <c r="A255" s="120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</row>
    <row r="256" spans="1:36" ht="13.5" customHeight="1">
      <c r="A256" s="120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</row>
    <row r="257" spans="1:36" ht="13.5" customHeight="1">
      <c r="A257" s="120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</row>
    <row r="258" spans="1:36" ht="13.5" customHeight="1">
      <c r="A258" s="120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</row>
    <row r="259" spans="1:36" ht="13.5" customHeight="1">
      <c r="A259" s="120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</row>
    <row r="260" spans="1:36" ht="13.5" customHeight="1">
      <c r="A260" s="120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</row>
    <row r="261" spans="1:36" ht="13.5" customHeight="1">
      <c r="A261" s="120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</row>
    <row r="262" spans="1:36" ht="13.5" customHeight="1">
      <c r="A262" s="120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</row>
    <row r="263" spans="1:36" ht="13.5" customHeight="1">
      <c r="A263" s="120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</row>
    <row r="264" spans="1:36" ht="13.5" customHeight="1">
      <c r="A264" s="120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</row>
    <row r="265" spans="1:36" ht="13.5" customHeight="1">
      <c r="A265" s="120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</row>
    <row r="266" spans="1:36" ht="13.5" customHeight="1">
      <c r="A266" s="120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</row>
    <row r="267" spans="1:36" ht="13.5" customHeight="1">
      <c r="A267" s="120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</row>
    <row r="268" spans="1:36" ht="13.5" customHeight="1">
      <c r="A268" s="120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</row>
    <row r="269" spans="1:36" ht="13.5" customHeight="1">
      <c r="A269" s="120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</row>
    <row r="270" spans="1:36" ht="13.5" customHeight="1">
      <c r="A270" s="120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</row>
    <row r="271" spans="1:36" ht="13.5" customHeight="1">
      <c r="A271" s="120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</row>
    <row r="272" spans="1:36" ht="13.5" customHeight="1">
      <c r="A272" s="120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</row>
    <row r="273" spans="1:36" ht="13.5" customHeight="1">
      <c r="A273" s="120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</row>
    <row r="274" spans="1:36" ht="13.5" customHeight="1">
      <c r="A274" s="120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</row>
    <row r="275" spans="1:36" ht="13.5" customHeight="1">
      <c r="A275" s="120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</row>
    <row r="276" spans="1:36" ht="13.5" customHeight="1">
      <c r="A276" s="120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</row>
    <row r="277" spans="1:36" ht="13.5" customHeight="1">
      <c r="A277" s="120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</row>
    <row r="278" spans="1:36" ht="13.5" customHeight="1">
      <c r="A278" s="120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</row>
    <row r="279" spans="1:36" ht="13.5" customHeight="1">
      <c r="A279" s="120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</row>
    <row r="280" spans="1:36" ht="13.5" customHeight="1">
      <c r="A280" s="120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</row>
    <row r="281" spans="1:36" ht="13.5" customHeight="1">
      <c r="A281" s="120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</row>
    <row r="282" spans="1:36" ht="13.5" customHeight="1">
      <c r="A282" s="120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</row>
    <row r="283" spans="1:36" ht="13.5" customHeight="1">
      <c r="A283" s="120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</row>
    <row r="284" spans="1:36" ht="13.5" customHeight="1">
      <c r="A284" s="120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</row>
    <row r="285" spans="1:36" ht="13.5" customHeight="1">
      <c r="A285" s="120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</row>
    <row r="286" spans="1:36" ht="13.5" customHeight="1">
      <c r="A286" s="120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</row>
    <row r="287" spans="1:36" ht="13.5" customHeight="1">
      <c r="A287" s="120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</row>
    <row r="288" spans="1:36" ht="13.5" customHeight="1">
      <c r="A288" s="120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</row>
    <row r="289" spans="1:36" ht="13.5" customHeight="1">
      <c r="A289" s="120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</row>
    <row r="290" spans="1:36" ht="13.5" customHeight="1">
      <c r="A290" s="120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</row>
    <row r="291" spans="1:36" ht="13.5" customHeight="1">
      <c r="A291" s="120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</row>
    <row r="292" spans="1:36" ht="13.5" customHeight="1">
      <c r="A292" s="120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</row>
    <row r="293" spans="1:36" ht="13.5" customHeight="1">
      <c r="A293" s="120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</row>
    <row r="294" spans="1:36" ht="13.5" customHeight="1">
      <c r="A294" s="120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</row>
    <row r="295" spans="1:36" ht="13.5" customHeight="1">
      <c r="A295" s="120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</row>
    <row r="296" spans="1:36" ht="13.5" customHeight="1">
      <c r="A296" s="120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</row>
    <row r="297" spans="1:36" ht="13.5" customHeight="1">
      <c r="A297" s="120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</row>
    <row r="298" spans="1:36" ht="13.5" customHeight="1">
      <c r="A298" s="120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</row>
    <row r="299" spans="1:36" ht="13.5" customHeight="1">
      <c r="A299" s="120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</row>
    <row r="300" spans="1:36" ht="13.5" customHeight="1">
      <c r="A300" s="120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</row>
    <row r="301" spans="1:36" ht="13.5" customHeight="1">
      <c r="A301" s="120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</row>
    <row r="302" spans="1:36" ht="13.5" customHeight="1">
      <c r="A302" s="120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</row>
    <row r="303" spans="1:36" ht="13.5" customHeight="1">
      <c r="A303" s="120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</row>
    <row r="304" spans="1:36" ht="13.5" customHeight="1">
      <c r="A304" s="120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</row>
    <row r="305" spans="1:36" ht="13.5" customHeight="1">
      <c r="A305" s="120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</row>
    <row r="306" spans="1:36" ht="13.5" customHeight="1">
      <c r="A306" s="120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</row>
    <row r="307" spans="1:36" ht="13.5" customHeight="1">
      <c r="A307" s="120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</row>
    <row r="308" spans="1:36" ht="13.5" customHeight="1">
      <c r="A308" s="120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</row>
    <row r="309" spans="1:36" ht="13.5" customHeight="1">
      <c r="A309" s="120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</row>
    <row r="310" spans="1:36" ht="13.5" customHeight="1">
      <c r="A310" s="120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</row>
    <row r="311" spans="1:36" ht="13.5" customHeight="1">
      <c r="A311" s="120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</row>
    <row r="312" spans="1:36" ht="13.5" customHeight="1">
      <c r="A312" s="120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</row>
    <row r="313" spans="1:36" ht="13.5" customHeight="1">
      <c r="A313" s="120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</row>
    <row r="314" spans="1:36" ht="13.5" customHeight="1">
      <c r="A314" s="120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</row>
    <row r="315" spans="1:36" ht="13.5" customHeight="1">
      <c r="A315" s="120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</row>
    <row r="316" spans="1:36" ht="13.5" customHeight="1">
      <c r="A316" s="120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</row>
    <row r="317" spans="1:36" ht="13.5" customHeight="1">
      <c r="A317" s="120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</row>
    <row r="318" spans="1:36" ht="13.5" customHeight="1">
      <c r="A318" s="120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</row>
    <row r="319" spans="1:36" ht="13.5" customHeight="1">
      <c r="A319" s="120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</row>
    <row r="320" spans="1:36" ht="13.5" customHeight="1">
      <c r="A320" s="120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</row>
    <row r="321" spans="1:36" ht="13.5" customHeight="1">
      <c r="A321" s="120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</row>
    <row r="322" spans="1:36" ht="13.5" customHeight="1">
      <c r="A322" s="120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</row>
    <row r="323" spans="1:36" ht="13.5" customHeight="1">
      <c r="A323" s="120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</row>
    <row r="324" spans="1:36" ht="13.5" customHeight="1">
      <c r="A324" s="120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</row>
    <row r="325" spans="1:36" ht="13.5" customHeight="1">
      <c r="A325" s="120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</row>
    <row r="326" spans="1:36" ht="13.5" customHeight="1">
      <c r="A326" s="120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</row>
    <row r="327" spans="1:36" ht="13.5" customHeight="1">
      <c r="A327" s="120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</row>
    <row r="328" spans="1:36" ht="13.5" customHeight="1">
      <c r="A328" s="120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</row>
    <row r="329" spans="1:36" ht="13.5" customHeight="1">
      <c r="A329" s="120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</row>
    <row r="330" spans="1:36" ht="13.5" customHeight="1">
      <c r="A330" s="120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</row>
    <row r="331" spans="1:36" ht="13.5" customHeight="1">
      <c r="A331" s="120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</row>
    <row r="332" spans="1:36" ht="13.5" customHeight="1">
      <c r="A332" s="120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</row>
    <row r="333" spans="1:36" ht="13.5" customHeight="1">
      <c r="A333" s="120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</row>
    <row r="334" spans="1:36" ht="13.5" customHeight="1">
      <c r="A334" s="120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</row>
    <row r="335" spans="1:36" ht="13.5" customHeight="1">
      <c r="A335" s="120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</row>
    <row r="336" spans="1:36" ht="13.5" customHeight="1">
      <c r="A336" s="120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</row>
    <row r="337" spans="1:36" ht="13.5" customHeight="1">
      <c r="A337" s="120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</row>
    <row r="338" spans="1:36" ht="13.5" customHeight="1">
      <c r="A338" s="120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</row>
    <row r="339" spans="1:36" ht="13.5" customHeight="1">
      <c r="A339" s="120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</row>
    <row r="340" spans="1:36" ht="13.5" customHeight="1">
      <c r="A340" s="120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</row>
    <row r="341" spans="1:36" ht="13.5" customHeight="1">
      <c r="A341" s="120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</row>
    <row r="342" spans="1:36" ht="13.5" customHeight="1">
      <c r="A342" s="120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</row>
    <row r="343" spans="1:36" ht="13.5" customHeight="1">
      <c r="A343" s="120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</row>
    <row r="344" spans="1:36" ht="13.5" customHeight="1">
      <c r="A344" s="120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</row>
    <row r="345" spans="1:36" ht="13.5" customHeight="1">
      <c r="A345" s="120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</row>
    <row r="346" spans="1:36" ht="13.5" customHeight="1">
      <c r="A346" s="120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</row>
    <row r="347" spans="1:36" ht="13.5" customHeight="1">
      <c r="A347" s="120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</row>
    <row r="348" spans="1:36" ht="13.5" customHeight="1">
      <c r="A348" s="120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</row>
    <row r="349" spans="1:36" ht="13.5" customHeight="1">
      <c r="A349" s="120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</row>
    <row r="350" spans="1:36" ht="13.5" customHeight="1">
      <c r="A350" s="120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</row>
    <row r="351" spans="1:36" ht="13.5" customHeight="1">
      <c r="A351" s="120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</row>
    <row r="352" spans="1:36" ht="13.5" customHeight="1">
      <c r="A352" s="120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</row>
    <row r="353" spans="1:36" ht="13.5" customHeight="1">
      <c r="A353" s="120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</row>
    <row r="354" spans="1:36" ht="13.5" customHeight="1">
      <c r="A354" s="120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</row>
    <row r="355" spans="1:36" ht="13.5" customHeight="1">
      <c r="A355" s="120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</row>
    <row r="356" spans="1:36" ht="13.5" customHeight="1">
      <c r="A356" s="120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</row>
    <row r="357" spans="1:36" ht="13.5" customHeight="1">
      <c r="A357" s="120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</row>
    <row r="358" spans="1:36" ht="13.5" customHeight="1">
      <c r="A358" s="120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</row>
    <row r="359" spans="1:36" ht="13.5" customHeight="1">
      <c r="A359" s="120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</row>
    <row r="360" spans="1:36" ht="13.5" customHeight="1">
      <c r="A360" s="120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</row>
    <row r="361" spans="1:36" ht="13.5" customHeight="1">
      <c r="A361" s="120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</row>
    <row r="362" spans="1:36" ht="13.5" customHeight="1">
      <c r="A362" s="120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</row>
    <row r="363" spans="1:36" ht="13.5" customHeight="1">
      <c r="A363" s="120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</row>
    <row r="364" spans="1:36" ht="13.5" customHeight="1">
      <c r="A364" s="120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</row>
    <row r="365" spans="1:36" ht="13.5" customHeight="1">
      <c r="A365" s="120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</row>
    <row r="366" spans="1:36" ht="13.5" customHeight="1">
      <c r="A366" s="120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</row>
    <row r="367" spans="1:36" ht="13.5" customHeight="1">
      <c r="A367" s="120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</row>
    <row r="368" spans="1:36" ht="13.5" customHeight="1">
      <c r="A368" s="120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</row>
    <row r="369" spans="1:36" ht="13.5" customHeight="1">
      <c r="A369" s="120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</row>
    <row r="370" spans="1:36" ht="13.5" customHeight="1">
      <c r="A370" s="120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</row>
    <row r="371" spans="1:36" ht="13.5" customHeight="1">
      <c r="A371" s="120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</row>
    <row r="372" spans="1:36" ht="13.5" customHeight="1">
      <c r="A372" s="120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</row>
    <row r="373" spans="1:36" ht="13.5" customHeight="1">
      <c r="A373" s="120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</row>
    <row r="374" spans="1:36" ht="13.5" customHeight="1">
      <c r="A374" s="120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</row>
    <row r="375" spans="1:36" ht="13.5" customHeight="1">
      <c r="A375" s="120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</row>
    <row r="376" spans="1:36" ht="13.5" customHeight="1">
      <c r="A376" s="120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</row>
    <row r="377" spans="1:36" ht="13.5" customHeight="1">
      <c r="A377" s="120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</row>
    <row r="378" spans="1:36" ht="13.5" customHeight="1">
      <c r="A378" s="120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</row>
    <row r="379" spans="1:36" ht="13.5" customHeight="1">
      <c r="A379" s="120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</row>
    <row r="380" spans="1:36" ht="13.5" customHeight="1">
      <c r="A380" s="120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</row>
    <row r="381" spans="1:36" ht="13.5" customHeight="1">
      <c r="A381" s="120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</row>
    <row r="382" spans="1:36" ht="13.5" customHeight="1">
      <c r="A382" s="120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</row>
    <row r="383" spans="1:36" ht="13.5" customHeight="1">
      <c r="A383" s="120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</row>
    <row r="384" spans="1:36" ht="13.5" customHeight="1">
      <c r="A384" s="120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</row>
    <row r="385" spans="1:36" ht="13.5" customHeight="1">
      <c r="A385" s="120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</row>
    <row r="386" spans="1:36" ht="13.5" customHeight="1">
      <c r="A386" s="120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</row>
    <row r="387" spans="1:36" ht="13.5" customHeight="1">
      <c r="A387" s="120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</row>
    <row r="388" spans="1:36" ht="13.5" customHeight="1">
      <c r="A388" s="120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</row>
    <row r="389" spans="1:36" ht="13.5" customHeight="1">
      <c r="A389" s="120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</row>
    <row r="390" spans="1:36" ht="13.5" customHeight="1">
      <c r="A390" s="120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</row>
    <row r="391" spans="1:36" ht="13.5" customHeight="1">
      <c r="A391" s="120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</row>
    <row r="392" spans="1:36" ht="13.5" customHeight="1">
      <c r="A392" s="120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</row>
    <row r="393" spans="1:36" ht="13.5" customHeight="1">
      <c r="A393" s="120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</row>
    <row r="394" spans="1:36" ht="13.5" customHeight="1">
      <c r="A394" s="120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</row>
    <row r="395" spans="1:36" ht="13.5" customHeight="1">
      <c r="A395" s="120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</row>
    <row r="396" spans="1:36" ht="13.5" customHeight="1">
      <c r="A396" s="120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</row>
    <row r="397" spans="1:36" ht="13.5" customHeight="1">
      <c r="A397" s="120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</row>
    <row r="398" spans="1:36" ht="13.5" customHeight="1">
      <c r="A398" s="120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</row>
    <row r="399" spans="1:36" ht="13.5" customHeight="1">
      <c r="A399" s="120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</row>
    <row r="400" spans="1:36" ht="13.5" customHeight="1">
      <c r="A400" s="120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</row>
    <row r="401" spans="1:36" ht="13.5" customHeight="1">
      <c r="A401" s="120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</row>
    <row r="402" spans="1:36" ht="13.5" customHeight="1">
      <c r="A402" s="120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</row>
    <row r="403" spans="1:36" ht="13.5" customHeight="1">
      <c r="A403" s="120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</row>
    <row r="404" spans="1:36" ht="13.5" customHeight="1">
      <c r="A404" s="120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</row>
    <row r="405" spans="1:36" ht="13.5" customHeight="1">
      <c r="A405" s="120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</row>
    <row r="406" spans="1:36" ht="13.5" customHeight="1">
      <c r="A406" s="120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</row>
    <row r="407" spans="1:36" ht="13.5" customHeight="1">
      <c r="A407" s="120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</row>
    <row r="408" spans="1:36" ht="13.5" customHeight="1">
      <c r="A408" s="120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</row>
    <row r="409" spans="1:36" ht="13.5" customHeight="1">
      <c r="A409" s="120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</row>
    <row r="410" spans="1:36" ht="13.5" customHeight="1">
      <c r="A410" s="120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</row>
    <row r="411" spans="1:36" ht="13.5" customHeight="1">
      <c r="A411" s="120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</row>
    <row r="412" spans="1:36" ht="13.5" customHeight="1">
      <c r="A412" s="120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</row>
    <row r="413" spans="1:36" ht="13.5" customHeight="1">
      <c r="A413" s="120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</row>
    <row r="414" spans="1:36" ht="13.5" customHeight="1">
      <c r="A414" s="120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</row>
    <row r="415" spans="1:36" ht="13.5" customHeight="1">
      <c r="A415" s="120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</row>
    <row r="416" spans="1:36" ht="13.5" customHeight="1">
      <c r="A416" s="120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</row>
    <row r="417" spans="1:36" ht="13.5" customHeight="1">
      <c r="A417" s="120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</row>
    <row r="418" spans="1:36" ht="13.5" customHeight="1">
      <c r="A418" s="120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</row>
    <row r="419" spans="1:36" ht="13.5" customHeight="1">
      <c r="A419" s="120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</row>
    <row r="420" spans="1:36" ht="13.5" customHeight="1">
      <c r="A420" s="120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</row>
    <row r="421" spans="1:36" ht="13.5" customHeight="1">
      <c r="A421" s="120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</row>
    <row r="422" spans="1:36" ht="13.5" customHeight="1">
      <c r="A422" s="120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</row>
    <row r="423" spans="1:36" ht="13.5" customHeight="1">
      <c r="A423" s="120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</row>
    <row r="424" spans="1:36" ht="13.5" customHeight="1">
      <c r="A424" s="120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</row>
    <row r="425" spans="1:36" ht="13.5" customHeight="1">
      <c r="A425" s="120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</row>
    <row r="426" spans="1:36" ht="13.5" customHeight="1">
      <c r="A426" s="120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</row>
    <row r="427" spans="1:36" ht="13.5" customHeight="1">
      <c r="A427" s="120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</row>
    <row r="428" spans="1:36" ht="13.5" customHeight="1">
      <c r="A428" s="120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</row>
    <row r="429" spans="1:36" ht="13.5" customHeight="1">
      <c r="A429" s="120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</row>
    <row r="430" spans="1:36" ht="13.5" customHeight="1">
      <c r="A430" s="120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</row>
    <row r="431" spans="1:36" ht="13.5" customHeight="1">
      <c r="A431" s="120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</row>
    <row r="432" spans="1:36" ht="13.5" customHeight="1">
      <c r="A432" s="120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</row>
    <row r="433" spans="1:36" ht="13.5" customHeight="1">
      <c r="A433" s="120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</row>
    <row r="434" spans="1:36" ht="13.5" customHeight="1">
      <c r="A434" s="120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</row>
    <row r="435" spans="1:36" ht="13.5" customHeight="1">
      <c r="A435" s="120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</row>
    <row r="436" spans="1:36" ht="13.5" customHeight="1">
      <c r="A436" s="120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</row>
    <row r="437" spans="1:36" ht="13.5" customHeight="1">
      <c r="A437" s="120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</row>
    <row r="438" spans="1:36" ht="13.5" customHeight="1">
      <c r="A438" s="120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</row>
    <row r="439" spans="1:36" ht="13.5" customHeight="1">
      <c r="A439" s="120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</row>
    <row r="440" spans="1:36" ht="13.5" customHeight="1">
      <c r="A440" s="120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</row>
    <row r="441" spans="1:36" ht="13.5" customHeight="1">
      <c r="A441" s="120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</row>
    <row r="442" spans="1:36" ht="13.5" customHeight="1">
      <c r="A442" s="120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</row>
    <row r="443" spans="1:36" ht="13.5" customHeight="1">
      <c r="A443" s="120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</row>
    <row r="444" spans="1:36" ht="13.5" customHeight="1">
      <c r="A444" s="120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</row>
    <row r="445" spans="1:36" ht="13.5" customHeight="1">
      <c r="A445" s="120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</row>
    <row r="446" spans="1:36" ht="13.5" customHeight="1">
      <c r="A446" s="120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</row>
    <row r="447" spans="1:36" ht="13.5" customHeight="1">
      <c r="A447" s="120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</row>
    <row r="448" spans="1:36" ht="13.5" customHeight="1">
      <c r="A448" s="120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</row>
    <row r="449" spans="1:36" ht="13.5" customHeight="1">
      <c r="A449" s="120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</row>
    <row r="450" spans="1:36" ht="13.5" customHeight="1">
      <c r="A450" s="120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</row>
    <row r="451" spans="1:36" ht="13.5" customHeight="1">
      <c r="A451" s="120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</row>
    <row r="452" spans="1:36" ht="13.5" customHeight="1">
      <c r="A452" s="120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</row>
    <row r="453" spans="1:36" ht="13.5" customHeight="1">
      <c r="A453" s="120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</row>
    <row r="454" spans="1:36" ht="13.5" customHeight="1">
      <c r="A454" s="120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</row>
    <row r="455" spans="1:36" ht="13.5" customHeight="1">
      <c r="A455" s="120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</row>
    <row r="456" spans="1:36" ht="13.5" customHeight="1">
      <c r="A456" s="120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</row>
    <row r="457" spans="1:36" ht="13.5" customHeight="1">
      <c r="A457" s="120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</row>
    <row r="458" spans="1:36" ht="13.5" customHeight="1">
      <c r="A458" s="120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</row>
    <row r="459" spans="1:36" ht="13.5" customHeight="1">
      <c r="A459" s="120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</row>
    <row r="460" spans="1:36" ht="13.5" customHeight="1">
      <c r="A460" s="120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</row>
    <row r="461" spans="1:36" ht="13.5" customHeight="1">
      <c r="A461" s="120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</row>
    <row r="462" spans="1:36" ht="13.5" customHeight="1">
      <c r="A462" s="120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</row>
    <row r="463" spans="1:36" ht="13.5" customHeight="1">
      <c r="A463" s="120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</row>
    <row r="464" spans="1:36" ht="13.5" customHeight="1">
      <c r="A464" s="120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</row>
    <row r="465" spans="1:36" ht="13.5" customHeight="1">
      <c r="A465" s="120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</row>
    <row r="466" spans="1:36" ht="13.5" customHeight="1">
      <c r="A466" s="120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</row>
    <row r="467" spans="1:36" ht="13.5" customHeight="1">
      <c r="A467" s="120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</row>
    <row r="468" spans="1:36" ht="13.5" customHeight="1">
      <c r="A468" s="120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</row>
    <row r="469" spans="1:36" ht="13.5" customHeight="1">
      <c r="A469" s="120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</row>
    <row r="470" spans="1:36" ht="13.5" customHeight="1">
      <c r="A470" s="120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</row>
    <row r="471" spans="1:36" ht="13.5" customHeight="1">
      <c r="A471" s="120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</row>
    <row r="472" spans="1:36" ht="13.5" customHeight="1">
      <c r="A472" s="120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</row>
    <row r="473" spans="1:36" ht="13.5" customHeight="1">
      <c r="A473" s="120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</row>
    <row r="474" spans="1:36" ht="13.5" customHeight="1">
      <c r="A474" s="120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</row>
    <row r="475" spans="1:36" ht="13.5" customHeight="1">
      <c r="A475" s="120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</row>
    <row r="476" spans="1:36" ht="13.5" customHeight="1">
      <c r="A476" s="120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</row>
    <row r="477" spans="1:36" ht="13.5" customHeight="1">
      <c r="A477" s="120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</row>
    <row r="478" spans="1:36" ht="13.5" customHeight="1">
      <c r="A478" s="120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</row>
    <row r="479" spans="1:36" ht="13.5" customHeight="1">
      <c r="A479" s="120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</row>
    <row r="480" spans="1:36" ht="13.5" customHeight="1">
      <c r="A480" s="120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</row>
    <row r="481" spans="1:36" ht="13.5" customHeight="1">
      <c r="A481" s="120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</row>
    <row r="482" spans="1:36" ht="13.5" customHeight="1">
      <c r="A482" s="120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</row>
    <row r="483" spans="1:36" ht="13.5" customHeight="1">
      <c r="A483" s="120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</row>
    <row r="484" spans="1:36" ht="13.5" customHeight="1">
      <c r="A484" s="120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</row>
    <row r="485" spans="1:36" ht="13.5" customHeight="1">
      <c r="A485" s="120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</row>
    <row r="486" spans="1:36" ht="13.5" customHeight="1">
      <c r="A486" s="120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</row>
    <row r="487" spans="1:36" ht="13.5" customHeight="1">
      <c r="A487" s="120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</row>
    <row r="488" spans="1:36" ht="13.5" customHeight="1">
      <c r="A488" s="120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</row>
    <row r="489" spans="1:36" ht="13.5" customHeight="1">
      <c r="A489" s="120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</row>
    <row r="490" spans="1:36" ht="13.5" customHeight="1">
      <c r="A490" s="120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</row>
    <row r="491" spans="1:36" ht="13.5" customHeight="1">
      <c r="A491" s="120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</row>
    <row r="492" spans="1:36" ht="13.5" customHeight="1">
      <c r="A492" s="120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</row>
    <row r="493" spans="1:36" ht="13.5" customHeight="1">
      <c r="A493" s="120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</row>
    <row r="494" spans="1:36" ht="13.5" customHeight="1">
      <c r="A494" s="120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</row>
    <row r="495" spans="1:36" ht="13.5" customHeight="1">
      <c r="A495" s="120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</row>
    <row r="496" spans="1:36" ht="13.5" customHeight="1">
      <c r="A496" s="120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</row>
    <row r="497" spans="1:36" ht="13.5" customHeight="1">
      <c r="A497" s="120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</row>
    <row r="498" spans="1:36" ht="13.5" customHeight="1">
      <c r="A498" s="120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</row>
    <row r="499" spans="1:36" ht="13.5" customHeight="1">
      <c r="A499" s="120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</row>
    <row r="500" spans="1:36" ht="13.5" customHeight="1">
      <c r="A500" s="120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</row>
    <row r="501" spans="1:36" ht="13.5" customHeight="1">
      <c r="A501" s="120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</row>
    <row r="502" spans="1:36" ht="13.5" customHeight="1">
      <c r="A502" s="120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</row>
    <row r="503" spans="1:36" ht="13.5" customHeight="1">
      <c r="A503" s="120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</row>
    <row r="504" spans="1:36" ht="13.5" customHeight="1">
      <c r="A504" s="120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</row>
    <row r="505" spans="1:36" ht="13.5" customHeight="1">
      <c r="A505" s="120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</row>
    <row r="506" spans="1:36" ht="13.5" customHeight="1">
      <c r="A506" s="120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</row>
    <row r="507" spans="1:36" ht="13.5" customHeight="1">
      <c r="A507" s="120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</row>
    <row r="508" spans="1:36" ht="13.5" customHeight="1">
      <c r="A508" s="120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</row>
    <row r="509" spans="1:36" ht="13.5" customHeight="1">
      <c r="A509" s="120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</row>
    <row r="510" spans="1:36" ht="13.5" customHeight="1">
      <c r="A510" s="120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</row>
    <row r="511" spans="1:36" ht="13.5" customHeight="1">
      <c r="A511" s="120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</row>
    <row r="512" spans="1:36" ht="13.5" customHeight="1">
      <c r="A512" s="120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</row>
    <row r="513" spans="1:36" ht="13.5" customHeight="1">
      <c r="A513" s="120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</row>
    <row r="514" spans="1:36" ht="13.5" customHeight="1">
      <c r="A514" s="120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</row>
    <row r="515" spans="1:36" ht="13.5" customHeight="1">
      <c r="A515" s="120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</row>
    <row r="516" spans="1:36" ht="13.5" customHeight="1">
      <c r="A516" s="120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</row>
    <row r="517" spans="1:36" ht="13.5" customHeight="1">
      <c r="A517" s="120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</row>
    <row r="518" spans="1:36" ht="13.5" customHeight="1">
      <c r="A518" s="120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</row>
    <row r="519" spans="1:36" ht="13.5" customHeight="1">
      <c r="A519" s="120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</row>
    <row r="520" spans="1:36" ht="13.5" customHeight="1">
      <c r="A520" s="120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</row>
    <row r="521" spans="1:36" ht="13.5" customHeight="1">
      <c r="A521" s="120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</row>
    <row r="522" spans="1:36" ht="13.5" customHeight="1">
      <c r="A522" s="120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</row>
    <row r="523" spans="1:36" ht="13.5" customHeight="1">
      <c r="A523" s="120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</row>
    <row r="524" spans="1:36" ht="13.5" customHeight="1">
      <c r="A524" s="120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</row>
    <row r="525" spans="1:36" ht="13.5" customHeight="1">
      <c r="A525" s="120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</row>
    <row r="526" spans="1:36" ht="13.5" customHeight="1">
      <c r="A526" s="120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</row>
    <row r="527" spans="1:36" ht="13.5" customHeight="1">
      <c r="A527" s="120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</row>
    <row r="528" spans="1:36" ht="13.5" customHeight="1">
      <c r="A528" s="120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</row>
    <row r="529" spans="1:36" ht="13.5" customHeight="1">
      <c r="A529" s="120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</row>
    <row r="530" spans="1:36" ht="13.5" customHeight="1">
      <c r="A530" s="120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</row>
    <row r="531" spans="1:36" ht="13.5" customHeight="1">
      <c r="A531" s="120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</row>
    <row r="532" spans="1:36" ht="13.5" customHeight="1">
      <c r="A532" s="120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</row>
    <row r="533" spans="1:36" ht="13.5" customHeight="1">
      <c r="A533" s="120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</row>
    <row r="534" spans="1:36" ht="13.5" customHeight="1">
      <c r="A534" s="120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</row>
    <row r="535" spans="1:36" ht="13.5" customHeight="1">
      <c r="A535" s="120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</row>
    <row r="536" spans="1:36" ht="13.5" customHeight="1">
      <c r="A536" s="120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</row>
    <row r="537" spans="1:36" ht="13.5" customHeight="1">
      <c r="A537" s="120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</row>
    <row r="538" spans="1:36" ht="13.5" customHeight="1">
      <c r="A538" s="120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</row>
    <row r="539" spans="1:36" ht="13.5" customHeight="1">
      <c r="A539" s="120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</row>
    <row r="540" spans="1:36" ht="13.5" customHeight="1">
      <c r="A540" s="120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</row>
    <row r="541" spans="1:36" ht="13.5" customHeight="1">
      <c r="A541" s="120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</row>
    <row r="542" spans="1:36" ht="13.5" customHeight="1">
      <c r="A542" s="120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</row>
    <row r="543" spans="1:36" ht="13.5" customHeight="1">
      <c r="A543" s="120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</row>
    <row r="544" spans="1:36" ht="13.5" customHeight="1">
      <c r="A544" s="120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</row>
    <row r="545" spans="1:36" ht="13.5" customHeight="1">
      <c r="A545" s="120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</row>
    <row r="546" spans="1:36" ht="13.5" customHeight="1">
      <c r="A546" s="120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</row>
    <row r="547" spans="1:36" ht="13.5" customHeight="1">
      <c r="A547" s="120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</row>
    <row r="548" spans="1:36" ht="13.5" customHeight="1">
      <c r="A548" s="120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</row>
    <row r="549" spans="1:36" ht="13.5" customHeight="1">
      <c r="A549" s="120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</row>
    <row r="550" spans="1:36" ht="13.5" customHeight="1">
      <c r="A550" s="120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</row>
    <row r="551" spans="1:36" ht="13.5" customHeight="1">
      <c r="A551" s="120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</row>
    <row r="552" spans="1:36" ht="13.5" customHeight="1">
      <c r="A552" s="120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</row>
    <row r="553" spans="1:36" ht="13.5" customHeight="1">
      <c r="A553" s="120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</row>
    <row r="554" spans="1:36" ht="13.5" customHeight="1">
      <c r="A554" s="120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</row>
    <row r="555" spans="1:36" ht="13.5" customHeight="1">
      <c r="A555" s="120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</row>
    <row r="556" spans="1:36" ht="13.5" customHeight="1">
      <c r="A556" s="120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</row>
    <row r="557" spans="1:36" ht="13.5" customHeight="1">
      <c r="A557" s="120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</row>
    <row r="558" spans="1:36" ht="13.5" customHeight="1">
      <c r="A558" s="120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</row>
    <row r="559" spans="1:36" ht="13.5" customHeight="1">
      <c r="A559" s="120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</row>
    <row r="560" spans="1:36" ht="13.5" customHeight="1">
      <c r="A560" s="120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</row>
    <row r="561" spans="1:36" ht="13.5" customHeight="1">
      <c r="A561" s="120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</row>
    <row r="562" spans="1:36" ht="13.5" customHeight="1">
      <c r="A562" s="120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</row>
    <row r="563" spans="1:36" ht="13.5" customHeight="1">
      <c r="A563" s="120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</row>
    <row r="564" spans="1:36" ht="13.5" customHeight="1">
      <c r="A564" s="120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</row>
    <row r="565" spans="1:36" ht="13.5" customHeight="1">
      <c r="A565" s="120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</row>
    <row r="566" spans="1:36" ht="13.5" customHeight="1">
      <c r="A566" s="120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</row>
    <row r="567" spans="1:36" ht="13.5" customHeight="1">
      <c r="A567" s="120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</row>
    <row r="568" spans="1:36" ht="13.5" customHeight="1">
      <c r="A568" s="120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</row>
    <row r="569" spans="1:36" ht="13.5" customHeight="1">
      <c r="A569" s="120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</row>
    <row r="570" spans="1:36" ht="13.5" customHeight="1">
      <c r="A570" s="120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</row>
    <row r="571" spans="1:36" ht="13.5" customHeight="1">
      <c r="A571" s="120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</row>
    <row r="572" spans="1:36" ht="13.5" customHeight="1">
      <c r="A572" s="120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</row>
    <row r="573" spans="1:36" ht="13.5" customHeight="1">
      <c r="A573" s="120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</row>
    <row r="574" spans="1:36" ht="13.5" customHeight="1">
      <c r="A574" s="120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</row>
    <row r="575" spans="1:36" ht="13.5" customHeight="1">
      <c r="A575" s="120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</row>
    <row r="576" spans="1:36" ht="13.5" customHeight="1">
      <c r="A576" s="120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</row>
    <row r="577" spans="1:36" ht="13.5" customHeight="1">
      <c r="A577" s="120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</row>
    <row r="578" spans="1:36" ht="13.5" customHeight="1">
      <c r="A578" s="120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</row>
    <row r="579" spans="1:36" ht="13.5" customHeight="1">
      <c r="A579" s="120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</row>
    <row r="580" spans="1:36" ht="13.5" customHeight="1">
      <c r="A580" s="120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</row>
    <row r="581" spans="1:36" ht="13.5" customHeight="1">
      <c r="A581" s="120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</row>
    <row r="582" spans="1:36" ht="13.5" customHeight="1">
      <c r="A582" s="120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</row>
    <row r="583" spans="1:36" ht="13.5" customHeight="1">
      <c r="A583" s="120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</row>
    <row r="584" spans="1:36" ht="13.5" customHeight="1">
      <c r="A584" s="120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</row>
    <row r="585" spans="1:36" ht="13.5" customHeight="1">
      <c r="A585" s="120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</row>
    <row r="586" spans="1:36" ht="13.5" customHeight="1">
      <c r="A586" s="120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</row>
    <row r="587" spans="1:36" ht="13.5" customHeight="1">
      <c r="A587" s="120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</row>
    <row r="588" spans="1:36" ht="13.5" customHeight="1">
      <c r="A588" s="120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</row>
    <row r="589" spans="1:36" ht="13.5" customHeight="1">
      <c r="A589" s="120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</row>
    <row r="590" spans="1:36" ht="13.5" customHeight="1">
      <c r="A590" s="120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</row>
    <row r="591" spans="1:36" ht="13.5" customHeight="1">
      <c r="A591" s="120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</row>
    <row r="592" spans="1:36" ht="13.5" customHeight="1">
      <c r="A592" s="120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</row>
    <row r="593" spans="1:36" ht="13.5" customHeight="1">
      <c r="A593" s="120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</row>
    <row r="594" spans="1:36" ht="13.5" customHeight="1">
      <c r="A594" s="120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</row>
    <row r="595" spans="1:36" ht="13.5" customHeight="1">
      <c r="A595" s="120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</row>
    <row r="596" spans="1:36" ht="13.5" customHeight="1">
      <c r="A596" s="120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</row>
    <row r="597" spans="1:36" ht="13.5" customHeight="1">
      <c r="A597" s="120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</row>
    <row r="598" spans="1:36" ht="13.5" customHeight="1">
      <c r="A598" s="120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</row>
    <row r="599" spans="1:36" ht="13.5" customHeight="1">
      <c r="A599" s="120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</row>
    <row r="600" spans="1:36" ht="13.5" customHeight="1">
      <c r="A600" s="120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</row>
    <row r="601" spans="1:36" ht="13.5" customHeight="1">
      <c r="A601" s="120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</row>
    <row r="602" spans="1:36" ht="13.5" customHeight="1">
      <c r="A602" s="120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</row>
    <row r="603" spans="1:36" ht="13.5" customHeight="1">
      <c r="A603" s="120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</row>
    <row r="604" spans="1:36" ht="13.5" customHeight="1">
      <c r="A604" s="120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</row>
    <row r="605" spans="1:36" ht="13.5" customHeight="1">
      <c r="A605" s="120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</row>
    <row r="606" spans="1:36" ht="13.5" customHeight="1">
      <c r="A606" s="120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</row>
    <row r="607" spans="1:36" ht="13.5" customHeight="1">
      <c r="A607" s="120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</row>
    <row r="608" spans="1:36" ht="13.5" customHeight="1">
      <c r="A608" s="120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</row>
    <row r="609" spans="1:36" ht="13.5" customHeight="1">
      <c r="A609" s="120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</row>
    <row r="610" spans="1:36" ht="13.5" customHeight="1">
      <c r="A610" s="120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</row>
    <row r="611" spans="1:36" ht="13.5" customHeight="1">
      <c r="A611" s="120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</row>
    <row r="612" spans="1:36" ht="13.5" customHeight="1">
      <c r="A612" s="120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</row>
    <row r="613" spans="1:36" ht="13.5" customHeight="1">
      <c r="A613" s="120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</row>
    <row r="614" spans="1:36" ht="13.5" customHeight="1">
      <c r="A614" s="120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</row>
    <row r="615" spans="1:36" ht="13.5" customHeight="1">
      <c r="A615" s="120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</row>
    <row r="616" spans="1:36" ht="13.5" customHeight="1">
      <c r="A616" s="120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</row>
    <row r="617" spans="1:36" ht="13.5" customHeight="1">
      <c r="A617" s="120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</row>
    <row r="618" spans="1:36" ht="13.5" customHeight="1">
      <c r="A618" s="120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</row>
    <row r="619" spans="1:36" ht="13.5" customHeight="1">
      <c r="A619" s="120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</row>
    <row r="620" spans="1:36" ht="13.5" customHeight="1">
      <c r="A620" s="120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</row>
    <row r="621" spans="1:36" ht="13.5" customHeight="1">
      <c r="A621" s="120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</row>
    <row r="622" spans="1:36" ht="13.5" customHeight="1">
      <c r="A622" s="120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</row>
    <row r="623" spans="1:36" ht="13.5" customHeight="1">
      <c r="A623" s="120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</row>
    <row r="624" spans="1:36" ht="13.5" customHeight="1">
      <c r="A624" s="120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</row>
    <row r="625" spans="1:36" ht="13.5" customHeight="1">
      <c r="A625" s="120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</row>
    <row r="626" spans="1:36" ht="13.5" customHeight="1">
      <c r="A626" s="120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</row>
    <row r="627" spans="1:36" ht="13.5" customHeight="1">
      <c r="A627" s="120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</row>
    <row r="628" spans="1:36" ht="13.5" customHeight="1">
      <c r="A628" s="120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</row>
    <row r="629" spans="1:36" ht="13.5" customHeight="1">
      <c r="A629" s="120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</row>
    <row r="630" spans="1:36" ht="13.5" customHeight="1">
      <c r="A630" s="120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</row>
    <row r="631" spans="1:36" ht="13.5" customHeight="1">
      <c r="A631" s="120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</row>
    <row r="632" spans="1:36" ht="13.5" customHeight="1">
      <c r="A632" s="120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</row>
    <row r="633" spans="1:36" ht="13.5" customHeight="1">
      <c r="A633" s="120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</row>
    <row r="634" spans="1:36" ht="13.5" customHeight="1">
      <c r="A634" s="120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</row>
    <row r="635" spans="1:36" ht="13.5" customHeight="1">
      <c r="A635" s="120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</row>
    <row r="636" spans="1:36" ht="13.5" customHeight="1">
      <c r="A636" s="120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</row>
    <row r="637" spans="1:36" ht="13.5" customHeight="1">
      <c r="A637" s="120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</row>
    <row r="638" spans="1:36" ht="13.5" customHeight="1">
      <c r="A638" s="120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</row>
    <row r="639" spans="1:36" ht="13.5" customHeight="1">
      <c r="A639" s="120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</row>
    <row r="640" spans="1:36" ht="13.5" customHeight="1">
      <c r="A640" s="120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</row>
    <row r="641" spans="1:36" ht="13.5" customHeight="1">
      <c r="A641" s="120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</row>
    <row r="642" spans="1:36" ht="13.5" customHeight="1">
      <c r="A642" s="120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</row>
    <row r="643" spans="1:36" ht="13.5" customHeight="1">
      <c r="A643" s="120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</row>
    <row r="644" spans="1:36" ht="13.5" customHeight="1">
      <c r="A644" s="120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</row>
    <row r="645" spans="1:36" ht="13.5" customHeight="1">
      <c r="A645" s="120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</row>
    <row r="646" spans="1:36" ht="13.5" customHeight="1">
      <c r="A646" s="120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</row>
    <row r="647" spans="1:36" ht="13.5" customHeight="1">
      <c r="A647" s="120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</row>
    <row r="648" spans="1:36" ht="13.5" customHeight="1">
      <c r="A648" s="120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</row>
    <row r="649" spans="1:36" ht="13.5" customHeight="1">
      <c r="A649" s="120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</row>
    <row r="650" spans="1:36" ht="13.5" customHeight="1">
      <c r="A650" s="120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</row>
    <row r="651" spans="1:36" ht="13.5" customHeight="1">
      <c r="A651" s="120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</row>
    <row r="652" spans="1:36" ht="13.5" customHeight="1">
      <c r="A652" s="120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</row>
    <row r="653" spans="1:36" ht="13.5" customHeight="1">
      <c r="A653" s="120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</row>
    <row r="654" spans="1:36" ht="13.5" customHeight="1">
      <c r="A654" s="120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</row>
    <row r="655" spans="1:36" ht="13.5" customHeight="1">
      <c r="A655" s="120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</row>
    <row r="656" spans="1:36" ht="13.5" customHeight="1">
      <c r="A656" s="120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</row>
    <row r="657" spans="1:36" ht="13.5" customHeight="1">
      <c r="A657" s="120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</row>
    <row r="658" spans="1:36" ht="13.5" customHeight="1">
      <c r="A658" s="120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</row>
    <row r="659" spans="1:36" ht="13.5" customHeight="1">
      <c r="A659" s="120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</row>
    <row r="660" spans="1:36" ht="13.5" customHeight="1">
      <c r="A660" s="120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</row>
    <row r="661" spans="1:36" ht="13.5" customHeight="1">
      <c r="A661" s="120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</row>
    <row r="662" spans="1:36" ht="13.5" customHeight="1">
      <c r="A662" s="120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</row>
    <row r="663" spans="1:36" ht="13.5" customHeight="1">
      <c r="A663" s="120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</row>
    <row r="664" spans="1:36" ht="13.5" customHeight="1">
      <c r="A664" s="120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</row>
    <row r="665" spans="1:36" ht="13.5" customHeight="1">
      <c r="A665" s="120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</row>
    <row r="666" spans="1:36" ht="13.5" customHeight="1">
      <c r="A666" s="120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</row>
    <row r="667" spans="1:36" ht="13.5" customHeight="1">
      <c r="A667" s="120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</row>
    <row r="668" spans="1:36" ht="13.5" customHeight="1">
      <c r="A668" s="120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</row>
    <row r="669" spans="1:36" ht="13.5" customHeight="1">
      <c r="A669" s="120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</row>
    <row r="670" spans="1:36" ht="13.5" customHeight="1">
      <c r="A670" s="120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</row>
    <row r="671" spans="1:36" ht="13.5" customHeight="1">
      <c r="A671" s="120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</row>
    <row r="672" spans="1:36" ht="13.5" customHeight="1">
      <c r="A672" s="120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</row>
    <row r="673" spans="1:36" ht="13.5" customHeight="1">
      <c r="A673" s="120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</row>
    <row r="674" spans="1:36" ht="13.5" customHeight="1">
      <c r="A674" s="120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</row>
    <row r="675" spans="1:36" ht="13.5" customHeight="1">
      <c r="A675" s="120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</row>
    <row r="676" spans="1:36" ht="13.5" customHeight="1">
      <c r="A676" s="120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</row>
    <row r="677" spans="1:36" ht="13.5" customHeight="1">
      <c r="A677" s="120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</row>
    <row r="678" spans="1:36" ht="13.5" customHeight="1">
      <c r="A678" s="120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</row>
    <row r="679" spans="1:36" ht="13.5" customHeight="1">
      <c r="A679" s="120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</row>
    <row r="680" spans="1:36" ht="13.5" customHeight="1">
      <c r="A680" s="120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</row>
    <row r="681" spans="1:36" ht="13.5" customHeight="1">
      <c r="A681" s="120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</row>
    <row r="682" spans="1:36" ht="13.5" customHeight="1">
      <c r="A682" s="120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</row>
    <row r="683" spans="1:36" ht="13.5" customHeight="1">
      <c r="A683" s="120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</row>
    <row r="684" spans="1:36" ht="13.5" customHeight="1">
      <c r="A684" s="120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</row>
    <row r="685" spans="1:36" ht="13.5" customHeight="1">
      <c r="A685" s="120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</row>
    <row r="686" spans="1:36" ht="13.5" customHeight="1">
      <c r="A686" s="120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</row>
    <row r="687" spans="1:36" ht="13.5" customHeight="1">
      <c r="A687" s="120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</row>
    <row r="688" spans="1:36" ht="13.5" customHeight="1">
      <c r="A688" s="120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</row>
    <row r="689" spans="1:36" ht="13.5" customHeight="1">
      <c r="A689" s="120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</row>
    <row r="690" spans="1:36" ht="13.5" customHeight="1">
      <c r="A690" s="120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</row>
    <row r="691" spans="1:36" ht="13.5" customHeight="1">
      <c r="A691" s="120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</row>
    <row r="692" spans="1:36" ht="13.5" customHeight="1">
      <c r="A692" s="120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</row>
    <row r="693" spans="1:36" ht="13.5" customHeight="1">
      <c r="A693" s="120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</row>
    <row r="694" spans="1:36" ht="13.5" customHeight="1">
      <c r="A694" s="120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</row>
    <row r="695" spans="1:36" ht="13.5" customHeight="1">
      <c r="A695" s="120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</row>
    <row r="696" spans="1:36" ht="13.5" customHeight="1">
      <c r="A696" s="120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</row>
    <row r="697" spans="1:36" ht="13.5" customHeight="1">
      <c r="A697" s="120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</row>
    <row r="698" spans="1:36" ht="13.5" customHeight="1">
      <c r="A698" s="120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</row>
    <row r="699" spans="1:36" ht="13.5" customHeight="1">
      <c r="A699" s="120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</row>
    <row r="700" spans="1:36" ht="13.5" customHeight="1">
      <c r="A700" s="120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</row>
    <row r="701" spans="1:36" ht="13.5" customHeight="1">
      <c r="A701" s="120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</row>
    <row r="702" spans="1:36" ht="13.5" customHeight="1">
      <c r="A702" s="120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</row>
    <row r="703" spans="1:36" ht="13.5" customHeight="1">
      <c r="A703" s="120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</row>
    <row r="704" spans="1:36" ht="13.5" customHeight="1">
      <c r="A704" s="120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</row>
    <row r="705" spans="1:36" ht="13.5" customHeight="1">
      <c r="A705" s="120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</row>
    <row r="706" spans="1:36" ht="13.5" customHeight="1">
      <c r="A706" s="120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</row>
    <row r="707" spans="1:36" ht="13.5" customHeight="1">
      <c r="A707" s="120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</row>
    <row r="708" spans="1:36" ht="13.5" customHeight="1">
      <c r="A708" s="120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</row>
    <row r="709" spans="1:36" ht="13.5" customHeight="1">
      <c r="A709" s="120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</row>
    <row r="710" spans="1:36" ht="13.5" customHeight="1">
      <c r="A710" s="120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</row>
    <row r="711" spans="1:36" ht="13.5" customHeight="1">
      <c r="A711" s="120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</row>
    <row r="712" spans="1:36" ht="13.5" customHeight="1">
      <c r="A712" s="120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</row>
    <row r="713" spans="1:36" ht="13.5" customHeight="1">
      <c r="A713" s="120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</row>
    <row r="714" spans="1:36" ht="13.5" customHeight="1">
      <c r="A714" s="120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</row>
    <row r="715" spans="1:36" ht="13.5" customHeight="1">
      <c r="A715" s="120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</row>
    <row r="716" spans="1:36" ht="13.5" customHeight="1">
      <c r="A716" s="120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</row>
    <row r="717" spans="1:36" ht="13.5" customHeight="1">
      <c r="A717" s="120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</row>
    <row r="718" spans="1:36" ht="13.5" customHeight="1">
      <c r="A718" s="120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</row>
    <row r="719" spans="1:36" ht="13.5" customHeight="1">
      <c r="A719" s="120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</row>
    <row r="720" spans="1:36" ht="13.5" customHeight="1">
      <c r="A720" s="120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</row>
    <row r="721" spans="1:36" ht="13.5" customHeight="1">
      <c r="A721" s="120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</row>
    <row r="722" spans="1:36" ht="13.5" customHeight="1">
      <c r="A722" s="120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</row>
    <row r="723" spans="1:36" ht="13.5" customHeight="1">
      <c r="A723" s="120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</row>
    <row r="724" spans="1:36" ht="13.5" customHeight="1">
      <c r="A724" s="120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</row>
    <row r="725" spans="1:36" ht="13.5" customHeight="1">
      <c r="A725" s="120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</row>
    <row r="726" spans="1:36" ht="13.5" customHeight="1">
      <c r="A726" s="120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</row>
    <row r="727" spans="1:36" ht="13.5" customHeight="1">
      <c r="A727" s="120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</row>
    <row r="728" spans="1:36" ht="13.5" customHeight="1">
      <c r="A728" s="120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</row>
    <row r="729" spans="1:36" ht="13.5" customHeight="1">
      <c r="A729" s="120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</row>
    <row r="730" spans="1:36" ht="13.5" customHeight="1">
      <c r="A730" s="120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</row>
    <row r="731" spans="1:36" ht="13.5" customHeight="1">
      <c r="A731" s="120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</row>
    <row r="732" spans="1:36" ht="13.5" customHeight="1">
      <c r="A732" s="120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</row>
    <row r="733" spans="1:36" ht="13.5" customHeight="1">
      <c r="A733" s="120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</row>
    <row r="734" spans="1:36" ht="13.5" customHeight="1">
      <c r="A734" s="120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</row>
    <row r="735" spans="1:36" ht="13.5" customHeight="1">
      <c r="A735" s="120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</row>
    <row r="736" spans="1:36" ht="13.5" customHeight="1">
      <c r="A736" s="120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</row>
    <row r="737" spans="1:36" ht="13.5" customHeight="1">
      <c r="A737" s="120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</row>
    <row r="738" spans="1:36" ht="13.5" customHeight="1">
      <c r="A738" s="120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</row>
    <row r="739" spans="1:36" ht="13.5" customHeight="1">
      <c r="A739" s="120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</row>
    <row r="740" spans="1:36" ht="13.5" customHeight="1">
      <c r="A740" s="120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</row>
    <row r="741" spans="1:36" ht="13.5" customHeight="1">
      <c r="A741" s="120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</row>
    <row r="742" spans="1:36" ht="13.5" customHeight="1">
      <c r="A742" s="120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</row>
    <row r="743" spans="1:36" ht="13.5" customHeight="1">
      <c r="A743" s="120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</row>
    <row r="744" spans="1:36" ht="13.5" customHeight="1">
      <c r="A744" s="120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</row>
    <row r="745" spans="1:36" ht="13.5" customHeight="1">
      <c r="A745" s="120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</row>
    <row r="746" spans="1:36" ht="13.5" customHeight="1">
      <c r="A746" s="120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</row>
    <row r="747" spans="1:36" ht="13.5" customHeight="1">
      <c r="A747" s="120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</row>
    <row r="748" spans="1:36" ht="13.5" customHeight="1">
      <c r="A748" s="120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</row>
    <row r="749" spans="1:36" ht="13.5" customHeight="1">
      <c r="A749" s="120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</row>
    <row r="750" spans="1:36" ht="13.5" customHeight="1">
      <c r="A750" s="120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</row>
    <row r="751" spans="1:36" ht="13.5" customHeight="1">
      <c r="A751" s="120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</row>
    <row r="752" spans="1:36" ht="13.5" customHeight="1">
      <c r="A752" s="120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</row>
    <row r="753" spans="1:36" ht="13.5" customHeight="1">
      <c r="A753" s="120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</row>
    <row r="754" spans="1:36" ht="13.5" customHeight="1">
      <c r="A754" s="120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</row>
    <row r="755" spans="1:36" ht="13.5" customHeight="1">
      <c r="A755" s="120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</row>
    <row r="756" spans="1:36" ht="13.5" customHeight="1">
      <c r="A756" s="120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</row>
    <row r="757" spans="1:36" ht="13.5" customHeight="1">
      <c r="A757" s="120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</row>
    <row r="758" spans="1:36" ht="13.5" customHeight="1">
      <c r="A758" s="120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</row>
    <row r="759" spans="1:36" ht="13.5" customHeight="1">
      <c r="A759" s="120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</row>
    <row r="760" spans="1:36" ht="13.5" customHeight="1">
      <c r="A760" s="120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</row>
    <row r="761" spans="1:36" ht="13.5" customHeight="1">
      <c r="A761" s="120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</row>
    <row r="762" spans="1:36" ht="13.5" customHeight="1">
      <c r="A762" s="120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</row>
    <row r="763" spans="1:36" ht="13.5" customHeight="1">
      <c r="A763" s="120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</row>
    <row r="764" spans="1:36" ht="13.5" customHeight="1">
      <c r="A764" s="120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</row>
    <row r="765" spans="1:36" ht="13.5" customHeight="1">
      <c r="A765" s="120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</row>
    <row r="766" spans="1:36" ht="13.5" customHeight="1">
      <c r="A766" s="120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</row>
    <row r="767" spans="1:36" ht="13.5" customHeight="1">
      <c r="A767" s="120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</row>
    <row r="768" spans="1:36" ht="13.5" customHeight="1">
      <c r="A768" s="120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</row>
    <row r="769" spans="1:36" ht="13.5" customHeight="1">
      <c r="A769" s="120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</row>
    <row r="770" spans="1:36" ht="13.5" customHeight="1">
      <c r="A770" s="120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</row>
    <row r="771" spans="1:36" ht="13.5" customHeight="1">
      <c r="A771" s="120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</row>
    <row r="772" spans="1:36" ht="13.5" customHeight="1">
      <c r="A772" s="120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</row>
    <row r="773" spans="1:36" ht="13.5" customHeight="1">
      <c r="A773" s="120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</row>
    <row r="774" spans="1:36" ht="13.5" customHeight="1">
      <c r="A774" s="120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</row>
    <row r="775" spans="1:36" ht="13.5" customHeight="1">
      <c r="A775" s="120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</row>
    <row r="776" spans="1:36" ht="13.5" customHeight="1">
      <c r="A776" s="120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</row>
    <row r="777" spans="1:36" ht="13.5" customHeight="1">
      <c r="A777" s="120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</row>
    <row r="778" spans="1:36" ht="13.5" customHeight="1">
      <c r="A778" s="120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</row>
    <row r="779" spans="1:36" ht="13.5" customHeight="1">
      <c r="A779" s="120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</row>
    <row r="780" spans="1:36" ht="13.5" customHeight="1">
      <c r="A780" s="120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</row>
    <row r="781" spans="1:36" ht="13.5" customHeight="1">
      <c r="A781" s="120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</row>
    <row r="782" spans="1:36" ht="13.5" customHeight="1">
      <c r="A782" s="120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</row>
    <row r="783" spans="1:36" ht="13.5" customHeight="1">
      <c r="A783" s="120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</row>
    <row r="784" spans="1:36" ht="13.5" customHeight="1">
      <c r="A784" s="120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</row>
    <row r="785" spans="1:36" ht="13.5" customHeight="1">
      <c r="A785" s="120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</row>
    <row r="786" spans="1:36" ht="13.5" customHeight="1">
      <c r="A786" s="120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</row>
    <row r="787" spans="1:36" ht="13.5" customHeight="1">
      <c r="A787" s="120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</row>
    <row r="788" spans="1:36" ht="13.5" customHeight="1">
      <c r="A788" s="120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</row>
    <row r="789" spans="1:36" ht="13.5" customHeight="1">
      <c r="A789" s="120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</row>
    <row r="790" spans="1:36" ht="13.5" customHeight="1">
      <c r="A790" s="120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</row>
    <row r="791" spans="1:36" ht="13.5" customHeight="1">
      <c r="A791" s="120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</row>
    <row r="792" spans="1:36" ht="13.5" customHeight="1">
      <c r="A792" s="120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</row>
    <row r="793" spans="1:36" ht="13.5" customHeight="1">
      <c r="A793" s="120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</row>
    <row r="794" spans="1:36" ht="13.5" customHeight="1">
      <c r="A794" s="120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</row>
    <row r="795" spans="1:36" ht="13.5" customHeight="1">
      <c r="A795" s="120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</row>
    <row r="796" spans="1:36" ht="13.5" customHeight="1">
      <c r="A796" s="120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</row>
    <row r="797" spans="1:36" ht="13.5" customHeight="1">
      <c r="A797" s="120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</row>
    <row r="798" spans="1:36" ht="13.5" customHeight="1">
      <c r="A798" s="120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</row>
    <row r="799" spans="1:36" ht="13.5" customHeight="1">
      <c r="A799" s="120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</row>
    <row r="800" spans="1:36" ht="13.5" customHeight="1">
      <c r="A800" s="120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</row>
    <row r="801" spans="1:36" ht="13.5" customHeight="1">
      <c r="A801" s="120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</row>
    <row r="802" spans="1:36" ht="13.5" customHeight="1">
      <c r="A802" s="120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</row>
    <row r="803" spans="1:36" ht="13.5" customHeight="1">
      <c r="A803" s="120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</row>
    <row r="804" spans="1:36" ht="13.5" customHeight="1">
      <c r="A804" s="120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</row>
    <row r="805" spans="1:36" ht="13.5" customHeight="1">
      <c r="A805" s="120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</row>
    <row r="806" spans="1:36" ht="13.5" customHeight="1">
      <c r="A806" s="120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</row>
    <row r="807" spans="1:36" ht="13.5" customHeight="1">
      <c r="A807" s="120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</row>
    <row r="808" spans="1:36" ht="13.5" customHeight="1">
      <c r="A808" s="120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</row>
    <row r="809" spans="1:36" ht="13.5" customHeight="1">
      <c r="A809" s="120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</row>
    <row r="810" spans="1:36" ht="13.5" customHeight="1">
      <c r="A810" s="120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</row>
    <row r="811" spans="1:36" ht="13.5" customHeight="1">
      <c r="A811" s="120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</row>
    <row r="812" spans="1:36" ht="13.5" customHeight="1">
      <c r="A812" s="120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</row>
    <row r="813" spans="1:36" ht="13.5" customHeight="1">
      <c r="A813" s="120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</row>
    <row r="814" spans="1:36" ht="13.5" customHeight="1">
      <c r="A814" s="120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</row>
    <row r="815" spans="1:36" ht="13.5" customHeight="1">
      <c r="A815" s="120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</row>
    <row r="816" spans="1:36" ht="13.5" customHeight="1">
      <c r="A816" s="120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</row>
    <row r="817" spans="1:36" ht="13.5" customHeight="1">
      <c r="A817" s="120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</row>
    <row r="818" spans="1:36" ht="13.5" customHeight="1">
      <c r="A818" s="120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</row>
    <row r="819" spans="1:36" ht="13.5" customHeight="1">
      <c r="A819" s="120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</row>
    <row r="820" spans="1:36" ht="13.5" customHeight="1">
      <c r="A820" s="120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</row>
    <row r="821" spans="1:36" ht="13.5" customHeight="1">
      <c r="A821" s="120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</row>
    <row r="822" spans="1:36" ht="13.5" customHeight="1">
      <c r="A822" s="120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</row>
    <row r="823" spans="1:36" ht="13.5" customHeight="1">
      <c r="A823" s="120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</row>
    <row r="824" spans="1:36" ht="13.5" customHeight="1">
      <c r="A824" s="120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</row>
    <row r="825" spans="1:36" ht="13.5" customHeight="1">
      <c r="A825" s="120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</row>
    <row r="826" spans="1:36" ht="13.5" customHeight="1">
      <c r="A826" s="120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</row>
    <row r="827" spans="1:36" ht="13.5" customHeight="1">
      <c r="A827" s="120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</row>
    <row r="828" spans="1:36" ht="13.5" customHeight="1">
      <c r="A828" s="120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</row>
    <row r="829" spans="1:36" ht="13.5" customHeight="1">
      <c r="A829" s="120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</row>
    <row r="830" spans="1:36" ht="13.5" customHeight="1">
      <c r="A830" s="120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</row>
    <row r="831" spans="1:36" ht="13.5" customHeight="1">
      <c r="A831" s="120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</row>
    <row r="832" spans="1:36" ht="13.5" customHeight="1">
      <c r="A832" s="120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</row>
    <row r="833" spans="1:36" ht="13.5" customHeight="1">
      <c r="A833" s="120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</row>
    <row r="834" spans="1:36" ht="13.5" customHeight="1">
      <c r="A834" s="120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</row>
    <row r="835" spans="1:36" ht="13.5" customHeight="1">
      <c r="A835" s="120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</row>
    <row r="836" spans="1:36" ht="13.5" customHeight="1">
      <c r="A836" s="120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</row>
    <row r="837" spans="1:36" ht="13.5" customHeight="1">
      <c r="A837" s="120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</row>
    <row r="838" spans="1:36" ht="13.5" customHeight="1">
      <c r="A838" s="120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</row>
    <row r="839" spans="1:36" ht="13.5" customHeight="1">
      <c r="A839" s="120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</row>
    <row r="840" spans="1:36" ht="13.5" customHeight="1">
      <c r="A840" s="120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</row>
    <row r="841" spans="1:36" ht="13.5" customHeight="1">
      <c r="A841" s="120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</row>
    <row r="842" spans="1:36" ht="13.5" customHeight="1">
      <c r="A842" s="120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</row>
    <row r="843" spans="1:36" ht="13.5" customHeight="1">
      <c r="A843" s="120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</row>
    <row r="844" spans="1:36" ht="13.5" customHeight="1">
      <c r="A844" s="120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</row>
    <row r="845" spans="1:36" ht="13.5" customHeight="1">
      <c r="A845" s="120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</row>
    <row r="846" spans="1:36" ht="13.5" customHeight="1">
      <c r="A846" s="120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</row>
    <row r="847" spans="1:36" ht="13.5" customHeight="1">
      <c r="A847" s="120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</row>
    <row r="848" spans="1:36" ht="13.5" customHeight="1">
      <c r="A848" s="120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</row>
    <row r="849" spans="1:36" ht="13.5" customHeight="1">
      <c r="A849" s="120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</row>
    <row r="850" spans="1:36" ht="13.5" customHeight="1">
      <c r="A850" s="120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</row>
    <row r="851" spans="1:36" ht="13.5" customHeight="1">
      <c r="A851" s="120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</row>
    <row r="852" spans="1:36" ht="13.5" customHeight="1">
      <c r="A852" s="120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</row>
    <row r="853" spans="1:36" ht="13.5" customHeight="1">
      <c r="A853" s="120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</row>
    <row r="854" spans="1:36" ht="13.5" customHeight="1">
      <c r="A854" s="120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</row>
    <row r="855" spans="1:36" ht="13.5" customHeight="1">
      <c r="A855" s="120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</row>
    <row r="856" spans="1:36" ht="13.5" customHeight="1">
      <c r="A856" s="120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</row>
    <row r="857" spans="1:36" ht="13.5" customHeight="1">
      <c r="A857" s="120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</row>
    <row r="858" spans="1:36" ht="13.5" customHeight="1">
      <c r="A858" s="120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</row>
    <row r="859" spans="1:36" ht="13.5" customHeight="1">
      <c r="A859" s="120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</row>
    <row r="860" spans="1:36" ht="13.5" customHeight="1">
      <c r="A860" s="120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</row>
    <row r="861" spans="1:36" ht="13.5" customHeight="1">
      <c r="A861" s="120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</row>
    <row r="862" spans="1:36" ht="13.5" customHeight="1">
      <c r="A862" s="120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</row>
    <row r="863" spans="1:36" ht="13.5" customHeight="1">
      <c r="A863" s="120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</row>
    <row r="864" spans="1:36" ht="13.5" customHeight="1">
      <c r="A864" s="120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</row>
    <row r="865" spans="1:36" ht="13.5" customHeight="1">
      <c r="A865" s="120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</row>
    <row r="866" spans="1:36" ht="13.5" customHeight="1">
      <c r="A866" s="120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</row>
    <row r="867" spans="1:36" ht="13.5" customHeight="1">
      <c r="A867" s="120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</row>
    <row r="868" spans="1:36" ht="13.5" customHeight="1">
      <c r="A868" s="120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</row>
    <row r="869" spans="1:36" ht="13.5" customHeight="1">
      <c r="A869" s="120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</row>
    <row r="870" spans="1:36" ht="13.5" customHeight="1">
      <c r="A870" s="120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</row>
    <row r="871" spans="1:36" ht="13.5" customHeight="1">
      <c r="A871" s="120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</row>
    <row r="872" spans="1:36" ht="13.5" customHeight="1">
      <c r="A872" s="120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</row>
    <row r="873" spans="1:36" ht="13.5" customHeight="1">
      <c r="A873" s="120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</row>
    <row r="874" spans="1:36" ht="13.5" customHeight="1">
      <c r="A874" s="120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</row>
    <row r="875" spans="1:36" ht="13.5" customHeight="1">
      <c r="A875" s="120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</row>
    <row r="876" spans="1:36" ht="13.5" customHeight="1">
      <c r="A876" s="120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</row>
    <row r="877" spans="1:36" ht="13.5" customHeight="1">
      <c r="A877" s="120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</row>
    <row r="878" spans="1:36" ht="13.5" customHeight="1">
      <c r="A878" s="120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</row>
    <row r="879" spans="1:36" ht="13.5" customHeight="1">
      <c r="A879" s="120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</row>
    <row r="880" spans="1:36" ht="13.5" customHeight="1">
      <c r="A880" s="120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</row>
    <row r="881" spans="1:36" ht="13.5" customHeight="1">
      <c r="A881" s="120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</row>
    <row r="882" spans="1:36" ht="13.5" customHeight="1">
      <c r="A882" s="120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</row>
    <row r="883" spans="1:36" ht="13.5" customHeight="1">
      <c r="A883" s="120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</row>
    <row r="884" spans="1:36" ht="13.5" customHeight="1">
      <c r="A884" s="120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</row>
    <row r="885" spans="1:36" ht="13.5" customHeight="1">
      <c r="A885" s="120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</row>
    <row r="886" spans="1:36" ht="13.5" customHeight="1">
      <c r="A886" s="120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</row>
    <row r="887" spans="1:36" ht="13.5" customHeight="1">
      <c r="A887" s="120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</row>
    <row r="888" spans="1:36" ht="13.5" customHeight="1">
      <c r="A888" s="120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</row>
    <row r="889" spans="1:36" ht="13.5" customHeight="1">
      <c r="A889" s="120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</row>
    <row r="890" spans="1:36" ht="13.5" customHeight="1">
      <c r="A890" s="120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</row>
    <row r="891" spans="1:36" ht="13.5" customHeight="1">
      <c r="A891" s="120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</row>
    <row r="892" spans="1:36" ht="13.5" customHeight="1">
      <c r="A892" s="120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</row>
    <row r="893" spans="1:36" ht="13.5" customHeight="1">
      <c r="A893" s="120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</row>
    <row r="894" spans="1:36" ht="13.5" customHeight="1">
      <c r="A894" s="120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</row>
    <row r="895" spans="1:36" ht="13.5" customHeight="1">
      <c r="A895" s="120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</row>
    <row r="896" spans="1:36" ht="13.5" customHeight="1">
      <c r="A896" s="120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</row>
    <row r="897" spans="1:36" ht="13.5" customHeight="1">
      <c r="A897" s="120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</row>
    <row r="898" spans="1:36" ht="13.5" customHeight="1">
      <c r="A898" s="120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</row>
    <row r="899" spans="1:36" ht="13.5" customHeight="1">
      <c r="A899" s="120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</row>
    <row r="900" spans="1:36" ht="13.5" customHeight="1">
      <c r="A900" s="120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</row>
    <row r="901" spans="1:36" ht="13.5" customHeight="1">
      <c r="A901" s="120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</row>
    <row r="902" spans="1:36" ht="13.5" customHeight="1">
      <c r="A902" s="120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</row>
    <row r="903" spans="1:36" ht="13.5" customHeight="1">
      <c r="A903" s="120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</row>
    <row r="904" spans="1:36" ht="13.5" customHeight="1">
      <c r="A904" s="120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</row>
    <row r="905" spans="1:36" ht="13.5" customHeight="1">
      <c r="A905" s="120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</row>
    <row r="906" spans="1:36" ht="13.5" customHeight="1">
      <c r="A906" s="120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</row>
    <row r="907" spans="1:36" ht="13.5" customHeight="1">
      <c r="A907" s="120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</row>
    <row r="908" spans="1:36" ht="13.5" customHeight="1">
      <c r="A908" s="120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</row>
    <row r="909" spans="1:36" ht="13.5" customHeight="1">
      <c r="A909" s="120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</row>
    <row r="910" spans="1:36" ht="13.5" customHeight="1">
      <c r="A910" s="120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</row>
    <row r="911" spans="1:36" ht="13.5" customHeight="1">
      <c r="A911" s="120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</row>
    <row r="912" spans="1:36" ht="13.5" customHeight="1">
      <c r="A912" s="120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</row>
    <row r="913" spans="1:36" ht="13.5" customHeight="1">
      <c r="A913" s="120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</row>
    <row r="914" spans="1:36" ht="13.5" customHeight="1">
      <c r="A914" s="120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</row>
    <row r="915" spans="1:36" ht="13.5" customHeight="1">
      <c r="A915" s="120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</row>
    <row r="916" spans="1:36" ht="13.5" customHeight="1">
      <c r="A916" s="120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</row>
    <row r="917" spans="1:36" ht="13.5" customHeight="1">
      <c r="A917" s="120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</row>
    <row r="918" spans="1:36" ht="13.5" customHeight="1">
      <c r="A918" s="120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</row>
    <row r="919" spans="1:36" ht="13.5" customHeight="1">
      <c r="A919" s="120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</row>
    <row r="920" spans="1:36" ht="13.5" customHeight="1">
      <c r="A920" s="120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</row>
    <row r="921" spans="1:36" ht="13.5" customHeight="1">
      <c r="A921" s="120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</row>
    <row r="922" spans="1:36" ht="13.5" customHeight="1">
      <c r="A922" s="120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</row>
    <row r="923" spans="1:36" ht="13.5" customHeight="1">
      <c r="A923" s="120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</row>
    <row r="924" spans="1:36" ht="13.5" customHeight="1">
      <c r="A924" s="120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</row>
    <row r="925" spans="1:36" ht="13.5" customHeight="1">
      <c r="A925" s="120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</row>
    <row r="926" spans="1:36" ht="13.5" customHeight="1">
      <c r="A926" s="120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</row>
    <row r="927" spans="1:36" ht="13.5" customHeight="1">
      <c r="A927" s="120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</row>
    <row r="928" spans="1:36" ht="13.5" customHeight="1">
      <c r="A928" s="120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</row>
    <row r="929" spans="1:36" ht="13.5" customHeight="1">
      <c r="A929" s="120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</row>
    <row r="930" spans="1:36" ht="13.5" customHeight="1">
      <c r="A930" s="120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</row>
    <row r="931" spans="1:36" ht="13.5" customHeight="1">
      <c r="A931" s="120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</row>
    <row r="932" spans="1:36" ht="13.5" customHeight="1">
      <c r="A932" s="120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</row>
    <row r="933" spans="1:36" ht="13.5" customHeight="1">
      <c r="A933" s="120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</row>
    <row r="934" spans="1:36" ht="13.5" customHeight="1">
      <c r="A934" s="120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</row>
    <row r="935" spans="1:36" ht="13.5" customHeight="1">
      <c r="A935" s="120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</row>
    <row r="936" spans="1:36" ht="13.5" customHeight="1">
      <c r="A936" s="120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</row>
    <row r="937" spans="1:36" ht="13.5" customHeight="1">
      <c r="A937" s="120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</row>
    <row r="938" spans="1:36" ht="13.5" customHeight="1">
      <c r="A938" s="120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</row>
    <row r="939" spans="1:36" ht="13.5" customHeight="1">
      <c r="A939" s="120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</row>
    <row r="940" spans="1:36" ht="13.5" customHeight="1">
      <c r="A940" s="120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</row>
    <row r="941" spans="1:36" ht="13.5" customHeight="1">
      <c r="A941" s="120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</row>
    <row r="942" spans="1:36" ht="13.5" customHeight="1">
      <c r="A942" s="120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</row>
    <row r="943" spans="1:36" ht="13.5" customHeight="1">
      <c r="A943" s="120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</row>
    <row r="944" spans="1:36" ht="13.5" customHeight="1">
      <c r="A944" s="120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</row>
    <row r="945" spans="1:36" ht="13.5" customHeight="1">
      <c r="A945" s="120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</row>
    <row r="946" spans="1:36" ht="13.5" customHeight="1">
      <c r="A946" s="120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</row>
    <row r="947" spans="1:36" ht="13.5" customHeight="1">
      <c r="A947" s="120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</row>
    <row r="948" spans="1:36" ht="13.5" customHeight="1">
      <c r="A948" s="120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</row>
    <row r="949" spans="1:36" ht="13.5" customHeight="1">
      <c r="A949" s="120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</row>
    <row r="950" spans="1:36" ht="13.5" customHeight="1">
      <c r="A950" s="120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</row>
    <row r="951" spans="1:36" ht="13.5" customHeight="1">
      <c r="A951" s="120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</row>
    <row r="952" spans="1:36" ht="13.5" customHeight="1">
      <c r="A952" s="120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</row>
    <row r="953" spans="1:36" ht="13.5" customHeight="1">
      <c r="A953" s="120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</row>
    <row r="954" spans="1:36" ht="13.5" customHeight="1">
      <c r="A954" s="120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</row>
    <row r="955" spans="1:36" ht="13.5" customHeight="1">
      <c r="A955" s="120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</row>
    <row r="956" spans="1:36" ht="13.5" customHeight="1">
      <c r="A956" s="120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</row>
    <row r="957" spans="1:36" ht="13.5" customHeight="1">
      <c r="A957" s="120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</row>
    <row r="958" spans="1:36" ht="13.5" customHeight="1">
      <c r="A958" s="120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</row>
    <row r="959" spans="1:36" ht="13.5" customHeight="1">
      <c r="A959" s="120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</row>
    <row r="960" spans="1:36" ht="13.5" customHeight="1">
      <c r="A960" s="120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</row>
    <row r="961" spans="1:36" ht="13.5" customHeight="1">
      <c r="A961" s="120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</row>
    <row r="962" spans="1:36" ht="13.5" customHeight="1">
      <c r="A962" s="120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</row>
    <row r="963" spans="1:36" ht="13.5" customHeight="1">
      <c r="A963" s="120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</row>
    <row r="964" spans="1:36" ht="13.5" customHeight="1">
      <c r="A964" s="120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</row>
    <row r="965" spans="1:36" ht="13.5" customHeight="1">
      <c r="A965" s="120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</row>
    <row r="966" spans="1:36" ht="13.5" customHeight="1">
      <c r="A966" s="120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</row>
    <row r="967" spans="1:36" ht="13.5" customHeight="1">
      <c r="A967" s="120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</row>
    <row r="968" spans="1:36" ht="13.5" customHeight="1">
      <c r="A968" s="120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</row>
    <row r="969" spans="1:36" ht="13.5" customHeight="1">
      <c r="A969" s="120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</row>
    <row r="970" spans="1:36" ht="13.5" customHeight="1">
      <c r="A970" s="120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</row>
    <row r="971" spans="1:36" ht="13.5" customHeight="1">
      <c r="A971" s="120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</row>
    <row r="972" spans="1:36" ht="13.5" customHeight="1">
      <c r="A972" s="120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</row>
    <row r="973" spans="1:36" ht="13.5" customHeight="1">
      <c r="A973" s="120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</row>
    <row r="974" spans="1:36" ht="13.5" customHeight="1">
      <c r="A974" s="120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</row>
    <row r="975" spans="1:36" ht="13.5" customHeight="1">
      <c r="A975" s="120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</row>
    <row r="976" spans="1:36" ht="13.5" customHeight="1">
      <c r="A976" s="120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</row>
    <row r="977" spans="1:36" ht="13.5" customHeight="1">
      <c r="A977" s="120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</row>
    <row r="978" spans="1:36" ht="13.5" customHeight="1">
      <c r="A978" s="120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</row>
    <row r="979" spans="1:36" ht="13.5" customHeight="1">
      <c r="A979" s="120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</row>
    <row r="980" spans="1:36" ht="13.5" customHeight="1">
      <c r="A980" s="120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</row>
    <row r="981" spans="1:36" ht="13.5" customHeight="1">
      <c r="A981" s="120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</row>
    <row r="982" spans="1:36" ht="13.5" customHeight="1">
      <c r="A982" s="120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</row>
    <row r="983" spans="1:36" ht="13.5" customHeight="1">
      <c r="A983" s="120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</row>
    <row r="984" spans="1:36" ht="13.5" customHeight="1">
      <c r="A984" s="120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</row>
    <row r="985" spans="1:36" ht="13.5" customHeight="1">
      <c r="A985" s="120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</row>
    <row r="986" spans="1:36" ht="13.5" customHeight="1">
      <c r="A986" s="120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</row>
    <row r="987" spans="1:36" ht="13.5" customHeight="1">
      <c r="A987" s="120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</row>
    <row r="988" spans="1:36" ht="13.5" customHeight="1">
      <c r="A988" s="120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</row>
    <row r="989" spans="1:36" ht="13.5" customHeight="1">
      <c r="A989" s="120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</row>
    <row r="990" spans="1:36" ht="13.5" customHeight="1">
      <c r="A990" s="120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</row>
    <row r="991" spans="1:36" ht="13.5" customHeight="1">
      <c r="A991" s="120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</row>
    <row r="992" spans="1:36" ht="13.5" customHeight="1">
      <c r="A992" s="120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</row>
    <row r="993" spans="1:36" ht="13.5" customHeight="1">
      <c r="A993" s="120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</row>
    <row r="994" spans="1:36" ht="13.5" customHeight="1">
      <c r="A994" s="120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</row>
    <row r="995" spans="1:36" ht="13.5" customHeight="1">
      <c r="A995" s="120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</row>
    <row r="996" spans="1:36" ht="13.5" customHeight="1">
      <c r="A996" s="120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</row>
    <row r="997" spans="1:36" ht="13.5" customHeight="1">
      <c r="A997" s="120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</row>
    <row r="998" spans="1:36" ht="13.5" customHeight="1">
      <c r="A998" s="120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</row>
    <row r="999" spans="1:36" ht="13.5" customHeight="1">
      <c r="A999" s="120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</row>
    <row r="1000" spans="1:36" ht="13.5" customHeight="1">
      <c r="A1000" s="120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</row>
  </sheetData>
  <mergeCells count="16">
    <mergeCell ref="B2:Q2"/>
    <mergeCell ref="B3:Q3"/>
    <mergeCell ref="B4:O4"/>
    <mergeCell ref="B5:Q5"/>
    <mergeCell ref="B6:Q6"/>
    <mergeCell ref="F8:G10"/>
    <mergeCell ref="H8:I10"/>
    <mergeCell ref="A104:D104"/>
    <mergeCell ref="A106:S106"/>
    <mergeCell ref="J8:K10"/>
    <mergeCell ref="L8:M10"/>
    <mergeCell ref="N8:O10"/>
    <mergeCell ref="P8:Q10"/>
    <mergeCell ref="R8:S10"/>
    <mergeCell ref="B8:C10"/>
    <mergeCell ref="D8:E10"/>
  </mergeCells>
  <pageMargins left="0.7" right="0.7" top="0.75" bottom="0.75" header="0" footer="0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N1000"/>
  <sheetViews>
    <sheetView workbookViewId="0">
      <pane ySplit="11" topLeftCell="A12" activePane="bottomLeft" state="frozen"/>
      <selection pane="bottomLeft" activeCell="B13" sqref="B13"/>
    </sheetView>
  </sheetViews>
  <sheetFormatPr defaultColWidth="14.42578125" defaultRowHeight="15.75" customHeight="1"/>
  <cols>
    <col min="1" max="1" width="12.140625" customWidth="1"/>
    <col min="2" max="2" width="5.42578125" customWidth="1"/>
    <col min="3" max="3" width="9" customWidth="1"/>
    <col min="4" max="4" width="5.28515625" customWidth="1"/>
    <col min="5" max="5" width="7.5703125" customWidth="1"/>
    <col min="6" max="6" width="4.85546875" customWidth="1"/>
    <col min="7" max="7" width="8.140625" customWidth="1"/>
    <col min="8" max="8" width="3.85546875" customWidth="1"/>
    <col min="9" max="9" width="8.140625" customWidth="1"/>
    <col min="10" max="10" width="4.5703125" customWidth="1"/>
    <col min="11" max="11" width="8.140625" customWidth="1"/>
    <col min="12" max="12" width="3.42578125" customWidth="1"/>
    <col min="13" max="13" width="6.140625" customWidth="1"/>
    <col min="14" max="14" width="3.5703125" customWidth="1"/>
    <col min="15" max="15" width="6.85546875" customWidth="1"/>
    <col min="16" max="16" width="3.85546875" customWidth="1"/>
    <col min="17" max="17" width="6.5703125" customWidth="1"/>
    <col min="18" max="18" width="3.42578125" customWidth="1"/>
    <col min="19" max="19" width="6" customWidth="1"/>
    <col min="20" max="20" width="4.85546875" customWidth="1"/>
    <col min="21" max="21" width="8.140625" customWidth="1"/>
    <col min="22" max="22" width="5.42578125" customWidth="1"/>
    <col min="23" max="23" width="7.28515625" customWidth="1"/>
    <col min="24" max="40" width="9.140625" customWidth="1"/>
  </cols>
  <sheetData>
    <row r="1" spans="1:40" ht="13.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53"/>
    </row>
    <row r="2" spans="1:40" ht="13.5" customHeight="1">
      <c r="A2" s="3"/>
      <c r="B2" s="202" t="s">
        <v>0</v>
      </c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ht="13.5" customHeight="1">
      <c r="A3" s="3"/>
      <c r="B3" s="202" t="s">
        <v>1</v>
      </c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ht="13.5" customHeight="1">
      <c r="A4" s="1"/>
      <c r="B4" s="205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ht="13.5" customHeight="1">
      <c r="A5" s="3"/>
      <c r="B5" s="202" t="s">
        <v>116</v>
      </c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13.5" customHeight="1">
      <c r="A6" s="9"/>
      <c r="B6" s="203" t="s">
        <v>117</v>
      </c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ht="13.5" customHeight="1">
      <c r="A7" s="1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ht="13.5" customHeight="1">
      <c r="A8" s="1"/>
      <c r="B8" s="227" t="s">
        <v>4</v>
      </c>
      <c r="C8" s="197"/>
      <c r="D8" s="226" t="s">
        <v>5</v>
      </c>
      <c r="E8" s="197"/>
      <c r="F8" s="227" t="s">
        <v>6</v>
      </c>
      <c r="G8" s="197"/>
      <c r="H8" s="226" t="s">
        <v>7</v>
      </c>
      <c r="I8" s="197"/>
      <c r="J8" s="227" t="s">
        <v>8</v>
      </c>
      <c r="K8" s="197"/>
      <c r="L8" s="226" t="s">
        <v>9</v>
      </c>
      <c r="M8" s="197"/>
      <c r="N8" s="227" t="s">
        <v>10</v>
      </c>
      <c r="O8" s="197"/>
      <c r="P8" s="226" t="s">
        <v>118</v>
      </c>
      <c r="Q8" s="197"/>
      <c r="R8" s="227" t="s">
        <v>119</v>
      </c>
      <c r="S8" s="197"/>
      <c r="T8" s="226" t="s">
        <v>13</v>
      </c>
      <c r="U8" s="197"/>
      <c r="V8" s="227" t="s">
        <v>14</v>
      </c>
      <c r="W8" s="19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ht="13.5" customHeight="1">
      <c r="A9" s="1"/>
      <c r="B9" s="198"/>
      <c r="C9" s="199"/>
      <c r="D9" s="198"/>
      <c r="E9" s="199"/>
      <c r="F9" s="198"/>
      <c r="G9" s="199"/>
      <c r="H9" s="198"/>
      <c r="I9" s="199"/>
      <c r="J9" s="198"/>
      <c r="K9" s="199"/>
      <c r="L9" s="198"/>
      <c r="M9" s="199"/>
      <c r="N9" s="198"/>
      <c r="O9" s="199"/>
      <c r="P9" s="198"/>
      <c r="Q9" s="199"/>
      <c r="R9" s="198"/>
      <c r="S9" s="199"/>
      <c r="T9" s="198"/>
      <c r="U9" s="199"/>
      <c r="V9" s="198"/>
      <c r="W9" s="19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</row>
    <row r="10" spans="1:40" ht="13.5" customHeight="1">
      <c r="A10" s="1"/>
      <c r="B10" s="200"/>
      <c r="C10" s="201"/>
      <c r="D10" s="200"/>
      <c r="E10" s="201"/>
      <c r="F10" s="200"/>
      <c r="G10" s="201"/>
      <c r="H10" s="200"/>
      <c r="I10" s="201"/>
      <c r="J10" s="200"/>
      <c r="K10" s="201"/>
      <c r="L10" s="200"/>
      <c r="M10" s="201"/>
      <c r="N10" s="200"/>
      <c r="O10" s="201"/>
      <c r="P10" s="200"/>
      <c r="Q10" s="201"/>
      <c r="R10" s="200"/>
      <c r="S10" s="201"/>
      <c r="T10" s="200"/>
      <c r="U10" s="201"/>
      <c r="V10" s="200"/>
      <c r="W10" s="20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</row>
    <row r="11" spans="1:40" ht="18" customHeight="1">
      <c r="A11" s="1"/>
      <c r="B11" s="55" t="s">
        <v>15</v>
      </c>
      <c r="C11" s="55" t="s">
        <v>16</v>
      </c>
      <c r="D11" s="56" t="s">
        <v>15</v>
      </c>
      <c r="E11" s="56" t="s">
        <v>16</v>
      </c>
      <c r="F11" s="55" t="s">
        <v>15</v>
      </c>
      <c r="G11" s="55" t="s">
        <v>16</v>
      </c>
      <c r="H11" s="56" t="s">
        <v>15</v>
      </c>
      <c r="I11" s="56" t="s">
        <v>16</v>
      </c>
      <c r="J11" s="55" t="s">
        <v>15</v>
      </c>
      <c r="K11" s="57" t="s">
        <v>16</v>
      </c>
      <c r="L11" s="56" t="s">
        <v>15</v>
      </c>
      <c r="M11" s="56" t="s">
        <v>16</v>
      </c>
      <c r="N11" s="55" t="s">
        <v>15</v>
      </c>
      <c r="O11" s="55" t="s">
        <v>16</v>
      </c>
      <c r="P11" s="56" t="s">
        <v>15</v>
      </c>
      <c r="Q11" s="56" t="s">
        <v>16</v>
      </c>
      <c r="R11" s="55" t="s">
        <v>15</v>
      </c>
      <c r="S11" s="55" t="s">
        <v>16</v>
      </c>
      <c r="T11" s="56" t="s">
        <v>15</v>
      </c>
      <c r="U11" s="56" t="s">
        <v>16</v>
      </c>
      <c r="V11" s="55" t="s">
        <v>15</v>
      </c>
      <c r="W11" s="55" t="s">
        <v>16</v>
      </c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</row>
    <row r="12" spans="1:40" ht="13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58"/>
      <c r="W12" s="58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</row>
    <row r="13" spans="1:40" ht="18" customHeight="1">
      <c r="A13" s="59" t="s">
        <v>17</v>
      </c>
      <c r="B13" s="60"/>
      <c r="C13" s="60"/>
      <c r="D13" s="61"/>
      <c r="E13" s="61"/>
      <c r="F13" s="60"/>
      <c r="G13" s="60"/>
      <c r="H13" s="61"/>
      <c r="I13" s="61"/>
      <c r="J13" s="62"/>
      <c r="K13" s="63"/>
      <c r="L13" s="61"/>
      <c r="M13" s="61"/>
      <c r="N13" s="64"/>
      <c r="O13" s="64"/>
      <c r="P13" s="103"/>
      <c r="Q13" s="103"/>
      <c r="R13" s="60"/>
      <c r="S13" s="60"/>
      <c r="T13" s="61"/>
      <c r="U13" s="61"/>
      <c r="V13" s="65"/>
      <c r="W13" s="65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ht="18" customHeight="1">
      <c r="A14" s="61" t="s">
        <v>18</v>
      </c>
      <c r="B14" s="63">
        <v>0</v>
      </c>
      <c r="C14" s="63">
        <v>0</v>
      </c>
      <c r="D14" s="66">
        <v>0</v>
      </c>
      <c r="E14" s="66">
        <v>0</v>
      </c>
      <c r="F14" s="63">
        <v>0</v>
      </c>
      <c r="G14" s="63">
        <v>0</v>
      </c>
      <c r="H14" s="66">
        <v>144</v>
      </c>
      <c r="I14" s="66">
        <v>638540</v>
      </c>
      <c r="J14" s="63">
        <v>253</v>
      </c>
      <c r="K14" s="63">
        <v>1500991</v>
      </c>
      <c r="L14" s="66">
        <v>3</v>
      </c>
      <c r="M14" s="66">
        <v>5000</v>
      </c>
      <c r="N14" s="63">
        <v>10</v>
      </c>
      <c r="O14" s="63">
        <v>42136</v>
      </c>
      <c r="P14" s="66">
        <v>10</v>
      </c>
      <c r="Q14" s="66">
        <v>32320</v>
      </c>
      <c r="R14" s="63">
        <v>0</v>
      </c>
      <c r="S14" s="63">
        <v>0</v>
      </c>
      <c r="T14" s="66">
        <v>314</v>
      </c>
      <c r="U14" s="66">
        <v>818564</v>
      </c>
      <c r="V14" s="64">
        <f t="shared" ref="V14:W14" si="0">B14+D14+F14+H14+J14+L14+N14+P14+R14+T14</f>
        <v>734</v>
      </c>
      <c r="W14" s="64">
        <f t="shared" si="0"/>
        <v>3037551</v>
      </c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ht="13.5" customHeight="1">
      <c r="A15" s="61" t="s">
        <v>19</v>
      </c>
      <c r="B15" s="63">
        <v>0</v>
      </c>
      <c r="C15" s="63">
        <v>0</v>
      </c>
      <c r="D15" s="66">
        <v>0</v>
      </c>
      <c r="E15" s="66">
        <v>0</v>
      </c>
      <c r="F15" s="63">
        <v>0</v>
      </c>
      <c r="G15" s="63">
        <v>0</v>
      </c>
      <c r="H15" s="66">
        <v>116</v>
      </c>
      <c r="I15" s="66">
        <v>541136</v>
      </c>
      <c r="J15" s="63">
        <v>111</v>
      </c>
      <c r="K15" s="63">
        <v>590654</v>
      </c>
      <c r="L15" s="66">
        <v>0</v>
      </c>
      <c r="M15" s="66">
        <v>0</v>
      </c>
      <c r="N15" s="63">
        <v>5</v>
      </c>
      <c r="O15" s="63">
        <v>22500</v>
      </c>
      <c r="P15" s="66">
        <v>5</v>
      </c>
      <c r="Q15" s="66">
        <v>16848</v>
      </c>
      <c r="R15" s="63">
        <v>0</v>
      </c>
      <c r="S15" s="63">
        <v>0</v>
      </c>
      <c r="T15" s="66">
        <v>184</v>
      </c>
      <c r="U15" s="66">
        <v>491410</v>
      </c>
      <c r="V15" s="64">
        <f t="shared" ref="V15:W15" si="1">B15+D15+F15+H15+J15+L15+N15+P15+R15+T15</f>
        <v>421</v>
      </c>
      <c r="W15" s="64">
        <f t="shared" si="1"/>
        <v>1662548</v>
      </c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18" customHeight="1">
      <c r="A16" s="67" t="s">
        <v>20</v>
      </c>
      <c r="B16" s="68">
        <v>0</v>
      </c>
      <c r="C16" s="68">
        <v>0</v>
      </c>
      <c r="D16" s="69">
        <v>0</v>
      </c>
      <c r="E16" s="69">
        <v>0</v>
      </c>
      <c r="F16" s="68">
        <v>0</v>
      </c>
      <c r="G16" s="68">
        <v>0</v>
      </c>
      <c r="H16" s="69">
        <v>69</v>
      </c>
      <c r="I16" s="69">
        <v>367673</v>
      </c>
      <c r="J16" s="68">
        <v>88</v>
      </c>
      <c r="K16" s="68">
        <v>504077</v>
      </c>
      <c r="L16" s="66">
        <v>0</v>
      </c>
      <c r="M16" s="66">
        <v>0</v>
      </c>
      <c r="N16" s="68">
        <v>5</v>
      </c>
      <c r="O16" s="68">
        <v>22500</v>
      </c>
      <c r="P16" s="69">
        <v>6</v>
      </c>
      <c r="Q16" s="69">
        <v>20592</v>
      </c>
      <c r="R16" s="68">
        <v>0</v>
      </c>
      <c r="S16" s="68">
        <v>0</v>
      </c>
      <c r="T16" s="69">
        <v>121</v>
      </c>
      <c r="U16" s="69">
        <v>311002</v>
      </c>
      <c r="V16" s="64">
        <f t="shared" ref="V16:W16" si="2">B16+D16+F16+H16+J16+L16+N16+P16+R16+T16</f>
        <v>289</v>
      </c>
      <c r="W16" s="64">
        <f t="shared" si="2"/>
        <v>1225844</v>
      </c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</row>
    <row r="17" spans="1:40" ht="13.5" customHeight="1">
      <c r="A17" s="61"/>
      <c r="B17" s="68"/>
      <c r="C17" s="68"/>
      <c r="D17" s="69"/>
      <c r="E17" s="69"/>
      <c r="F17" s="68"/>
      <c r="G17" s="68"/>
      <c r="H17" s="69"/>
      <c r="I17" s="69"/>
      <c r="J17" s="68"/>
      <c r="K17" s="68"/>
      <c r="L17" s="71"/>
      <c r="M17" s="61"/>
      <c r="N17" s="64"/>
      <c r="O17" s="64"/>
      <c r="P17" s="71"/>
      <c r="Q17" s="122"/>
      <c r="R17" s="60"/>
      <c r="S17" s="60"/>
      <c r="T17" s="61"/>
      <c r="U17" s="61"/>
      <c r="V17" s="65"/>
      <c r="W17" s="65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ht="14.25" customHeight="1">
      <c r="A18" s="72" t="s">
        <v>120</v>
      </c>
      <c r="B18" s="73">
        <v>0</v>
      </c>
      <c r="C18" s="73">
        <v>0</v>
      </c>
      <c r="D18" s="74">
        <v>0</v>
      </c>
      <c r="E18" s="74">
        <v>0</v>
      </c>
      <c r="F18" s="73">
        <v>0</v>
      </c>
      <c r="G18" s="73">
        <v>0</v>
      </c>
      <c r="H18" s="74">
        <f t="shared" ref="H18:I18" si="3">SUM(H14:H17)</f>
        <v>329</v>
      </c>
      <c r="I18" s="74">
        <f t="shared" si="3"/>
        <v>1547349</v>
      </c>
      <c r="J18" s="73">
        <f t="shared" ref="J18:Q18" si="4">SUM(J14:J16)</f>
        <v>452</v>
      </c>
      <c r="K18" s="73">
        <f t="shared" si="4"/>
        <v>2595722</v>
      </c>
      <c r="L18" s="74">
        <f t="shared" si="4"/>
        <v>3</v>
      </c>
      <c r="M18" s="74">
        <f t="shared" si="4"/>
        <v>5000</v>
      </c>
      <c r="N18" s="73">
        <f t="shared" si="4"/>
        <v>20</v>
      </c>
      <c r="O18" s="73">
        <f t="shared" si="4"/>
        <v>87136</v>
      </c>
      <c r="P18" s="74">
        <f t="shared" si="4"/>
        <v>21</v>
      </c>
      <c r="Q18" s="74">
        <f t="shared" si="4"/>
        <v>69760</v>
      </c>
      <c r="R18" s="73">
        <v>0</v>
      </c>
      <c r="S18" s="73">
        <v>0</v>
      </c>
      <c r="T18" s="74">
        <f t="shared" ref="T18:U18" si="5">SUM(T14:T16)</f>
        <v>619</v>
      </c>
      <c r="U18" s="74">
        <f t="shared" si="5"/>
        <v>1620976</v>
      </c>
      <c r="V18" s="64">
        <f t="shared" ref="V18:W18" si="6">B18+D18+F18+H18+J18+L18+N18+P18+R18+T18</f>
        <v>1444</v>
      </c>
      <c r="W18" s="64">
        <f t="shared" si="6"/>
        <v>5925943</v>
      </c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</row>
    <row r="19" spans="1:40" ht="13.5" customHeight="1">
      <c r="A19" s="2"/>
      <c r="B19" s="76"/>
      <c r="C19" s="76"/>
      <c r="D19" s="77"/>
      <c r="E19" s="77"/>
      <c r="F19" s="78"/>
      <c r="G19" s="78"/>
      <c r="H19" s="79"/>
      <c r="I19" s="79"/>
      <c r="J19" s="76"/>
      <c r="K19" s="80"/>
      <c r="L19" s="77"/>
      <c r="M19" s="2"/>
      <c r="N19" s="81"/>
      <c r="O19" s="81"/>
      <c r="P19" s="77"/>
      <c r="Q19" s="111"/>
      <c r="R19" s="88"/>
      <c r="S19" s="88"/>
      <c r="T19" s="2"/>
      <c r="U19" s="2"/>
      <c r="V19" s="58"/>
      <c r="W19" s="58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ht="27" customHeight="1">
      <c r="A20" s="59" t="s">
        <v>22</v>
      </c>
      <c r="B20" s="62"/>
      <c r="C20" s="62"/>
      <c r="D20" s="71"/>
      <c r="E20" s="71"/>
      <c r="F20" s="82"/>
      <c r="G20" s="82"/>
      <c r="H20" s="83"/>
      <c r="I20" s="83"/>
      <c r="J20" s="62"/>
      <c r="K20" s="63"/>
      <c r="L20" s="71"/>
      <c r="M20" s="61"/>
      <c r="N20" s="64"/>
      <c r="O20" s="64"/>
      <c r="P20" s="71"/>
      <c r="Q20" s="122"/>
      <c r="R20" s="60"/>
      <c r="S20" s="60"/>
      <c r="T20" s="61"/>
      <c r="U20" s="61"/>
      <c r="V20" s="65"/>
      <c r="W20" s="65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ht="13.5" customHeight="1">
      <c r="A21" s="61" t="s">
        <v>23</v>
      </c>
      <c r="B21" s="63">
        <v>213</v>
      </c>
      <c r="C21" s="63">
        <v>1025098</v>
      </c>
      <c r="D21" s="66">
        <v>0</v>
      </c>
      <c r="E21" s="66">
        <v>0</v>
      </c>
      <c r="F21" s="63">
        <v>0</v>
      </c>
      <c r="G21" s="63">
        <v>0</v>
      </c>
      <c r="H21" s="66">
        <v>1</v>
      </c>
      <c r="I21" s="66">
        <v>4184</v>
      </c>
      <c r="J21" s="63">
        <v>2</v>
      </c>
      <c r="K21" s="63">
        <v>8885</v>
      </c>
      <c r="L21" s="66">
        <v>0</v>
      </c>
      <c r="M21" s="66">
        <v>0</v>
      </c>
      <c r="N21" s="63">
        <v>0</v>
      </c>
      <c r="O21" s="63">
        <v>0</v>
      </c>
      <c r="P21" s="66">
        <v>0</v>
      </c>
      <c r="Q21" s="66">
        <v>0</v>
      </c>
      <c r="R21" s="63">
        <v>0</v>
      </c>
      <c r="S21" s="63">
        <v>0</v>
      </c>
      <c r="T21" s="66">
        <v>1</v>
      </c>
      <c r="U21" s="66">
        <v>1300</v>
      </c>
      <c r="V21" s="64">
        <f t="shared" ref="V21:W21" si="7">B21+D21+F21+H21+J21+L21+N21+P21+R21+T21</f>
        <v>217</v>
      </c>
      <c r="W21" s="64">
        <f t="shared" si="7"/>
        <v>1039467</v>
      </c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8" customHeight="1">
      <c r="A22" s="61" t="s">
        <v>24</v>
      </c>
      <c r="B22" s="63">
        <v>365</v>
      </c>
      <c r="C22" s="63">
        <v>1542087</v>
      </c>
      <c r="D22" s="66">
        <v>0</v>
      </c>
      <c r="E22" s="66">
        <v>0</v>
      </c>
      <c r="F22" s="63">
        <v>0</v>
      </c>
      <c r="G22" s="63">
        <v>0</v>
      </c>
      <c r="H22" s="66">
        <v>21</v>
      </c>
      <c r="I22" s="66">
        <v>117152</v>
      </c>
      <c r="J22" s="63">
        <v>6</v>
      </c>
      <c r="K22" s="63">
        <v>23991</v>
      </c>
      <c r="L22" s="66">
        <v>0</v>
      </c>
      <c r="M22" s="66">
        <v>0</v>
      </c>
      <c r="N22" s="63">
        <v>0</v>
      </c>
      <c r="O22" s="63">
        <v>0</v>
      </c>
      <c r="P22" s="66">
        <v>0</v>
      </c>
      <c r="Q22" s="66">
        <v>0</v>
      </c>
      <c r="R22" s="63">
        <v>0</v>
      </c>
      <c r="S22" s="63">
        <v>0</v>
      </c>
      <c r="T22" s="66">
        <v>15</v>
      </c>
      <c r="U22" s="66">
        <v>40300</v>
      </c>
      <c r="V22" s="64">
        <f t="shared" ref="V22:W22" si="8">B22+D22+F22+H22+J22+L22+N22+P22+R22+T22</f>
        <v>407</v>
      </c>
      <c r="W22" s="64">
        <f t="shared" si="8"/>
        <v>1723530</v>
      </c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8" customHeight="1">
      <c r="A23" s="61" t="s">
        <v>25</v>
      </c>
      <c r="B23" s="63">
        <v>1157</v>
      </c>
      <c r="C23" s="63">
        <v>4168972</v>
      </c>
      <c r="D23" s="66">
        <v>0</v>
      </c>
      <c r="E23" s="66">
        <v>0</v>
      </c>
      <c r="F23" s="63">
        <v>0</v>
      </c>
      <c r="G23" s="63">
        <v>0</v>
      </c>
      <c r="H23" s="66">
        <v>8</v>
      </c>
      <c r="I23" s="66">
        <v>34623</v>
      </c>
      <c r="J23" s="63">
        <v>7</v>
      </c>
      <c r="K23" s="63">
        <v>38502</v>
      </c>
      <c r="L23" s="66">
        <v>0</v>
      </c>
      <c r="M23" s="66">
        <v>0</v>
      </c>
      <c r="N23" s="63">
        <v>6</v>
      </c>
      <c r="O23" s="63">
        <v>18094</v>
      </c>
      <c r="P23" s="66">
        <v>6</v>
      </c>
      <c r="Q23" s="66">
        <v>45050</v>
      </c>
      <c r="R23" s="63">
        <v>0</v>
      </c>
      <c r="S23" s="63">
        <v>0</v>
      </c>
      <c r="T23" s="66">
        <v>21</v>
      </c>
      <c r="U23" s="66">
        <v>53300</v>
      </c>
      <c r="V23" s="64">
        <f t="shared" ref="V23:W23" si="9">B23+D23+F23+H23+J23+L23+N23+P23+R23+T23</f>
        <v>1205</v>
      </c>
      <c r="W23" s="64">
        <f t="shared" si="9"/>
        <v>4358541</v>
      </c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3.5" customHeight="1">
      <c r="A24" s="61" t="s">
        <v>26</v>
      </c>
      <c r="B24" s="63">
        <v>442</v>
      </c>
      <c r="C24" s="63">
        <v>2321656</v>
      </c>
      <c r="D24" s="66">
        <v>0</v>
      </c>
      <c r="E24" s="66">
        <v>0</v>
      </c>
      <c r="F24" s="63">
        <v>0</v>
      </c>
      <c r="G24" s="63">
        <v>0</v>
      </c>
      <c r="H24" s="66">
        <v>7</v>
      </c>
      <c r="I24" s="66">
        <v>31380</v>
      </c>
      <c r="J24" s="63">
        <v>0</v>
      </c>
      <c r="K24" s="63">
        <v>0</v>
      </c>
      <c r="L24" s="66">
        <v>0</v>
      </c>
      <c r="M24" s="66">
        <v>0</v>
      </c>
      <c r="N24" s="63">
        <v>0</v>
      </c>
      <c r="O24" s="63">
        <v>0</v>
      </c>
      <c r="P24" s="66">
        <v>0</v>
      </c>
      <c r="Q24" s="66">
        <v>0</v>
      </c>
      <c r="R24" s="63">
        <v>0</v>
      </c>
      <c r="S24" s="63">
        <v>0</v>
      </c>
      <c r="T24" s="66">
        <v>12</v>
      </c>
      <c r="U24" s="66">
        <v>29900</v>
      </c>
      <c r="V24" s="64">
        <f t="shared" ref="V24:W24" si="10">B24+D24+F24+H24+J24+L24+N24+P24+R24+T24</f>
        <v>461</v>
      </c>
      <c r="W24" s="64">
        <f t="shared" si="10"/>
        <v>2382936</v>
      </c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3.5" customHeight="1">
      <c r="A25" s="61" t="s">
        <v>27</v>
      </c>
      <c r="B25" s="63">
        <v>243</v>
      </c>
      <c r="C25" s="63">
        <v>1195573</v>
      </c>
      <c r="D25" s="66">
        <v>0</v>
      </c>
      <c r="E25" s="66">
        <v>0</v>
      </c>
      <c r="F25" s="63">
        <v>0</v>
      </c>
      <c r="G25" s="63">
        <v>0</v>
      </c>
      <c r="H25" s="66">
        <v>0</v>
      </c>
      <c r="I25" s="66">
        <v>0</v>
      </c>
      <c r="J25" s="63">
        <v>0</v>
      </c>
      <c r="K25" s="63">
        <v>0</v>
      </c>
      <c r="L25" s="66">
        <v>0</v>
      </c>
      <c r="M25" s="66">
        <v>0</v>
      </c>
      <c r="N25" s="63">
        <v>0</v>
      </c>
      <c r="O25" s="63">
        <v>0</v>
      </c>
      <c r="P25" s="66">
        <v>0</v>
      </c>
      <c r="Q25" s="66">
        <v>0</v>
      </c>
      <c r="R25" s="63">
        <v>0</v>
      </c>
      <c r="S25" s="63">
        <v>0</v>
      </c>
      <c r="T25" s="66">
        <v>1</v>
      </c>
      <c r="U25" s="66">
        <v>2600</v>
      </c>
      <c r="V25" s="64">
        <f t="shared" ref="V25:W25" si="11">B25+D25+F25+H25+J25+L25+N25+P25+R25+T25</f>
        <v>244</v>
      </c>
      <c r="W25" s="64">
        <f t="shared" si="11"/>
        <v>1198173</v>
      </c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3.5" customHeight="1">
      <c r="A26" s="61" t="s">
        <v>28</v>
      </c>
      <c r="B26" s="63">
        <v>335</v>
      </c>
      <c r="C26" s="63">
        <v>1748511</v>
      </c>
      <c r="D26" s="66">
        <v>0</v>
      </c>
      <c r="E26" s="66">
        <v>0</v>
      </c>
      <c r="F26" s="63">
        <v>0</v>
      </c>
      <c r="G26" s="63">
        <v>0</v>
      </c>
      <c r="H26" s="66">
        <v>3</v>
      </c>
      <c r="I26" s="66">
        <v>10460</v>
      </c>
      <c r="J26" s="63">
        <v>6</v>
      </c>
      <c r="K26" s="63">
        <v>37910</v>
      </c>
      <c r="L26" s="66">
        <v>0</v>
      </c>
      <c r="M26" s="66">
        <v>0</v>
      </c>
      <c r="N26" s="63">
        <v>0</v>
      </c>
      <c r="O26" s="63">
        <v>0</v>
      </c>
      <c r="P26" s="66">
        <v>0</v>
      </c>
      <c r="Q26" s="66">
        <v>0</v>
      </c>
      <c r="R26" s="63">
        <v>0</v>
      </c>
      <c r="S26" s="63">
        <v>0</v>
      </c>
      <c r="T26" s="66">
        <v>5</v>
      </c>
      <c r="U26" s="66">
        <v>11700</v>
      </c>
      <c r="V26" s="64">
        <f t="shared" ref="V26:W26" si="12">B26+D26+F26+H26+J26+L26+N26+P26+R26+T26</f>
        <v>349</v>
      </c>
      <c r="W26" s="64">
        <f t="shared" si="12"/>
        <v>1808581</v>
      </c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3.5" customHeight="1">
      <c r="A27" s="61" t="s">
        <v>29</v>
      </c>
      <c r="B27" s="63">
        <v>87</v>
      </c>
      <c r="C27" s="63">
        <v>462877</v>
      </c>
      <c r="D27" s="66">
        <v>0</v>
      </c>
      <c r="E27" s="66">
        <v>0</v>
      </c>
      <c r="F27" s="63">
        <v>0</v>
      </c>
      <c r="G27" s="63">
        <v>0</v>
      </c>
      <c r="H27" s="66">
        <v>1</v>
      </c>
      <c r="I27" s="66">
        <v>8368</v>
      </c>
      <c r="J27" s="63">
        <v>0</v>
      </c>
      <c r="K27" s="63">
        <v>0</v>
      </c>
      <c r="L27" s="66">
        <v>0</v>
      </c>
      <c r="M27" s="66">
        <v>0</v>
      </c>
      <c r="N27" s="63">
        <v>0</v>
      </c>
      <c r="O27" s="63">
        <v>0</v>
      </c>
      <c r="P27" s="66">
        <v>0</v>
      </c>
      <c r="Q27" s="66">
        <v>0</v>
      </c>
      <c r="R27" s="63">
        <v>0</v>
      </c>
      <c r="S27" s="63">
        <v>0</v>
      </c>
      <c r="T27" s="66">
        <v>2</v>
      </c>
      <c r="U27" s="66">
        <v>5200</v>
      </c>
      <c r="V27" s="64">
        <f t="shared" ref="V27:W27" si="13">B27+D27+F27+H27+J27+L27+N27+P27+R27+T27</f>
        <v>90</v>
      </c>
      <c r="W27" s="64">
        <f t="shared" si="13"/>
        <v>476445</v>
      </c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8" customHeight="1">
      <c r="A28" s="61" t="s">
        <v>30</v>
      </c>
      <c r="B28" s="63">
        <v>0</v>
      </c>
      <c r="C28" s="63">
        <v>0</v>
      </c>
      <c r="D28" s="66">
        <v>0</v>
      </c>
      <c r="E28" s="66">
        <v>0</v>
      </c>
      <c r="F28" s="63">
        <v>0</v>
      </c>
      <c r="G28" s="63">
        <v>0</v>
      </c>
      <c r="H28" s="66">
        <v>0</v>
      </c>
      <c r="I28" s="66">
        <v>0</v>
      </c>
      <c r="J28" s="63">
        <v>0</v>
      </c>
      <c r="K28" s="63">
        <v>0</v>
      </c>
      <c r="L28" s="66">
        <v>0</v>
      </c>
      <c r="M28" s="66">
        <v>0</v>
      </c>
      <c r="N28" s="63">
        <v>0</v>
      </c>
      <c r="O28" s="63">
        <v>0</v>
      </c>
      <c r="P28" s="66">
        <v>0</v>
      </c>
      <c r="Q28" s="66">
        <v>0</v>
      </c>
      <c r="R28" s="63">
        <v>0</v>
      </c>
      <c r="S28" s="63">
        <v>0</v>
      </c>
      <c r="T28" s="66">
        <v>0</v>
      </c>
      <c r="U28" s="66">
        <v>0</v>
      </c>
      <c r="V28" s="64">
        <f t="shared" ref="V28:W28" si="14">B28+D28+F28+H28+J28+L28+N28+P28+R28+T28</f>
        <v>0</v>
      </c>
      <c r="W28" s="64">
        <f t="shared" si="14"/>
        <v>0</v>
      </c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3.5" customHeight="1">
      <c r="A29" s="61" t="s">
        <v>31</v>
      </c>
      <c r="B29" s="63">
        <v>258</v>
      </c>
      <c r="C29" s="63">
        <v>1387004</v>
      </c>
      <c r="D29" s="66">
        <v>0</v>
      </c>
      <c r="E29" s="66">
        <v>0</v>
      </c>
      <c r="F29" s="63">
        <v>0</v>
      </c>
      <c r="G29" s="63">
        <v>0</v>
      </c>
      <c r="H29" s="66">
        <v>2</v>
      </c>
      <c r="I29" s="66">
        <v>12177</v>
      </c>
      <c r="J29" s="63">
        <v>5</v>
      </c>
      <c r="K29" s="63">
        <v>35540</v>
      </c>
      <c r="L29" s="66">
        <v>0</v>
      </c>
      <c r="M29" s="66">
        <v>0</v>
      </c>
      <c r="N29" s="63">
        <v>0</v>
      </c>
      <c r="O29" s="63">
        <v>0</v>
      </c>
      <c r="P29" s="66">
        <v>0</v>
      </c>
      <c r="Q29" s="66">
        <v>0</v>
      </c>
      <c r="R29" s="63">
        <v>0</v>
      </c>
      <c r="S29" s="63">
        <v>0</v>
      </c>
      <c r="T29" s="66">
        <v>1</v>
      </c>
      <c r="U29" s="66">
        <v>2600</v>
      </c>
      <c r="V29" s="64">
        <f t="shared" ref="V29:W29" si="15">B29+D29+F29+H29+J29+L29+N29+P29+R29+T29</f>
        <v>266</v>
      </c>
      <c r="W29" s="64">
        <f t="shared" si="15"/>
        <v>1437321</v>
      </c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3.5" customHeight="1">
      <c r="A30" s="61" t="s">
        <v>32</v>
      </c>
      <c r="B30" s="63">
        <v>364</v>
      </c>
      <c r="C30" s="63">
        <v>1871852</v>
      </c>
      <c r="D30" s="66">
        <v>0</v>
      </c>
      <c r="E30" s="66">
        <v>0</v>
      </c>
      <c r="F30" s="63">
        <v>0</v>
      </c>
      <c r="G30" s="63">
        <v>0</v>
      </c>
      <c r="H30" s="66">
        <v>5</v>
      </c>
      <c r="I30" s="66">
        <v>24479</v>
      </c>
      <c r="J30" s="63">
        <v>5</v>
      </c>
      <c r="K30" s="63">
        <v>31986</v>
      </c>
      <c r="L30" s="66">
        <v>0</v>
      </c>
      <c r="M30" s="66">
        <v>0</v>
      </c>
      <c r="N30" s="63">
        <v>0</v>
      </c>
      <c r="O30" s="63">
        <v>0</v>
      </c>
      <c r="P30" s="66">
        <v>0</v>
      </c>
      <c r="Q30" s="66">
        <v>0</v>
      </c>
      <c r="R30" s="63">
        <v>0</v>
      </c>
      <c r="S30" s="63">
        <v>0</v>
      </c>
      <c r="T30" s="66">
        <v>19</v>
      </c>
      <c r="U30" s="66">
        <v>48719</v>
      </c>
      <c r="V30" s="64">
        <f t="shared" ref="V30:W30" si="16">B30+D30+F30+H30+J30+L30+N30+P30+R30+T30</f>
        <v>393</v>
      </c>
      <c r="W30" s="64">
        <f t="shared" si="16"/>
        <v>1977036</v>
      </c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8" customHeight="1">
      <c r="A31" s="61" t="s">
        <v>33</v>
      </c>
      <c r="B31" s="63">
        <v>49</v>
      </c>
      <c r="C31" s="63">
        <v>257792</v>
      </c>
      <c r="D31" s="66">
        <v>0</v>
      </c>
      <c r="E31" s="66">
        <v>0</v>
      </c>
      <c r="F31" s="63">
        <v>0</v>
      </c>
      <c r="G31" s="63">
        <v>0</v>
      </c>
      <c r="H31" s="66">
        <v>1</v>
      </c>
      <c r="I31" s="66">
        <v>4184</v>
      </c>
      <c r="J31" s="63">
        <v>2</v>
      </c>
      <c r="K31" s="63">
        <v>10662</v>
      </c>
      <c r="L31" s="66">
        <v>0</v>
      </c>
      <c r="M31" s="66">
        <v>0</v>
      </c>
      <c r="N31" s="63">
        <v>0</v>
      </c>
      <c r="O31" s="63">
        <v>0</v>
      </c>
      <c r="P31" s="66">
        <v>0</v>
      </c>
      <c r="Q31" s="66">
        <v>0</v>
      </c>
      <c r="R31" s="63">
        <v>0</v>
      </c>
      <c r="S31" s="63">
        <v>0</v>
      </c>
      <c r="T31" s="66">
        <v>0</v>
      </c>
      <c r="U31" s="66">
        <v>0</v>
      </c>
      <c r="V31" s="64">
        <f t="shared" ref="V31:W31" si="17">B31+D31+F31+H31+J31+L31+N31+P31+R31+T31</f>
        <v>52</v>
      </c>
      <c r="W31" s="64">
        <f t="shared" si="17"/>
        <v>272638</v>
      </c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8" customHeight="1">
      <c r="A32" s="61" t="s">
        <v>34</v>
      </c>
      <c r="B32" s="63">
        <v>71</v>
      </c>
      <c r="C32" s="63">
        <v>370158</v>
      </c>
      <c r="D32" s="66">
        <v>0</v>
      </c>
      <c r="E32" s="66">
        <v>0</v>
      </c>
      <c r="F32" s="63">
        <v>0</v>
      </c>
      <c r="G32" s="63">
        <v>0</v>
      </c>
      <c r="H32" s="66">
        <v>0</v>
      </c>
      <c r="I32" s="66">
        <v>0</v>
      </c>
      <c r="J32" s="63">
        <v>0</v>
      </c>
      <c r="K32" s="63">
        <v>0</v>
      </c>
      <c r="L32" s="66">
        <v>0</v>
      </c>
      <c r="M32" s="66">
        <v>0</v>
      </c>
      <c r="N32" s="63">
        <v>0</v>
      </c>
      <c r="O32" s="63">
        <v>0</v>
      </c>
      <c r="P32" s="66">
        <v>0</v>
      </c>
      <c r="Q32" s="66">
        <v>0</v>
      </c>
      <c r="R32" s="63">
        <v>0</v>
      </c>
      <c r="S32" s="63">
        <v>0</v>
      </c>
      <c r="T32" s="66">
        <v>0</v>
      </c>
      <c r="U32" s="66">
        <v>0</v>
      </c>
      <c r="V32" s="64">
        <f t="shared" ref="V32:W32" si="18">B32+D32+F32+H32+J32+L32+N32+P32+R32+T32</f>
        <v>71</v>
      </c>
      <c r="W32" s="64">
        <f t="shared" si="18"/>
        <v>370158</v>
      </c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ht="18" customHeight="1">
      <c r="A33" s="61" t="s">
        <v>35</v>
      </c>
      <c r="B33" s="63">
        <v>160</v>
      </c>
      <c r="C33" s="63">
        <v>777889</v>
      </c>
      <c r="D33" s="66">
        <v>0</v>
      </c>
      <c r="E33" s="66">
        <v>0</v>
      </c>
      <c r="F33" s="63">
        <v>0</v>
      </c>
      <c r="G33" s="63">
        <v>0</v>
      </c>
      <c r="H33" s="66">
        <v>6</v>
      </c>
      <c r="I33" s="66">
        <v>32474</v>
      </c>
      <c r="J33" s="63">
        <v>1</v>
      </c>
      <c r="K33" s="63">
        <v>7104</v>
      </c>
      <c r="L33" s="66">
        <v>0</v>
      </c>
      <c r="M33" s="66">
        <v>0</v>
      </c>
      <c r="N33" s="63">
        <v>1</v>
      </c>
      <c r="O33" s="63">
        <v>5000</v>
      </c>
      <c r="P33" s="66">
        <v>1</v>
      </c>
      <c r="Q33" s="66">
        <v>9010</v>
      </c>
      <c r="R33" s="63">
        <v>0</v>
      </c>
      <c r="S33" s="63">
        <v>0</v>
      </c>
      <c r="T33" s="66">
        <v>7</v>
      </c>
      <c r="U33" s="66">
        <v>16900</v>
      </c>
      <c r="V33" s="64">
        <f t="shared" ref="V33:W33" si="19">B33+D33+F33+H33+J33+L33+N33+P33+R33+T33</f>
        <v>176</v>
      </c>
      <c r="W33" s="64">
        <f t="shared" si="19"/>
        <v>848377</v>
      </c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ht="18" customHeight="1">
      <c r="A34" s="61" t="s">
        <v>36</v>
      </c>
      <c r="B34" s="63">
        <v>921</v>
      </c>
      <c r="C34" s="63">
        <v>4160327</v>
      </c>
      <c r="D34" s="66">
        <v>0</v>
      </c>
      <c r="E34" s="66">
        <v>0</v>
      </c>
      <c r="F34" s="63">
        <v>0</v>
      </c>
      <c r="G34" s="63">
        <v>0</v>
      </c>
      <c r="H34" s="66">
        <v>7</v>
      </c>
      <c r="I34" s="66">
        <v>33472</v>
      </c>
      <c r="J34" s="63">
        <v>20</v>
      </c>
      <c r="K34" s="63">
        <v>88282</v>
      </c>
      <c r="L34" s="66">
        <v>0</v>
      </c>
      <c r="M34" s="66">
        <v>0</v>
      </c>
      <c r="N34" s="63">
        <v>1</v>
      </c>
      <c r="O34" s="63">
        <v>2054</v>
      </c>
      <c r="P34" s="66">
        <v>1</v>
      </c>
      <c r="Q34" s="66">
        <v>3770</v>
      </c>
      <c r="R34" s="63">
        <v>0</v>
      </c>
      <c r="S34" s="63">
        <v>0</v>
      </c>
      <c r="T34" s="66">
        <v>41</v>
      </c>
      <c r="U34" s="66">
        <v>105950</v>
      </c>
      <c r="V34" s="64">
        <f t="shared" ref="V34:W34" si="20">B34+D34+F34+H34+J34+L34+N34+P34+R34+T34</f>
        <v>991</v>
      </c>
      <c r="W34" s="64">
        <f t="shared" si="20"/>
        <v>4393855</v>
      </c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ht="13.5" customHeight="1">
      <c r="A35" s="61" t="s">
        <v>37</v>
      </c>
      <c r="B35" s="63">
        <v>59</v>
      </c>
      <c r="C35" s="63">
        <v>319126</v>
      </c>
      <c r="D35" s="66">
        <v>0</v>
      </c>
      <c r="E35" s="66">
        <v>0</v>
      </c>
      <c r="F35" s="63">
        <v>0</v>
      </c>
      <c r="G35" s="63">
        <v>0</v>
      </c>
      <c r="H35" s="66">
        <v>2</v>
      </c>
      <c r="I35" s="66">
        <v>8368</v>
      </c>
      <c r="J35" s="63">
        <v>0</v>
      </c>
      <c r="K35" s="63">
        <v>0</v>
      </c>
      <c r="L35" s="66">
        <v>0</v>
      </c>
      <c r="M35" s="66">
        <v>0</v>
      </c>
      <c r="N35" s="63">
        <v>0</v>
      </c>
      <c r="O35" s="63">
        <v>0</v>
      </c>
      <c r="P35" s="66">
        <v>0</v>
      </c>
      <c r="Q35" s="66">
        <v>0</v>
      </c>
      <c r="R35" s="63">
        <v>0</v>
      </c>
      <c r="S35" s="63">
        <v>0</v>
      </c>
      <c r="T35" s="66">
        <v>1</v>
      </c>
      <c r="U35" s="66">
        <v>2600</v>
      </c>
      <c r="V35" s="64">
        <f t="shared" ref="V35:W35" si="21">B35+D35+F35+H35+J35+L35+N35+P35+R35+T35</f>
        <v>62</v>
      </c>
      <c r="W35" s="64">
        <f t="shared" si="21"/>
        <v>330094</v>
      </c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18" customHeight="1">
      <c r="A36" s="61" t="s">
        <v>38</v>
      </c>
      <c r="B36" s="63">
        <v>124</v>
      </c>
      <c r="C36" s="63">
        <v>579181</v>
      </c>
      <c r="D36" s="66">
        <v>0</v>
      </c>
      <c r="E36" s="66">
        <v>0</v>
      </c>
      <c r="F36" s="63">
        <v>0</v>
      </c>
      <c r="G36" s="63">
        <v>0</v>
      </c>
      <c r="H36" s="66">
        <v>0</v>
      </c>
      <c r="I36" s="66">
        <v>0</v>
      </c>
      <c r="J36" s="63">
        <v>0</v>
      </c>
      <c r="K36" s="63">
        <v>0</v>
      </c>
      <c r="L36" s="66">
        <v>0</v>
      </c>
      <c r="M36" s="66">
        <v>0</v>
      </c>
      <c r="N36" s="63">
        <v>0</v>
      </c>
      <c r="O36" s="63">
        <v>0</v>
      </c>
      <c r="P36" s="66">
        <v>0</v>
      </c>
      <c r="Q36" s="66">
        <v>0</v>
      </c>
      <c r="R36" s="63">
        <v>0</v>
      </c>
      <c r="S36" s="63">
        <v>0</v>
      </c>
      <c r="T36" s="66">
        <v>1</v>
      </c>
      <c r="U36" s="66">
        <v>2600</v>
      </c>
      <c r="V36" s="64">
        <f t="shared" ref="V36:W36" si="22">B36+D36+F36+H36+J36+L36+N36+P36+R36+T36</f>
        <v>125</v>
      </c>
      <c r="W36" s="64">
        <f t="shared" si="22"/>
        <v>581781</v>
      </c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ht="13.5" customHeight="1">
      <c r="A37" s="61" t="s">
        <v>39</v>
      </c>
      <c r="B37" s="63">
        <v>272</v>
      </c>
      <c r="C37" s="63">
        <v>1405587</v>
      </c>
      <c r="D37" s="66">
        <v>0</v>
      </c>
      <c r="E37" s="66">
        <v>0</v>
      </c>
      <c r="F37" s="63">
        <v>0</v>
      </c>
      <c r="G37" s="63">
        <v>0</v>
      </c>
      <c r="H37" s="66">
        <v>2</v>
      </c>
      <c r="I37" s="66">
        <v>16736</v>
      </c>
      <c r="J37" s="63">
        <v>4</v>
      </c>
      <c r="K37" s="63">
        <v>22289</v>
      </c>
      <c r="L37" s="66">
        <v>0</v>
      </c>
      <c r="M37" s="66">
        <v>0</v>
      </c>
      <c r="N37" s="63">
        <v>0</v>
      </c>
      <c r="O37" s="63">
        <v>0</v>
      </c>
      <c r="P37" s="66">
        <v>0</v>
      </c>
      <c r="Q37" s="66">
        <v>0</v>
      </c>
      <c r="R37" s="63">
        <v>0</v>
      </c>
      <c r="S37" s="63">
        <v>0</v>
      </c>
      <c r="T37" s="66">
        <v>0</v>
      </c>
      <c r="U37" s="66">
        <v>0</v>
      </c>
      <c r="V37" s="64">
        <f t="shared" ref="V37:W37" si="23">B37+D37+F37+H37+J37+L37+N37+P37+R37+T37</f>
        <v>278</v>
      </c>
      <c r="W37" s="64">
        <f t="shared" si="23"/>
        <v>1444612</v>
      </c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ht="13.5" customHeight="1">
      <c r="A38" s="61" t="s">
        <v>40</v>
      </c>
      <c r="B38" s="63">
        <v>251</v>
      </c>
      <c r="C38" s="63">
        <v>1322574</v>
      </c>
      <c r="D38" s="66">
        <v>0</v>
      </c>
      <c r="E38" s="66">
        <v>0</v>
      </c>
      <c r="F38" s="63">
        <v>0</v>
      </c>
      <c r="G38" s="63">
        <v>0</v>
      </c>
      <c r="H38" s="66">
        <v>2</v>
      </c>
      <c r="I38" s="66">
        <v>12552</v>
      </c>
      <c r="J38" s="63">
        <v>0</v>
      </c>
      <c r="K38" s="63">
        <v>0</v>
      </c>
      <c r="L38" s="66">
        <v>0</v>
      </c>
      <c r="M38" s="66">
        <v>0</v>
      </c>
      <c r="N38" s="63">
        <v>0</v>
      </c>
      <c r="O38" s="63">
        <v>0</v>
      </c>
      <c r="P38" s="66">
        <v>0</v>
      </c>
      <c r="Q38" s="66">
        <v>0</v>
      </c>
      <c r="R38" s="63">
        <v>0</v>
      </c>
      <c r="S38" s="63">
        <v>0</v>
      </c>
      <c r="T38" s="66">
        <v>4</v>
      </c>
      <c r="U38" s="66">
        <v>10400</v>
      </c>
      <c r="V38" s="64">
        <f t="shared" ref="V38:W38" si="24">B38+D38+F38+H38+J38+L38+N38+P38+R38+T38</f>
        <v>257</v>
      </c>
      <c r="W38" s="64">
        <f t="shared" si="24"/>
        <v>1345526</v>
      </c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1:40" ht="18" customHeight="1">
      <c r="A39" s="61" t="s">
        <v>41</v>
      </c>
      <c r="B39" s="63">
        <v>24</v>
      </c>
      <c r="C39" s="63">
        <v>107645</v>
      </c>
      <c r="D39" s="66">
        <v>0</v>
      </c>
      <c r="E39" s="66">
        <v>0</v>
      </c>
      <c r="F39" s="63">
        <v>0</v>
      </c>
      <c r="G39" s="63">
        <v>0</v>
      </c>
      <c r="H39" s="66">
        <v>0</v>
      </c>
      <c r="I39" s="66">
        <v>0</v>
      </c>
      <c r="J39" s="63">
        <v>0</v>
      </c>
      <c r="K39" s="63">
        <v>0</v>
      </c>
      <c r="L39" s="66">
        <v>0</v>
      </c>
      <c r="M39" s="66">
        <v>0</v>
      </c>
      <c r="N39" s="63">
        <v>0</v>
      </c>
      <c r="O39" s="63">
        <v>0</v>
      </c>
      <c r="P39" s="66">
        <v>0</v>
      </c>
      <c r="Q39" s="66">
        <v>0</v>
      </c>
      <c r="R39" s="63">
        <v>0</v>
      </c>
      <c r="S39" s="63">
        <v>0</v>
      </c>
      <c r="T39" s="66">
        <v>0</v>
      </c>
      <c r="U39" s="66">
        <v>0</v>
      </c>
      <c r="V39" s="64">
        <f t="shared" ref="V39:W39" si="25">B39+D39+F39+H39+J39+L39+N39+P39+R39+T39</f>
        <v>24</v>
      </c>
      <c r="W39" s="64">
        <f t="shared" si="25"/>
        <v>107645</v>
      </c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40" ht="13.5" customHeight="1">
      <c r="A40" s="61" t="s">
        <v>42</v>
      </c>
      <c r="B40" s="63">
        <v>491</v>
      </c>
      <c r="C40" s="63">
        <v>2127402</v>
      </c>
      <c r="D40" s="66">
        <v>0</v>
      </c>
      <c r="E40" s="66">
        <v>0</v>
      </c>
      <c r="F40" s="63">
        <v>0</v>
      </c>
      <c r="G40" s="63">
        <v>0</v>
      </c>
      <c r="H40" s="66">
        <v>1</v>
      </c>
      <c r="I40" s="66">
        <v>8368</v>
      </c>
      <c r="J40" s="63">
        <v>2</v>
      </c>
      <c r="K40" s="63">
        <v>10662</v>
      </c>
      <c r="L40" s="66">
        <v>0</v>
      </c>
      <c r="M40" s="66">
        <v>0</v>
      </c>
      <c r="N40" s="63">
        <v>0</v>
      </c>
      <c r="O40" s="63">
        <v>0</v>
      </c>
      <c r="P40" s="66">
        <v>0</v>
      </c>
      <c r="Q40" s="66">
        <v>0</v>
      </c>
      <c r="R40" s="63">
        <v>0</v>
      </c>
      <c r="S40" s="63">
        <v>0</v>
      </c>
      <c r="T40" s="66">
        <v>9</v>
      </c>
      <c r="U40" s="66">
        <v>29900</v>
      </c>
      <c r="V40" s="64">
        <f t="shared" ref="V40:W40" si="26">B40+D40+F40+H40+J40+L40+N40+P40+R40+T40</f>
        <v>503</v>
      </c>
      <c r="W40" s="64">
        <f t="shared" si="26"/>
        <v>2176332</v>
      </c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ht="18" customHeight="1">
      <c r="A41" s="61" t="s">
        <v>43</v>
      </c>
      <c r="B41" s="63">
        <v>436</v>
      </c>
      <c r="C41" s="63">
        <v>2224070</v>
      </c>
      <c r="D41" s="66">
        <v>0</v>
      </c>
      <c r="E41" s="66">
        <v>0</v>
      </c>
      <c r="F41" s="63">
        <v>0</v>
      </c>
      <c r="G41" s="63">
        <v>0</v>
      </c>
      <c r="H41" s="66">
        <v>10</v>
      </c>
      <c r="I41" s="66">
        <v>47591</v>
      </c>
      <c r="J41" s="63">
        <v>11</v>
      </c>
      <c r="K41" s="63">
        <v>61170</v>
      </c>
      <c r="L41" s="66">
        <v>0</v>
      </c>
      <c r="M41" s="66">
        <v>0</v>
      </c>
      <c r="N41" s="63">
        <v>2</v>
      </c>
      <c r="O41" s="63">
        <v>8190</v>
      </c>
      <c r="P41" s="66">
        <v>2</v>
      </c>
      <c r="Q41" s="66">
        <v>14758</v>
      </c>
      <c r="R41" s="63">
        <v>0</v>
      </c>
      <c r="S41" s="63">
        <v>0</v>
      </c>
      <c r="T41" s="66">
        <v>24</v>
      </c>
      <c r="U41" s="66">
        <v>61100</v>
      </c>
      <c r="V41" s="64">
        <f t="shared" ref="V41:W41" si="27">B41+D41+F41+H41+J41+L41+N41+P41+R41+T41</f>
        <v>485</v>
      </c>
      <c r="W41" s="64">
        <f t="shared" si="27"/>
        <v>2416879</v>
      </c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ht="18" customHeight="1">
      <c r="A42" s="61" t="s">
        <v>44</v>
      </c>
      <c r="B42" s="63">
        <v>716</v>
      </c>
      <c r="C42" s="63">
        <v>3181709</v>
      </c>
      <c r="D42" s="66">
        <v>0</v>
      </c>
      <c r="E42" s="66">
        <v>0</v>
      </c>
      <c r="F42" s="63">
        <v>0</v>
      </c>
      <c r="G42" s="63">
        <v>0</v>
      </c>
      <c r="H42" s="66">
        <v>4</v>
      </c>
      <c r="I42" s="66">
        <v>14644</v>
      </c>
      <c r="J42" s="63">
        <v>9</v>
      </c>
      <c r="K42" s="63">
        <v>45460</v>
      </c>
      <c r="L42" s="66">
        <v>0</v>
      </c>
      <c r="M42" s="66">
        <v>0</v>
      </c>
      <c r="N42" s="63">
        <v>0</v>
      </c>
      <c r="O42" s="63">
        <v>0</v>
      </c>
      <c r="P42" s="66">
        <v>1</v>
      </c>
      <c r="Q42" s="66">
        <v>4505</v>
      </c>
      <c r="R42" s="63">
        <v>0</v>
      </c>
      <c r="S42" s="63">
        <v>0</v>
      </c>
      <c r="T42" s="66">
        <v>8</v>
      </c>
      <c r="U42" s="66">
        <v>20475</v>
      </c>
      <c r="V42" s="64">
        <f t="shared" ref="V42:W42" si="28">B42+D42+F42+H42+J42+L42+N42+P42+R42+T42</f>
        <v>738</v>
      </c>
      <c r="W42" s="64">
        <f t="shared" si="28"/>
        <v>3266793</v>
      </c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ht="18" customHeight="1">
      <c r="A43" s="61" t="s">
        <v>45</v>
      </c>
      <c r="B43" s="63">
        <v>296</v>
      </c>
      <c r="C43" s="63">
        <v>1526269</v>
      </c>
      <c r="D43" s="66">
        <v>0</v>
      </c>
      <c r="E43" s="66">
        <v>0</v>
      </c>
      <c r="F43" s="63">
        <v>0</v>
      </c>
      <c r="G43" s="63">
        <v>0</v>
      </c>
      <c r="H43" s="66">
        <v>0</v>
      </c>
      <c r="I43" s="66">
        <v>0</v>
      </c>
      <c r="J43" s="63">
        <v>2</v>
      </c>
      <c r="K43" s="63">
        <v>10662</v>
      </c>
      <c r="L43" s="66">
        <v>0</v>
      </c>
      <c r="M43" s="66">
        <v>0</v>
      </c>
      <c r="N43" s="63">
        <v>0</v>
      </c>
      <c r="O43" s="63">
        <v>0</v>
      </c>
      <c r="P43" s="66">
        <v>0</v>
      </c>
      <c r="Q43" s="66">
        <v>0</v>
      </c>
      <c r="R43" s="63">
        <v>0</v>
      </c>
      <c r="S43" s="63">
        <v>0</v>
      </c>
      <c r="T43" s="66">
        <v>3</v>
      </c>
      <c r="U43" s="66">
        <v>7800</v>
      </c>
      <c r="V43" s="64">
        <f t="shared" ref="V43:W43" si="29">B43+D43+F43+H43+J43+L43+N43+P43+R43+T43</f>
        <v>301</v>
      </c>
      <c r="W43" s="64">
        <f t="shared" si="29"/>
        <v>1544731</v>
      </c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40" ht="13.5" customHeight="1">
      <c r="A44" s="61" t="s">
        <v>46</v>
      </c>
      <c r="B44" s="63">
        <v>610</v>
      </c>
      <c r="C44" s="63">
        <v>2979839</v>
      </c>
      <c r="D44" s="66">
        <v>0</v>
      </c>
      <c r="E44" s="66">
        <v>0</v>
      </c>
      <c r="F44" s="63">
        <v>0</v>
      </c>
      <c r="G44" s="63">
        <v>0</v>
      </c>
      <c r="H44" s="66">
        <v>14</v>
      </c>
      <c r="I44" s="66">
        <v>79496</v>
      </c>
      <c r="J44" s="63">
        <v>7</v>
      </c>
      <c r="K44" s="63">
        <v>29617</v>
      </c>
      <c r="L44" s="66">
        <v>0</v>
      </c>
      <c r="M44" s="66">
        <v>0</v>
      </c>
      <c r="N44" s="63">
        <v>2</v>
      </c>
      <c r="O44" s="63">
        <v>10000</v>
      </c>
      <c r="P44" s="66">
        <v>2</v>
      </c>
      <c r="Q44" s="66">
        <v>18020</v>
      </c>
      <c r="R44" s="63">
        <v>0</v>
      </c>
      <c r="S44" s="63">
        <v>0</v>
      </c>
      <c r="T44" s="66">
        <v>20</v>
      </c>
      <c r="U44" s="66">
        <v>49400</v>
      </c>
      <c r="V44" s="64">
        <f t="shared" ref="V44:W44" si="30">B44+D44+F44+H44+J44+L44+N44+P44+R44+T44</f>
        <v>655</v>
      </c>
      <c r="W44" s="64">
        <f t="shared" si="30"/>
        <v>3166372</v>
      </c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1:40" ht="18" customHeight="1">
      <c r="A45" s="61" t="s">
        <v>47</v>
      </c>
      <c r="B45" s="63">
        <v>396</v>
      </c>
      <c r="C45" s="63">
        <v>1932851</v>
      </c>
      <c r="D45" s="66">
        <v>0</v>
      </c>
      <c r="E45" s="66">
        <v>0</v>
      </c>
      <c r="F45" s="63">
        <v>0</v>
      </c>
      <c r="G45" s="63">
        <v>0</v>
      </c>
      <c r="H45" s="66">
        <v>5</v>
      </c>
      <c r="I45" s="66">
        <v>28413</v>
      </c>
      <c r="J45" s="63">
        <v>1</v>
      </c>
      <c r="K45" s="63">
        <v>3554</v>
      </c>
      <c r="L45" s="66">
        <v>0</v>
      </c>
      <c r="M45" s="66">
        <v>0</v>
      </c>
      <c r="N45" s="63">
        <v>0</v>
      </c>
      <c r="O45" s="63">
        <v>0</v>
      </c>
      <c r="P45" s="66">
        <v>0</v>
      </c>
      <c r="Q45" s="66">
        <v>0</v>
      </c>
      <c r="R45" s="63">
        <v>0</v>
      </c>
      <c r="S45" s="63">
        <v>0</v>
      </c>
      <c r="T45" s="66">
        <v>23</v>
      </c>
      <c r="U45" s="66">
        <v>53625</v>
      </c>
      <c r="V45" s="64">
        <f t="shared" ref="V45:W45" si="31">B45+D45+F45+H45+J45+L45+N45+P45+R45+T45</f>
        <v>425</v>
      </c>
      <c r="W45" s="64">
        <f t="shared" si="31"/>
        <v>2018443</v>
      </c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1:40" ht="13.5" customHeight="1">
      <c r="A46" s="61" t="s">
        <v>48</v>
      </c>
      <c r="B46" s="63">
        <v>74</v>
      </c>
      <c r="C46" s="63">
        <v>294534</v>
      </c>
      <c r="D46" s="66">
        <v>0</v>
      </c>
      <c r="E46" s="66">
        <v>0</v>
      </c>
      <c r="F46" s="63">
        <v>0</v>
      </c>
      <c r="G46" s="63">
        <v>0</v>
      </c>
      <c r="H46" s="66">
        <v>0</v>
      </c>
      <c r="I46" s="66">
        <v>0</v>
      </c>
      <c r="J46" s="63">
        <v>3</v>
      </c>
      <c r="K46" s="63">
        <v>17474</v>
      </c>
      <c r="L46" s="66">
        <v>0</v>
      </c>
      <c r="M46" s="66">
        <v>0</v>
      </c>
      <c r="N46" s="63">
        <v>0</v>
      </c>
      <c r="O46" s="63">
        <v>0</v>
      </c>
      <c r="P46" s="66">
        <v>0</v>
      </c>
      <c r="Q46" s="66">
        <v>0</v>
      </c>
      <c r="R46" s="63">
        <v>0</v>
      </c>
      <c r="S46" s="63">
        <v>0</v>
      </c>
      <c r="T46" s="66">
        <v>2</v>
      </c>
      <c r="U46" s="66">
        <v>4550</v>
      </c>
      <c r="V46" s="64">
        <f t="shared" ref="V46:W46" si="32">B46+D46+F46+H46+J46+L46+N46+P46+R46+T46</f>
        <v>79</v>
      </c>
      <c r="W46" s="64">
        <f t="shared" si="32"/>
        <v>316558</v>
      </c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1:40" ht="18" customHeight="1">
      <c r="A47" s="61" t="s">
        <v>49</v>
      </c>
      <c r="B47" s="63">
        <v>472</v>
      </c>
      <c r="C47" s="63">
        <v>2071605</v>
      </c>
      <c r="D47" s="66">
        <v>0</v>
      </c>
      <c r="E47" s="66">
        <v>0</v>
      </c>
      <c r="F47" s="63">
        <v>0</v>
      </c>
      <c r="G47" s="63">
        <v>0</v>
      </c>
      <c r="H47" s="66">
        <v>1</v>
      </c>
      <c r="I47" s="66">
        <v>1723</v>
      </c>
      <c r="J47" s="63">
        <v>20</v>
      </c>
      <c r="K47" s="63">
        <v>112840</v>
      </c>
      <c r="L47" s="66">
        <v>0</v>
      </c>
      <c r="M47" s="66">
        <v>0</v>
      </c>
      <c r="N47" s="63">
        <v>0</v>
      </c>
      <c r="O47" s="63">
        <v>0</v>
      </c>
      <c r="P47" s="66">
        <v>0</v>
      </c>
      <c r="Q47" s="66">
        <v>0</v>
      </c>
      <c r="R47" s="63">
        <v>0</v>
      </c>
      <c r="S47" s="63">
        <v>0</v>
      </c>
      <c r="T47" s="66">
        <v>6</v>
      </c>
      <c r="U47" s="66">
        <v>14300</v>
      </c>
      <c r="V47" s="64">
        <f t="shared" ref="V47:W47" si="33">B47+D47+F47+H47+J47+L47+N47+P47+R47+T47</f>
        <v>499</v>
      </c>
      <c r="W47" s="64">
        <f t="shared" si="33"/>
        <v>2200468</v>
      </c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ht="18" customHeight="1">
      <c r="A48" s="61" t="s">
        <v>50</v>
      </c>
      <c r="B48" s="63">
        <v>875</v>
      </c>
      <c r="C48" s="63">
        <v>3160065</v>
      </c>
      <c r="D48" s="66">
        <v>0</v>
      </c>
      <c r="E48" s="66">
        <v>0</v>
      </c>
      <c r="F48" s="63">
        <v>0</v>
      </c>
      <c r="G48" s="63">
        <v>0</v>
      </c>
      <c r="H48" s="66">
        <v>1</v>
      </c>
      <c r="I48" s="66">
        <v>8368</v>
      </c>
      <c r="J48" s="63">
        <v>37</v>
      </c>
      <c r="K48" s="63">
        <v>112852</v>
      </c>
      <c r="L48" s="66">
        <v>0</v>
      </c>
      <c r="M48" s="66">
        <v>0</v>
      </c>
      <c r="N48" s="63">
        <v>1</v>
      </c>
      <c r="O48" s="63">
        <v>2500</v>
      </c>
      <c r="P48" s="66">
        <v>1</v>
      </c>
      <c r="Q48" s="66">
        <v>4505</v>
      </c>
      <c r="R48" s="63">
        <v>0</v>
      </c>
      <c r="S48" s="63">
        <v>0</v>
      </c>
      <c r="T48" s="66">
        <v>5</v>
      </c>
      <c r="U48" s="66">
        <v>13000</v>
      </c>
      <c r="V48" s="64">
        <f t="shared" ref="V48:W48" si="34">B48+D48+F48+H48+J48+L48+N48+P48+R48+T48</f>
        <v>920</v>
      </c>
      <c r="W48" s="64">
        <f t="shared" si="34"/>
        <v>3301290</v>
      </c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1:40" ht="13.5" customHeight="1">
      <c r="A49" s="61" t="s">
        <v>51</v>
      </c>
      <c r="B49" s="63">
        <v>442</v>
      </c>
      <c r="C49" s="63">
        <v>2353715</v>
      </c>
      <c r="D49" s="66">
        <v>0</v>
      </c>
      <c r="E49" s="66">
        <v>0</v>
      </c>
      <c r="F49" s="63">
        <v>0</v>
      </c>
      <c r="G49" s="63">
        <v>0</v>
      </c>
      <c r="H49" s="66">
        <v>3</v>
      </c>
      <c r="I49" s="66">
        <v>12177</v>
      </c>
      <c r="J49" s="63">
        <v>3</v>
      </c>
      <c r="K49" s="63">
        <v>14216</v>
      </c>
      <c r="L49" s="66">
        <v>1</v>
      </c>
      <c r="M49" s="66">
        <v>5000</v>
      </c>
      <c r="N49" s="63">
        <v>1</v>
      </c>
      <c r="O49" s="63">
        <v>5000</v>
      </c>
      <c r="P49" s="66">
        <v>1</v>
      </c>
      <c r="Q49" s="66">
        <v>9010</v>
      </c>
      <c r="R49" s="63">
        <v>0</v>
      </c>
      <c r="S49" s="63">
        <v>0</v>
      </c>
      <c r="T49" s="66">
        <v>9</v>
      </c>
      <c r="U49" s="66">
        <v>23400</v>
      </c>
      <c r="V49" s="64">
        <f t="shared" ref="V49:W49" si="35">B49+D49+F49+H49+J49+L49+N49+P49+R49+T49</f>
        <v>460</v>
      </c>
      <c r="W49" s="64">
        <f t="shared" si="35"/>
        <v>2422518</v>
      </c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1:40" ht="18" customHeight="1">
      <c r="A50" s="67" t="s">
        <v>52</v>
      </c>
      <c r="B50" s="68">
        <v>416</v>
      </c>
      <c r="C50" s="68">
        <v>1751653</v>
      </c>
      <c r="D50" s="69">
        <v>0</v>
      </c>
      <c r="E50" s="66">
        <v>0</v>
      </c>
      <c r="F50" s="63">
        <v>0</v>
      </c>
      <c r="G50" s="63">
        <v>0</v>
      </c>
      <c r="H50" s="69">
        <v>7</v>
      </c>
      <c r="I50" s="69">
        <v>32472</v>
      </c>
      <c r="J50" s="68">
        <v>4</v>
      </c>
      <c r="K50" s="68">
        <v>19248</v>
      </c>
      <c r="L50" s="66">
        <v>0</v>
      </c>
      <c r="M50" s="66">
        <v>0</v>
      </c>
      <c r="N50" s="68">
        <v>0</v>
      </c>
      <c r="O50" s="68">
        <v>0</v>
      </c>
      <c r="P50" s="69">
        <v>0</v>
      </c>
      <c r="Q50" s="69">
        <v>0</v>
      </c>
      <c r="R50" s="63">
        <v>0</v>
      </c>
      <c r="S50" s="63">
        <v>0</v>
      </c>
      <c r="T50" s="69">
        <v>10</v>
      </c>
      <c r="U50" s="69">
        <v>25025</v>
      </c>
      <c r="V50" s="64">
        <f t="shared" ref="V50:W50" si="36">B50+D50+F50+H50+J50+L50+N50+P50+R50+T50</f>
        <v>437</v>
      </c>
      <c r="W50" s="64">
        <f t="shared" si="36"/>
        <v>1828398</v>
      </c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</row>
    <row r="51" spans="1:40" ht="18" customHeight="1">
      <c r="A51" s="71" t="s">
        <v>53</v>
      </c>
      <c r="B51" s="63">
        <f t="shared" ref="B51:U51" si="37">SUM(B21:B50)</f>
        <v>10619</v>
      </c>
      <c r="C51" s="63">
        <f t="shared" si="37"/>
        <v>48627621</v>
      </c>
      <c r="D51" s="66">
        <f t="shared" si="37"/>
        <v>0</v>
      </c>
      <c r="E51" s="66">
        <f t="shared" si="37"/>
        <v>0</v>
      </c>
      <c r="F51" s="63">
        <f t="shared" si="37"/>
        <v>0</v>
      </c>
      <c r="G51" s="63">
        <f t="shared" si="37"/>
        <v>0</v>
      </c>
      <c r="H51" s="66">
        <f t="shared" si="37"/>
        <v>114</v>
      </c>
      <c r="I51" s="66">
        <f t="shared" si="37"/>
        <v>583861</v>
      </c>
      <c r="J51" s="63">
        <f t="shared" si="37"/>
        <v>157</v>
      </c>
      <c r="K51" s="63">
        <f t="shared" si="37"/>
        <v>742906</v>
      </c>
      <c r="L51" s="66">
        <f t="shared" si="37"/>
        <v>1</v>
      </c>
      <c r="M51" s="66">
        <f t="shared" si="37"/>
        <v>5000</v>
      </c>
      <c r="N51" s="63">
        <f t="shared" si="37"/>
        <v>14</v>
      </c>
      <c r="O51" s="63">
        <f t="shared" si="37"/>
        <v>50838</v>
      </c>
      <c r="P51" s="66">
        <f t="shared" si="37"/>
        <v>15</v>
      </c>
      <c r="Q51" s="66">
        <f t="shared" si="37"/>
        <v>108628</v>
      </c>
      <c r="R51" s="63">
        <f t="shared" si="37"/>
        <v>0</v>
      </c>
      <c r="S51" s="63">
        <f t="shared" si="37"/>
        <v>0</v>
      </c>
      <c r="T51" s="66">
        <f t="shared" si="37"/>
        <v>250</v>
      </c>
      <c r="U51" s="66">
        <f t="shared" si="37"/>
        <v>636644</v>
      </c>
      <c r="V51" s="64">
        <f t="shared" ref="V51:W51" si="38">B51+D51+F51+H51+J51+L51+N51+P51+R51+T51</f>
        <v>11170</v>
      </c>
      <c r="W51" s="64">
        <f t="shared" si="38"/>
        <v>50755498</v>
      </c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spans="1:40" ht="13.5" customHeight="1">
      <c r="A52" s="2"/>
      <c r="B52" s="84"/>
      <c r="C52" s="84"/>
      <c r="D52" s="85"/>
      <c r="E52" s="85"/>
      <c r="F52" s="84"/>
      <c r="G52" s="84"/>
      <c r="H52" s="85"/>
      <c r="I52" s="85"/>
      <c r="J52" s="84"/>
      <c r="K52" s="84"/>
      <c r="L52" s="85"/>
      <c r="M52" s="85"/>
      <c r="N52" s="86"/>
      <c r="O52" s="86"/>
      <c r="P52" s="123"/>
      <c r="Q52" s="124"/>
      <c r="R52" s="88"/>
      <c r="S52" s="88"/>
      <c r="T52" s="2"/>
      <c r="U52" s="2"/>
      <c r="V52" s="58"/>
      <c r="W52" s="58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</row>
    <row r="53" spans="1:40" ht="36" customHeight="1">
      <c r="A53" s="59" t="s">
        <v>54</v>
      </c>
      <c r="B53" s="68"/>
      <c r="C53" s="68"/>
      <c r="D53" s="69"/>
      <c r="E53" s="69"/>
      <c r="F53" s="68"/>
      <c r="G53" s="68"/>
      <c r="H53" s="69"/>
      <c r="I53" s="69"/>
      <c r="J53" s="68"/>
      <c r="K53" s="68"/>
      <c r="L53" s="69"/>
      <c r="M53" s="69"/>
      <c r="N53" s="87"/>
      <c r="O53" s="87"/>
      <c r="P53" s="125"/>
      <c r="Q53" s="126"/>
      <c r="R53" s="60"/>
      <c r="S53" s="60"/>
      <c r="T53" s="61"/>
      <c r="U53" s="61"/>
      <c r="V53" s="65"/>
      <c r="W53" s="65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spans="1:40" ht="18" customHeight="1">
      <c r="A54" s="61" t="s">
        <v>104</v>
      </c>
      <c r="B54" s="63">
        <v>125</v>
      </c>
      <c r="C54" s="63">
        <v>247549</v>
      </c>
      <c r="D54" s="66">
        <v>0</v>
      </c>
      <c r="E54" s="66">
        <v>0</v>
      </c>
      <c r="F54" s="63">
        <v>0</v>
      </c>
      <c r="G54" s="63">
        <v>0</v>
      </c>
      <c r="H54" s="66">
        <v>0</v>
      </c>
      <c r="I54" s="66">
        <v>0</v>
      </c>
      <c r="J54" s="63">
        <v>4</v>
      </c>
      <c r="K54" s="63">
        <v>7525</v>
      </c>
      <c r="L54" s="66">
        <v>0</v>
      </c>
      <c r="M54" s="66">
        <v>0</v>
      </c>
      <c r="N54" s="63">
        <v>0</v>
      </c>
      <c r="O54" s="63">
        <v>0</v>
      </c>
      <c r="P54" s="66">
        <v>1</v>
      </c>
      <c r="Q54" s="66">
        <v>2253</v>
      </c>
      <c r="R54" s="63">
        <v>0</v>
      </c>
      <c r="S54" s="63">
        <v>0</v>
      </c>
      <c r="T54" s="66">
        <v>4</v>
      </c>
      <c r="U54" s="66">
        <v>4250</v>
      </c>
      <c r="V54" s="64">
        <f t="shared" ref="V54:W54" si="39">B54+D54+F54+H54+J54+L54+N54+P54+R54+T54</f>
        <v>134</v>
      </c>
      <c r="W54" s="64">
        <f t="shared" si="39"/>
        <v>261577</v>
      </c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1:40" ht="18" customHeight="1">
      <c r="A55" s="61" t="s">
        <v>105</v>
      </c>
      <c r="B55" s="63">
        <v>232</v>
      </c>
      <c r="C55" s="63">
        <v>443202</v>
      </c>
      <c r="D55" s="66">
        <v>0</v>
      </c>
      <c r="E55" s="66">
        <v>0</v>
      </c>
      <c r="F55" s="63">
        <v>0</v>
      </c>
      <c r="G55" s="63">
        <v>0</v>
      </c>
      <c r="H55" s="66">
        <v>0</v>
      </c>
      <c r="I55" s="66">
        <v>0</v>
      </c>
      <c r="J55" s="63">
        <v>6</v>
      </c>
      <c r="K55" s="63">
        <v>25061</v>
      </c>
      <c r="L55" s="66">
        <v>0</v>
      </c>
      <c r="M55" s="66">
        <v>0</v>
      </c>
      <c r="N55" s="63">
        <v>1</v>
      </c>
      <c r="O55" s="63">
        <v>1894</v>
      </c>
      <c r="P55" s="66">
        <v>1</v>
      </c>
      <c r="Q55" s="66">
        <v>3413</v>
      </c>
      <c r="R55" s="63">
        <v>0</v>
      </c>
      <c r="S55" s="63">
        <v>0</v>
      </c>
      <c r="T55" s="66">
        <v>5</v>
      </c>
      <c r="U55" s="66">
        <v>10510</v>
      </c>
      <c r="V55" s="64">
        <f t="shared" ref="V55:W55" si="40">B55+D55+F55+H55+J55+L55+N55+P55+R55+T55</f>
        <v>245</v>
      </c>
      <c r="W55" s="64">
        <f t="shared" si="40"/>
        <v>484080</v>
      </c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1:40" ht="18" customHeight="1">
      <c r="A56" s="61" t="s">
        <v>106</v>
      </c>
      <c r="B56" s="63">
        <v>338</v>
      </c>
      <c r="C56" s="63">
        <v>659657</v>
      </c>
      <c r="D56" s="66">
        <v>0</v>
      </c>
      <c r="E56" s="66">
        <v>0</v>
      </c>
      <c r="F56" s="63">
        <v>0</v>
      </c>
      <c r="G56" s="63">
        <v>0</v>
      </c>
      <c r="H56" s="66">
        <v>0</v>
      </c>
      <c r="I56" s="66">
        <v>0</v>
      </c>
      <c r="J56" s="63">
        <v>51</v>
      </c>
      <c r="K56" s="63">
        <v>152645</v>
      </c>
      <c r="L56" s="66">
        <v>0</v>
      </c>
      <c r="M56" s="66">
        <v>0</v>
      </c>
      <c r="N56" s="63">
        <v>0</v>
      </c>
      <c r="O56" s="63">
        <v>0</v>
      </c>
      <c r="P56" s="66">
        <v>0</v>
      </c>
      <c r="Q56" s="66">
        <v>0</v>
      </c>
      <c r="R56" s="63">
        <v>0</v>
      </c>
      <c r="S56" s="63">
        <v>0</v>
      </c>
      <c r="T56" s="66">
        <v>1</v>
      </c>
      <c r="U56" s="66">
        <v>3900</v>
      </c>
      <c r="V56" s="64">
        <f t="shared" ref="V56:W56" si="41">B56+D56+F56+H56+J56+L56+N56+P56+R56+T56</f>
        <v>390</v>
      </c>
      <c r="W56" s="64">
        <f t="shared" si="41"/>
        <v>816202</v>
      </c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1:40" ht="18" customHeight="1">
      <c r="A57" s="61" t="s">
        <v>107</v>
      </c>
      <c r="B57" s="63">
        <v>47</v>
      </c>
      <c r="C57" s="63">
        <v>71848</v>
      </c>
      <c r="D57" s="66">
        <v>0</v>
      </c>
      <c r="E57" s="66">
        <v>0</v>
      </c>
      <c r="F57" s="63">
        <v>0</v>
      </c>
      <c r="G57" s="63">
        <v>0</v>
      </c>
      <c r="H57" s="66">
        <v>0</v>
      </c>
      <c r="I57" s="66">
        <v>0</v>
      </c>
      <c r="J57" s="63">
        <v>1</v>
      </c>
      <c r="K57" s="63">
        <v>1815</v>
      </c>
      <c r="L57" s="66">
        <v>0</v>
      </c>
      <c r="M57" s="66">
        <v>0</v>
      </c>
      <c r="N57" s="63">
        <v>2</v>
      </c>
      <c r="O57" s="63">
        <v>5016</v>
      </c>
      <c r="P57" s="66">
        <v>2</v>
      </c>
      <c r="Q57" s="66">
        <v>8260</v>
      </c>
      <c r="R57" s="63">
        <v>0</v>
      </c>
      <c r="S57" s="63">
        <v>0</v>
      </c>
      <c r="T57" s="66">
        <v>0</v>
      </c>
      <c r="U57" s="66">
        <v>0</v>
      </c>
      <c r="V57" s="64">
        <f t="shared" ref="V57:W57" si="42">B57+D57+F57+H57+J57+L57+N57+P57+R57+T57</f>
        <v>52</v>
      </c>
      <c r="W57" s="64">
        <f t="shared" si="42"/>
        <v>86939</v>
      </c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1:40" ht="18" customHeight="1">
      <c r="A58" s="121" t="s">
        <v>108</v>
      </c>
      <c r="B58" s="63">
        <v>123</v>
      </c>
      <c r="C58" s="63">
        <v>218565</v>
      </c>
      <c r="D58" s="66">
        <v>0</v>
      </c>
      <c r="E58" s="66">
        <v>0</v>
      </c>
      <c r="F58" s="63">
        <v>0</v>
      </c>
      <c r="G58" s="63">
        <v>0</v>
      </c>
      <c r="H58" s="66">
        <v>0</v>
      </c>
      <c r="I58" s="66">
        <v>0</v>
      </c>
      <c r="J58" s="63">
        <v>2</v>
      </c>
      <c r="K58" s="63">
        <v>4700</v>
      </c>
      <c r="L58" s="66">
        <v>0</v>
      </c>
      <c r="M58" s="66">
        <v>0</v>
      </c>
      <c r="N58" s="63">
        <v>0</v>
      </c>
      <c r="O58" s="63">
        <v>0</v>
      </c>
      <c r="P58" s="66">
        <v>0</v>
      </c>
      <c r="Q58" s="66">
        <v>0</v>
      </c>
      <c r="R58" s="63">
        <v>0</v>
      </c>
      <c r="S58" s="63">
        <v>0</v>
      </c>
      <c r="T58" s="66">
        <v>1</v>
      </c>
      <c r="U58" s="66">
        <v>650</v>
      </c>
      <c r="V58" s="64">
        <f t="shared" ref="V58:W58" si="43">B58+D58+F58+H58+J58+L58+N58+P58+R58+T58</f>
        <v>126</v>
      </c>
      <c r="W58" s="64">
        <f t="shared" si="43"/>
        <v>223915</v>
      </c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1:40" ht="13.5" customHeight="1">
      <c r="A59" s="67" t="s">
        <v>55</v>
      </c>
      <c r="B59" s="68">
        <v>121</v>
      </c>
      <c r="C59" s="68">
        <v>321502</v>
      </c>
      <c r="D59" s="69">
        <v>0</v>
      </c>
      <c r="E59" s="69">
        <v>0</v>
      </c>
      <c r="F59" s="63">
        <v>0</v>
      </c>
      <c r="G59" s="63">
        <v>0</v>
      </c>
      <c r="H59" s="69">
        <v>2</v>
      </c>
      <c r="I59" s="69">
        <v>8368</v>
      </c>
      <c r="J59" s="68">
        <v>23</v>
      </c>
      <c r="K59" s="68">
        <v>88767</v>
      </c>
      <c r="L59" s="66">
        <v>0</v>
      </c>
      <c r="M59" s="66">
        <v>0</v>
      </c>
      <c r="N59" s="68">
        <v>1</v>
      </c>
      <c r="O59" s="68">
        <v>5000</v>
      </c>
      <c r="P59" s="69">
        <v>1</v>
      </c>
      <c r="Q59" s="69">
        <v>9010</v>
      </c>
      <c r="R59" s="63">
        <v>0</v>
      </c>
      <c r="S59" s="63">
        <v>0</v>
      </c>
      <c r="T59" s="69">
        <v>1</v>
      </c>
      <c r="U59" s="69">
        <v>2600</v>
      </c>
      <c r="V59" s="64">
        <f t="shared" ref="V59:W59" si="44">B59+D59+F59+H59+J59+L59+N59+P59+R59+T59</f>
        <v>149</v>
      </c>
      <c r="W59" s="64">
        <f t="shared" si="44"/>
        <v>435247</v>
      </c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</row>
    <row r="60" spans="1:40" ht="18" customHeight="1">
      <c r="A60" s="71" t="s">
        <v>56</v>
      </c>
      <c r="B60" s="63">
        <f t="shared" ref="B60:U60" si="45">SUM(B54:B59)</f>
        <v>986</v>
      </c>
      <c r="C60" s="63">
        <f t="shared" si="45"/>
        <v>1962323</v>
      </c>
      <c r="D60" s="66">
        <f t="shared" si="45"/>
        <v>0</v>
      </c>
      <c r="E60" s="66">
        <f t="shared" si="45"/>
        <v>0</v>
      </c>
      <c r="F60" s="63">
        <f t="shared" si="45"/>
        <v>0</v>
      </c>
      <c r="G60" s="63">
        <f t="shared" si="45"/>
        <v>0</v>
      </c>
      <c r="H60" s="66">
        <f t="shared" si="45"/>
        <v>2</v>
      </c>
      <c r="I60" s="66">
        <f t="shared" si="45"/>
        <v>8368</v>
      </c>
      <c r="J60" s="63">
        <f t="shared" si="45"/>
        <v>87</v>
      </c>
      <c r="K60" s="63">
        <f t="shared" si="45"/>
        <v>280513</v>
      </c>
      <c r="L60" s="66">
        <f t="shared" si="45"/>
        <v>0</v>
      </c>
      <c r="M60" s="66">
        <f t="shared" si="45"/>
        <v>0</v>
      </c>
      <c r="N60" s="63">
        <f t="shared" si="45"/>
        <v>4</v>
      </c>
      <c r="O60" s="63">
        <f t="shared" si="45"/>
        <v>11910</v>
      </c>
      <c r="P60" s="66">
        <f t="shared" si="45"/>
        <v>5</v>
      </c>
      <c r="Q60" s="66">
        <f t="shared" si="45"/>
        <v>22936</v>
      </c>
      <c r="R60" s="63">
        <f t="shared" si="45"/>
        <v>0</v>
      </c>
      <c r="S60" s="63">
        <f t="shared" si="45"/>
        <v>0</v>
      </c>
      <c r="T60" s="66">
        <f t="shared" si="45"/>
        <v>12</v>
      </c>
      <c r="U60" s="66">
        <f t="shared" si="45"/>
        <v>21910</v>
      </c>
      <c r="V60" s="64">
        <f t="shared" ref="V60:W60" si="46">B60+D60+F60+H60+J60+L60+N60+P60+R60+T60</f>
        <v>1096</v>
      </c>
      <c r="W60" s="64">
        <f t="shared" si="46"/>
        <v>2307960</v>
      </c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1:40" ht="13.5" customHeight="1">
      <c r="A61" s="2"/>
      <c r="B61" s="84"/>
      <c r="C61" s="84"/>
      <c r="D61" s="85"/>
      <c r="E61" s="85"/>
      <c r="F61" s="84"/>
      <c r="G61" s="84"/>
      <c r="H61" s="85"/>
      <c r="I61" s="85"/>
      <c r="J61" s="84"/>
      <c r="K61" s="84"/>
      <c r="L61" s="85"/>
      <c r="M61" s="85"/>
      <c r="N61" s="88"/>
      <c r="O61" s="88"/>
      <c r="P61" s="77"/>
      <c r="Q61" s="111"/>
      <c r="R61" s="88"/>
      <c r="S61" s="88"/>
      <c r="T61" s="2"/>
      <c r="U61" s="2"/>
      <c r="V61" s="58"/>
      <c r="W61" s="58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1:40" ht="27" customHeight="1">
      <c r="A62" s="72" t="s">
        <v>121</v>
      </c>
      <c r="B62" s="89">
        <f t="shared" ref="B62:U62" si="47">SUM(B51+B60)</f>
        <v>11605</v>
      </c>
      <c r="C62" s="89">
        <f t="shared" si="47"/>
        <v>50589944</v>
      </c>
      <c r="D62" s="74">
        <f t="shared" si="47"/>
        <v>0</v>
      </c>
      <c r="E62" s="74">
        <f t="shared" si="47"/>
        <v>0</v>
      </c>
      <c r="F62" s="89">
        <f t="shared" si="47"/>
        <v>0</v>
      </c>
      <c r="G62" s="89">
        <f t="shared" si="47"/>
        <v>0</v>
      </c>
      <c r="H62" s="74">
        <f t="shared" si="47"/>
        <v>116</v>
      </c>
      <c r="I62" s="74">
        <f t="shared" si="47"/>
        <v>592229</v>
      </c>
      <c r="J62" s="89">
        <f t="shared" si="47"/>
        <v>244</v>
      </c>
      <c r="K62" s="89">
        <f t="shared" si="47"/>
        <v>1023419</v>
      </c>
      <c r="L62" s="74">
        <f t="shared" si="47"/>
        <v>1</v>
      </c>
      <c r="M62" s="74">
        <f t="shared" si="47"/>
        <v>5000</v>
      </c>
      <c r="N62" s="89">
        <f t="shared" si="47"/>
        <v>18</v>
      </c>
      <c r="O62" s="89">
        <f t="shared" si="47"/>
        <v>62748</v>
      </c>
      <c r="P62" s="74">
        <f t="shared" si="47"/>
        <v>20</v>
      </c>
      <c r="Q62" s="74">
        <f t="shared" si="47"/>
        <v>131564</v>
      </c>
      <c r="R62" s="89">
        <f t="shared" si="47"/>
        <v>0</v>
      </c>
      <c r="S62" s="89">
        <f t="shared" si="47"/>
        <v>0</v>
      </c>
      <c r="T62" s="74">
        <f t="shared" si="47"/>
        <v>262</v>
      </c>
      <c r="U62" s="74">
        <f t="shared" si="47"/>
        <v>658554</v>
      </c>
      <c r="V62" s="64">
        <f t="shared" ref="V62:W62" si="48">B62+D62+F62+H62+J62+L62+N62+P62+R62+T62</f>
        <v>12266</v>
      </c>
      <c r="W62" s="64">
        <f t="shared" si="48"/>
        <v>53063458</v>
      </c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</row>
    <row r="63" spans="1:40" ht="13.5" customHeight="1">
      <c r="A63" s="90"/>
      <c r="B63" s="91"/>
      <c r="C63" s="76"/>
      <c r="D63" s="77"/>
      <c r="E63" s="77"/>
      <c r="F63" s="78"/>
      <c r="G63" s="78" t="s">
        <v>58</v>
      </c>
      <c r="H63" s="79"/>
      <c r="I63" s="79" t="s">
        <v>58</v>
      </c>
      <c r="J63" s="76"/>
      <c r="K63" s="80"/>
      <c r="L63" s="77"/>
      <c r="M63" s="77"/>
      <c r="N63" s="88"/>
      <c r="O63" s="88"/>
      <c r="P63" s="77"/>
      <c r="Q63" s="111"/>
      <c r="R63" s="88"/>
      <c r="S63" s="88"/>
      <c r="T63" s="2"/>
      <c r="U63" s="2"/>
      <c r="V63" s="58"/>
      <c r="W63" s="58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1:40" ht="18" customHeight="1">
      <c r="A64" s="59" t="s">
        <v>59</v>
      </c>
      <c r="B64" s="92"/>
      <c r="C64" s="92"/>
      <c r="D64" s="93"/>
      <c r="E64" s="93"/>
      <c r="F64" s="92"/>
      <c r="G64" s="92"/>
      <c r="H64" s="94"/>
      <c r="I64" s="94"/>
      <c r="J64" s="95"/>
      <c r="K64" s="96"/>
      <c r="L64" s="93"/>
      <c r="M64" s="93"/>
      <c r="N64" s="60"/>
      <c r="O64" s="60"/>
      <c r="P64" s="71"/>
      <c r="Q64" s="122"/>
      <c r="R64" s="60"/>
      <c r="S64" s="60"/>
      <c r="T64" s="61"/>
      <c r="U64" s="61"/>
      <c r="V64" s="65"/>
      <c r="W64" s="65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1:40" ht="27" customHeight="1">
      <c r="A65" s="61" t="s">
        <v>60</v>
      </c>
      <c r="B65" s="63">
        <v>0</v>
      </c>
      <c r="C65" s="63">
        <v>0</v>
      </c>
      <c r="D65" s="66">
        <v>619</v>
      </c>
      <c r="E65" s="66">
        <v>503680</v>
      </c>
      <c r="F65" s="63">
        <v>777</v>
      </c>
      <c r="G65" s="63">
        <v>854219</v>
      </c>
      <c r="H65" s="66">
        <v>35</v>
      </c>
      <c r="I65" s="66">
        <v>139514</v>
      </c>
      <c r="J65" s="63">
        <v>118</v>
      </c>
      <c r="K65" s="63">
        <v>305613</v>
      </c>
      <c r="L65" s="66">
        <v>0</v>
      </c>
      <c r="M65" s="66">
        <v>0</v>
      </c>
      <c r="N65" s="63">
        <v>33</v>
      </c>
      <c r="O65" s="63">
        <v>93126</v>
      </c>
      <c r="P65" s="66">
        <v>37</v>
      </c>
      <c r="Q65" s="66">
        <v>46858</v>
      </c>
      <c r="R65" s="63">
        <v>0</v>
      </c>
      <c r="S65" s="63">
        <v>0</v>
      </c>
      <c r="T65" s="66">
        <v>174</v>
      </c>
      <c r="U65" s="66">
        <v>298348</v>
      </c>
      <c r="V65" s="64">
        <f t="shared" ref="V65:W65" si="49">B65+D65+F65+H65+J65+L65+N65+P65+R65+T65</f>
        <v>1793</v>
      </c>
      <c r="W65" s="64">
        <f t="shared" si="49"/>
        <v>2241358</v>
      </c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1:40" ht="27" customHeight="1">
      <c r="A66" s="61" t="s">
        <v>61</v>
      </c>
      <c r="B66" s="63">
        <v>0</v>
      </c>
      <c r="C66" s="63">
        <v>0</v>
      </c>
      <c r="D66" s="66">
        <v>13</v>
      </c>
      <c r="E66" s="66">
        <v>11725</v>
      </c>
      <c r="F66" s="63">
        <v>55</v>
      </c>
      <c r="G66" s="63">
        <v>47225</v>
      </c>
      <c r="H66" s="66">
        <v>1</v>
      </c>
      <c r="I66" s="66">
        <v>1046</v>
      </c>
      <c r="J66" s="63">
        <v>6</v>
      </c>
      <c r="K66" s="63">
        <v>14613</v>
      </c>
      <c r="L66" s="66">
        <v>0</v>
      </c>
      <c r="M66" s="66">
        <v>0</v>
      </c>
      <c r="N66" s="63">
        <v>0</v>
      </c>
      <c r="O66" s="63">
        <v>0</v>
      </c>
      <c r="P66" s="66">
        <v>0</v>
      </c>
      <c r="Q66" s="66">
        <v>0</v>
      </c>
      <c r="R66" s="63">
        <v>0</v>
      </c>
      <c r="S66" s="63">
        <v>0</v>
      </c>
      <c r="T66" s="66">
        <v>17</v>
      </c>
      <c r="U66" s="66">
        <v>29250</v>
      </c>
      <c r="V66" s="64">
        <f t="shared" ref="V66:W66" si="50">B66+D66+F66+H66+J66+L66+N66+P66+R66+T66</f>
        <v>92</v>
      </c>
      <c r="W66" s="64">
        <f t="shared" si="50"/>
        <v>103859</v>
      </c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1:40" ht="36" customHeight="1">
      <c r="A67" s="61" t="s">
        <v>62</v>
      </c>
      <c r="B67" s="63">
        <v>0</v>
      </c>
      <c r="C67" s="63">
        <v>0</v>
      </c>
      <c r="D67" s="66">
        <v>31</v>
      </c>
      <c r="E67" s="66">
        <v>26214</v>
      </c>
      <c r="F67" s="63">
        <v>44</v>
      </c>
      <c r="G67" s="63">
        <v>35123</v>
      </c>
      <c r="H67" s="66">
        <v>3</v>
      </c>
      <c r="I67" s="66">
        <v>7167</v>
      </c>
      <c r="J67" s="63">
        <v>1</v>
      </c>
      <c r="K67" s="63">
        <v>3427</v>
      </c>
      <c r="L67" s="66">
        <v>0</v>
      </c>
      <c r="M67" s="66">
        <v>0</v>
      </c>
      <c r="N67" s="63">
        <v>3</v>
      </c>
      <c r="O67" s="63">
        <v>9375</v>
      </c>
      <c r="P67" s="66">
        <v>3</v>
      </c>
      <c r="Q67" s="66">
        <v>4635</v>
      </c>
      <c r="R67" s="63">
        <v>0</v>
      </c>
      <c r="S67" s="63">
        <v>0</v>
      </c>
      <c r="T67" s="66">
        <v>6</v>
      </c>
      <c r="U67" s="66">
        <v>12025</v>
      </c>
      <c r="V67" s="64">
        <f t="shared" ref="V67:W67" si="51">B67+D67+F67+H67+J67+L67+N67+P67+R67+T67</f>
        <v>91</v>
      </c>
      <c r="W67" s="64">
        <f t="shared" si="51"/>
        <v>97966</v>
      </c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1:40" ht="27" customHeight="1">
      <c r="A68" s="61" t="s">
        <v>63</v>
      </c>
      <c r="B68" s="63">
        <v>0</v>
      </c>
      <c r="C68" s="63">
        <v>0</v>
      </c>
      <c r="D68" s="66">
        <v>86</v>
      </c>
      <c r="E68" s="66">
        <v>67328</v>
      </c>
      <c r="F68" s="63">
        <v>261</v>
      </c>
      <c r="G68" s="63">
        <v>244854</v>
      </c>
      <c r="H68" s="66">
        <v>1</v>
      </c>
      <c r="I68" s="66">
        <v>4184</v>
      </c>
      <c r="J68" s="63">
        <v>7</v>
      </c>
      <c r="K68" s="63">
        <v>11973</v>
      </c>
      <c r="L68" s="66">
        <v>0</v>
      </c>
      <c r="M68" s="66">
        <v>0</v>
      </c>
      <c r="N68" s="63">
        <v>1</v>
      </c>
      <c r="O68" s="63">
        <v>5000</v>
      </c>
      <c r="P68" s="66">
        <v>2</v>
      </c>
      <c r="Q68" s="66">
        <v>3399</v>
      </c>
      <c r="R68" s="63">
        <v>0</v>
      </c>
      <c r="S68" s="63">
        <v>0</v>
      </c>
      <c r="T68" s="66">
        <v>42</v>
      </c>
      <c r="U68" s="66">
        <v>72150</v>
      </c>
      <c r="V68" s="64">
        <f t="shared" ref="V68:W68" si="52">B68+D68+F68+H68+J68+L68+N68+P68+R68+T68</f>
        <v>400</v>
      </c>
      <c r="W68" s="64">
        <f t="shared" si="52"/>
        <v>408888</v>
      </c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1:40" ht="27" customHeight="1">
      <c r="A69" s="61" t="s">
        <v>64</v>
      </c>
      <c r="B69" s="63">
        <v>0</v>
      </c>
      <c r="C69" s="63">
        <v>0</v>
      </c>
      <c r="D69" s="66">
        <v>210</v>
      </c>
      <c r="E69" s="66">
        <v>195698</v>
      </c>
      <c r="F69" s="63">
        <v>324</v>
      </c>
      <c r="G69" s="63">
        <v>383657</v>
      </c>
      <c r="H69" s="66">
        <v>47</v>
      </c>
      <c r="I69" s="66">
        <v>189469</v>
      </c>
      <c r="J69" s="63">
        <v>28</v>
      </c>
      <c r="K69" s="63">
        <v>97083</v>
      </c>
      <c r="L69" s="66">
        <v>0</v>
      </c>
      <c r="M69" s="66">
        <v>0</v>
      </c>
      <c r="N69" s="63">
        <v>9</v>
      </c>
      <c r="O69" s="63">
        <v>25572</v>
      </c>
      <c r="P69" s="66">
        <v>10</v>
      </c>
      <c r="Q69" s="66">
        <v>16995</v>
      </c>
      <c r="R69" s="63">
        <v>0</v>
      </c>
      <c r="S69" s="63">
        <v>0</v>
      </c>
      <c r="T69" s="66">
        <v>54</v>
      </c>
      <c r="U69" s="66">
        <v>99775</v>
      </c>
      <c r="V69" s="64">
        <f t="shared" ref="V69:W69" si="53">B69+D69+F69+H69+J69+L69+N69+P69+R69+T69</f>
        <v>682</v>
      </c>
      <c r="W69" s="64">
        <f t="shared" si="53"/>
        <v>1008249</v>
      </c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1:40" ht="27" customHeight="1">
      <c r="A70" s="61" t="s">
        <v>65</v>
      </c>
      <c r="B70" s="63">
        <v>0</v>
      </c>
      <c r="C70" s="63">
        <v>0</v>
      </c>
      <c r="D70" s="66">
        <v>204</v>
      </c>
      <c r="E70" s="66">
        <v>179538</v>
      </c>
      <c r="F70" s="63">
        <v>445</v>
      </c>
      <c r="G70" s="63">
        <v>608439</v>
      </c>
      <c r="H70" s="66">
        <v>29</v>
      </c>
      <c r="I70" s="66">
        <v>113231</v>
      </c>
      <c r="J70" s="63">
        <v>12</v>
      </c>
      <c r="K70" s="63">
        <v>44031</v>
      </c>
      <c r="L70" s="66">
        <v>0</v>
      </c>
      <c r="M70" s="66">
        <v>0</v>
      </c>
      <c r="N70" s="63">
        <v>3</v>
      </c>
      <c r="O70" s="63">
        <v>5000</v>
      </c>
      <c r="P70" s="66">
        <v>4</v>
      </c>
      <c r="Q70" s="66">
        <v>5768</v>
      </c>
      <c r="R70" s="63">
        <v>0</v>
      </c>
      <c r="S70" s="63">
        <v>0</v>
      </c>
      <c r="T70" s="66">
        <v>38</v>
      </c>
      <c r="U70" s="66">
        <v>69876</v>
      </c>
      <c r="V70" s="64">
        <f t="shared" ref="V70:W70" si="54">B70+D70+F70+H70+J70+L70+N70+P70+R70+T70</f>
        <v>735</v>
      </c>
      <c r="W70" s="64">
        <f t="shared" si="54"/>
        <v>1025883</v>
      </c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1:40" ht="36" customHeight="1">
      <c r="A71" s="61" t="s">
        <v>66</v>
      </c>
      <c r="B71" s="63">
        <v>0</v>
      </c>
      <c r="C71" s="63">
        <v>0</v>
      </c>
      <c r="D71" s="66">
        <v>213</v>
      </c>
      <c r="E71" s="66">
        <v>198031</v>
      </c>
      <c r="F71" s="63">
        <v>344</v>
      </c>
      <c r="G71" s="63">
        <v>366946</v>
      </c>
      <c r="H71" s="66">
        <v>24</v>
      </c>
      <c r="I71" s="66">
        <v>83357</v>
      </c>
      <c r="J71" s="63">
        <v>27</v>
      </c>
      <c r="K71" s="63">
        <v>85279</v>
      </c>
      <c r="L71" s="66">
        <v>0</v>
      </c>
      <c r="M71" s="66">
        <v>0</v>
      </c>
      <c r="N71" s="63">
        <v>13</v>
      </c>
      <c r="O71" s="63">
        <v>42881</v>
      </c>
      <c r="P71" s="66">
        <v>13</v>
      </c>
      <c r="Q71" s="66">
        <v>22627</v>
      </c>
      <c r="R71" s="63">
        <v>0</v>
      </c>
      <c r="S71" s="63">
        <v>0</v>
      </c>
      <c r="T71" s="66">
        <v>35</v>
      </c>
      <c r="U71" s="66">
        <v>74191</v>
      </c>
      <c r="V71" s="64">
        <f t="shared" ref="V71:W71" si="55">B71+D71+F71+H71+J71+L71+N71+P71+R71+T71</f>
        <v>669</v>
      </c>
      <c r="W71" s="64">
        <f t="shared" si="55"/>
        <v>873312</v>
      </c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1:40" ht="36" customHeight="1">
      <c r="A72" s="61" t="s">
        <v>67</v>
      </c>
      <c r="B72" s="63">
        <v>0</v>
      </c>
      <c r="C72" s="63">
        <v>0</v>
      </c>
      <c r="D72" s="66">
        <v>86</v>
      </c>
      <c r="E72" s="66">
        <v>83722</v>
      </c>
      <c r="F72" s="63">
        <v>86</v>
      </c>
      <c r="G72" s="63">
        <v>125279</v>
      </c>
      <c r="H72" s="66">
        <v>5</v>
      </c>
      <c r="I72" s="66">
        <v>18828</v>
      </c>
      <c r="J72" s="63">
        <v>9</v>
      </c>
      <c r="K72" s="63">
        <v>31013</v>
      </c>
      <c r="L72" s="66">
        <v>0</v>
      </c>
      <c r="M72" s="66">
        <v>0</v>
      </c>
      <c r="N72" s="63">
        <v>3</v>
      </c>
      <c r="O72" s="63">
        <v>10000</v>
      </c>
      <c r="P72" s="66">
        <v>3</v>
      </c>
      <c r="Q72" s="66">
        <v>4944</v>
      </c>
      <c r="R72" s="63">
        <v>0</v>
      </c>
      <c r="S72" s="63">
        <v>0</v>
      </c>
      <c r="T72" s="66">
        <v>0</v>
      </c>
      <c r="U72" s="66">
        <v>0</v>
      </c>
      <c r="V72" s="64">
        <f t="shared" ref="V72:W72" si="56">B72+D72+F72+H72+J72+L72+N72+P72+R72+T72</f>
        <v>192</v>
      </c>
      <c r="W72" s="64">
        <f t="shared" si="56"/>
        <v>273786</v>
      </c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1:40" ht="27" customHeight="1">
      <c r="A73" s="61" t="s">
        <v>68</v>
      </c>
      <c r="B73" s="63">
        <v>0</v>
      </c>
      <c r="C73" s="63">
        <v>0</v>
      </c>
      <c r="D73" s="66">
        <v>27</v>
      </c>
      <c r="E73" s="66">
        <v>26063</v>
      </c>
      <c r="F73" s="63">
        <v>22</v>
      </c>
      <c r="G73" s="63">
        <v>31529</v>
      </c>
      <c r="H73" s="66">
        <v>11</v>
      </c>
      <c r="I73" s="66">
        <v>49462</v>
      </c>
      <c r="J73" s="63">
        <v>4</v>
      </c>
      <c r="K73" s="63">
        <v>16625</v>
      </c>
      <c r="L73" s="66">
        <v>0</v>
      </c>
      <c r="M73" s="66">
        <v>0</v>
      </c>
      <c r="N73" s="63">
        <v>0</v>
      </c>
      <c r="O73" s="63">
        <v>0</v>
      </c>
      <c r="P73" s="66">
        <v>0</v>
      </c>
      <c r="Q73" s="66">
        <v>0</v>
      </c>
      <c r="R73" s="63">
        <v>0</v>
      </c>
      <c r="S73" s="63">
        <v>0</v>
      </c>
      <c r="T73" s="66">
        <v>4</v>
      </c>
      <c r="U73" s="66">
        <v>6500</v>
      </c>
      <c r="V73" s="64">
        <f t="shared" ref="V73:W73" si="57">B73+D73+F73+H73+J73+L73+N73+P73+R73+T73</f>
        <v>68</v>
      </c>
      <c r="W73" s="64">
        <f t="shared" si="57"/>
        <v>130179</v>
      </c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1:40" ht="36" customHeight="1">
      <c r="A74" s="61" t="s">
        <v>69</v>
      </c>
      <c r="B74" s="63">
        <v>0</v>
      </c>
      <c r="C74" s="63">
        <v>0</v>
      </c>
      <c r="D74" s="66">
        <v>48</v>
      </c>
      <c r="E74" s="66">
        <v>36850</v>
      </c>
      <c r="F74" s="63">
        <v>108</v>
      </c>
      <c r="G74" s="63">
        <v>112678</v>
      </c>
      <c r="H74" s="66">
        <v>7</v>
      </c>
      <c r="I74" s="66">
        <v>26150</v>
      </c>
      <c r="J74" s="63">
        <v>3</v>
      </c>
      <c r="K74" s="63">
        <v>11839</v>
      </c>
      <c r="L74" s="66">
        <v>0</v>
      </c>
      <c r="M74" s="66">
        <v>0</v>
      </c>
      <c r="N74" s="63">
        <v>3</v>
      </c>
      <c r="O74" s="63">
        <v>9375</v>
      </c>
      <c r="P74" s="66">
        <v>4</v>
      </c>
      <c r="Q74" s="66">
        <v>7107</v>
      </c>
      <c r="R74" s="63">
        <v>0</v>
      </c>
      <c r="S74" s="63">
        <v>0</v>
      </c>
      <c r="T74" s="66">
        <v>36</v>
      </c>
      <c r="U74" s="66">
        <v>60125</v>
      </c>
      <c r="V74" s="64">
        <f t="shared" ref="V74:W74" si="58">B74+D74+F74+H74+J74+L74+N74+P74+R74+T74</f>
        <v>209</v>
      </c>
      <c r="W74" s="64">
        <f t="shared" si="58"/>
        <v>264124</v>
      </c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1:40" ht="36" customHeight="1">
      <c r="A75" s="61" t="s">
        <v>70</v>
      </c>
      <c r="B75" s="63">
        <v>0</v>
      </c>
      <c r="C75" s="63">
        <v>0</v>
      </c>
      <c r="D75" s="66">
        <v>102</v>
      </c>
      <c r="E75" s="66">
        <v>91376</v>
      </c>
      <c r="F75" s="63">
        <v>236</v>
      </c>
      <c r="G75" s="63">
        <v>254614</v>
      </c>
      <c r="H75" s="66">
        <v>10</v>
      </c>
      <c r="I75" s="66">
        <v>37656</v>
      </c>
      <c r="J75" s="63">
        <v>22</v>
      </c>
      <c r="K75" s="63">
        <v>75360</v>
      </c>
      <c r="L75" s="66">
        <v>0</v>
      </c>
      <c r="M75" s="66">
        <v>0</v>
      </c>
      <c r="N75" s="63">
        <v>5</v>
      </c>
      <c r="O75" s="63">
        <v>18333</v>
      </c>
      <c r="P75" s="66">
        <v>6</v>
      </c>
      <c r="Q75" s="66">
        <v>11124</v>
      </c>
      <c r="R75" s="63">
        <v>0</v>
      </c>
      <c r="S75" s="63">
        <v>0</v>
      </c>
      <c r="T75" s="66">
        <v>36</v>
      </c>
      <c r="U75" s="66">
        <v>56817</v>
      </c>
      <c r="V75" s="64">
        <f t="shared" ref="V75:W75" si="59">B75+D75+F75+H75+J75+L75+N75+P75+R75+T75</f>
        <v>417</v>
      </c>
      <c r="W75" s="64">
        <f t="shared" si="59"/>
        <v>545280</v>
      </c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  <row r="76" spans="1:40" ht="36" customHeight="1">
      <c r="A76" s="61" t="s">
        <v>71</v>
      </c>
      <c r="B76" s="63">
        <v>0</v>
      </c>
      <c r="C76" s="63">
        <v>0</v>
      </c>
      <c r="D76" s="66">
        <v>483</v>
      </c>
      <c r="E76" s="66">
        <v>415021</v>
      </c>
      <c r="F76" s="63">
        <v>716</v>
      </c>
      <c r="G76" s="63">
        <v>802327</v>
      </c>
      <c r="H76" s="66">
        <v>23</v>
      </c>
      <c r="I76" s="66">
        <v>100193</v>
      </c>
      <c r="J76" s="63">
        <v>84</v>
      </c>
      <c r="K76" s="63">
        <v>220155</v>
      </c>
      <c r="L76" s="66">
        <v>0</v>
      </c>
      <c r="M76" s="66">
        <v>0</v>
      </c>
      <c r="N76" s="63">
        <v>20</v>
      </c>
      <c r="O76" s="63">
        <v>72447</v>
      </c>
      <c r="P76" s="66">
        <v>20</v>
      </c>
      <c r="Q76" s="66">
        <v>31012</v>
      </c>
      <c r="R76" s="63">
        <v>0</v>
      </c>
      <c r="S76" s="63">
        <v>0</v>
      </c>
      <c r="T76" s="66">
        <v>61</v>
      </c>
      <c r="U76" s="66">
        <v>109442</v>
      </c>
      <c r="V76" s="64">
        <f t="shared" ref="V76:W76" si="60">B76+D76+F76+H76+J76+L76+N76+P76+R76+T76</f>
        <v>1407</v>
      </c>
      <c r="W76" s="64">
        <f t="shared" si="60"/>
        <v>1750597</v>
      </c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</row>
    <row r="77" spans="1:40" ht="36" customHeight="1">
      <c r="A77" s="61" t="s">
        <v>72</v>
      </c>
      <c r="B77" s="63">
        <v>0</v>
      </c>
      <c r="C77" s="63">
        <v>0</v>
      </c>
      <c r="D77" s="66">
        <v>74</v>
      </c>
      <c r="E77" s="66">
        <v>64836</v>
      </c>
      <c r="F77" s="63">
        <v>143</v>
      </c>
      <c r="G77" s="63">
        <v>158948</v>
      </c>
      <c r="H77" s="66">
        <v>4</v>
      </c>
      <c r="I77" s="66">
        <v>19117</v>
      </c>
      <c r="J77" s="63">
        <v>9</v>
      </c>
      <c r="K77" s="63">
        <v>23786</v>
      </c>
      <c r="L77" s="66">
        <v>0</v>
      </c>
      <c r="M77" s="66">
        <v>0</v>
      </c>
      <c r="N77" s="63">
        <v>5</v>
      </c>
      <c r="O77" s="63">
        <v>18750</v>
      </c>
      <c r="P77" s="66">
        <v>5</v>
      </c>
      <c r="Q77" s="66">
        <v>9270</v>
      </c>
      <c r="R77" s="63">
        <v>0</v>
      </c>
      <c r="S77" s="63">
        <v>0</v>
      </c>
      <c r="T77" s="66">
        <v>3</v>
      </c>
      <c r="U77" s="66">
        <v>6175</v>
      </c>
      <c r="V77" s="64">
        <f t="shared" ref="V77:W77" si="61">B77+D77+F77+H77+J77+L77+N77+P77+R77+T77</f>
        <v>243</v>
      </c>
      <c r="W77" s="64">
        <f t="shared" si="61"/>
        <v>300882</v>
      </c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</row>
    <row r="78" spans="1:40" ht="27" customHeight="1">
      <c r="A78" s="61" t="s">
        <v>73</v>
      </c>
      <c r="B78" s="63">
        <v>0</v>
      </c>
      <c r="C78" s="63">
        <v>0</v>
      </c>
      <c r="D78" s="66">
        <v>72</v>
      </c>
      <c r="E78" s="66">
        <v>58251</v>
      </c>
      <c r="F78" s="63">
        <v>92</v>
      </c>
      <c r="G78" s="63">
        <v>86052</v>
      </c>
      <c r="H78" s="66">
        <v>0</v>
      </c>
      <c r="I78" s="66">
        <v>0</v>
      </c>
      <c r="J78" s="63">
        <v>3</v>
      </c>
      <c r="K78" s="63">
        <v>6880</v>
      </c>
      <c r="L78" s="66">
        <v>0</v>
      </c>
      <c r="M78" s="66">
        <v>0</v>
      </c>
      <c r="N78" s="63">
        <v>0</v>
      </c>
      <c r="O78" s="63">
        <v>0</v>
      </c>
      <c r="P78" s="66">
        <v>1</v>
      </c>
      <c r="Q78" s="66">
        <v>1236</v>
      </c>
      <c r="R78" s="63">
        <v>0</v>
      </c>
      <c r="S78" s="63">
        <v>0</v>
      </c>
      <c r="T78" s="66">
        <v>3</v>
      </c>
      <c r="U78" s="66">
        <v>7475</v>
      </c>
      <c r="V78" s="64">
        <f t="shared" ref="V78:W78" si="62">B78+D78+F78+H78+J78+L78+N78+P78+R78+T78</f>
        <v>171</v>
      </c>
      <c r="W78" s="64">
        <f t="shared" si="62"/>
        <v>159894</v>
      </c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 spans="1:40" ht="27" customHeight="1">
      <c r="A79" s="61" t="s">
        <v>74</v>
      </c>
      <c r="B79" s="63">
        <v>0</v>
      </c>
      <c r="C79" s="63">
        <v>0</v>
      </c>
      <c r="D79" s="66">
        <v>65</v>
      </c>
      <c r="E79" s="66">
        <v>54447</v>
      </c>
      <c r="F79" s="63">
        <v>118</v>
      </c>
      <c r="G79" s="63">
        <v>131438</v>
      </c>
      <c r="H79" s="66">
        <v>0</v>
      </c>
      <c r="I79" s="66">
        <v>0</v>
      </c>
      <c r="J79" s="63">
        <v>6</v>
      </c>
      <c r="K79" s="63">
        <v>18680</v>
      </c>
      <c r="L79" s="66">
        <v>0</v>
      </c>
      <c r="M79" s="66">
        <v>0</v>
      </c>
      <c r="N79" s="63">
        <v>6</v>
      </c>
      <c r="O79" s="63">
        <v>13750</v>
      </c>
      <c r="P79" s="66">
        <v>8</v>
      </c>
      <c r="Q79" s="66">
        <v>8652</v>
      </c>
      <c r="R79" s="63">
        <v>0</v>
      </c>
      <c r="S79" s="63">
        <v>0</v>
      </c>
      <c r="T79" s="66">
        <v>1</v>
      </c>
      <c r="U79" s="66">
        <v>1950</v>
      </c>
      <c r="V79" s="64">
        <f t="shared" ref="V79:W79" si="63">B79+D79+F79+H79+J79+L79+N79+P79+R79+T79</f>
        <v>204</v>
      </c>
      <c r="W79" s="64">
        <f t="shared" si="63"/>
        <v>228917</v>
      </c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spans="1:40" ht="27" customHeight="1">
      <c r="A80" s="61" t="s">
        <v>75</v>
      </c>
      <c r="B80" s="63">
        <v>0</v>
      </c>
      <c r="C80" s="63">
        <v>0</v>
      </c>
      <c r="D80" s="66">
        <v>71</v>
      </c>
      <c r="E80" s="66">
        <v>67738</v>
      </c>
      <c r="F80" s="63">
        <v>161</v>
      </c>
      <c r="G80" s="63">
        <v>233066</v>
      </c>
      <c r="H80" s="66">
        <v>2</v>
      </c>
      <c r="I80" s="66">
        <v>11506</v>
      </c>
      <c r="J80" s="63">
        <v>11</v>
      </c>
      <c r="K80" s="63">
        <v>42087</v>
      </c>
      <c r="L80" s="66">
        <v>0</v>
      </c>
      <c r="M80" s="66">
        <v>0</v>
      </c>
      <c r="N80" s="63">
        <v>1</v>
      </c>
      <c r="O80" s="63">
        <v>1875</v>
      </c>
      <c r="P80" s="66">
        <v>1</v>
      </c>
      <c r="Q80" s="66">
        <v>927</v>
      </c>
      <c r="R80" s="63">
        <v>0</v>
      </c>
      <c r="S80" s="63">
        <v>0</v>
      </c>
      <c r="T80" s="66">
        <v>0</v>
      </c>
      <c r="U80" s="66">
        <v>0</v>
      </c>
      <c r="V80" s="64">
        <f t="shared" ref="V80:W80" si="64">B80+D80+F80+H80+J80+L80+N80+P80+R80+T80</f>
        <v>247</v>
      </c>
      <c r="W80" s="64">
        <f t="shared" si="64"/>
        <v>357199</v>
      </c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spans="1:40" ht="36" customHeight="1">
      <c r="A81" s="61" t="s">
        <v>76</v>
      </c>
      <c r="B81" s="63">
        <v>0</v>
      </c>
      <c r="C81" s="63">
        <v>0</v>
      </c>
      <c r="D81" s="66">
        <v>66</v>
      </c>
      <c r="E81" s="66">
        <v>60447</v>
      </c>
      <c r="F81" s="63">
        <v>157</v>
      </c>
      <c r="G81" s="63">
        <v>150364</v>
      </c>
      <c r="H81" s="66">
        <v>4</v>
      </c>
      <c r="I81" s="66">
        <v>16213</v>
      </c>
      <c r="J81" s="63">
        <v>13</v>
      </c>
      <c r="K81" s="63">
        <v>41975</v>
      </c>
      <c r="L81" s="66">
        <v>0</v>
      </c>
      <c r="M81" s="66">
        <v>0</v>
      </c>
      <c r="N81" s="63">
        <v>1</v>
      </c>
      <c r="O81" s="63">
        <v>1250</v>
      </c>
      <c r="P81" s="66">
        <v>2</v>
      </c>
      <c r="Q81" s="66">
        <v>1854</v>
      </c>
      <c r="R81" s="63">
        <v>0</v>
      </c>
      <c r="S81" s="63">
        <v>0</v>
      </c>
      <c r="T81" s="66">
        <v>17</v>
      </c>
      <c r="U81" s="66">
        <v>23725</v>
      </c>
      <c r="V81" s="64">
        <f t="shared" ref="V81:W81" si="65">B81+D81+F81+H81+J81+L81+N81+P81+R81+T81</f>
        <v>260</v>
      </c>
      <c r="W81" s="64">
        <f t="shared" si="65"/>
        <v>295828</v>
      </c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spans="1:40" ht="27" customHeight="1">
      <c r="A82" s="61" t="s">
        <v>77</v>
      </c>
      <c r="B82" s="63">
        <v>0</v>
      </c>
      <c r="C82" s="63">
        <v>0</v>
      </c>
      <c r="D82" s="66">
        <v>66</v>
      </c>
      <c r="E82" s="66">
        <v>60050</v>
      </c>
      <c r="F82" s="63">
        <v>120</v>
      </c>
      <c r="G82" s="63">
        <v>149095</v>
      </c>
      <c r="H82" s="66">
        <v>34</v>
      </c>
      <c r="I82" s="66">
        <v>131899</v>
      </c>
      <c r="J82" s="63">
        <v>4</v>
      </c>
      <c r="K82" s="63">
        <v>13777</v>
      </c>
      <c r="L82" s="66">
        <v>0</v>
      </c>
      <c r="M82" s="66">
        <v>0</v>
      </c>
      <c r="N82" s="63">
        <v>2</v>
      </c>
      <c r="O82" s="63">
        <v>8611</v>
      </c>
      <c r="P82" s="66">
        <v>1</v>
      </c>
      <c r="Q82" s="66">
        <v>2472</v>
      </c>
      <c r="R82" s="63">
        <v>0</v>
      </c>
      <c r="S82" s="63">
        <v>0</v>
      </c>
      <c r="T82" s="66">
        <v>1</v>
      </c>
      <c r="U82" s="66">
        <v>2600</v>
      </c>
      <c r="V82" s="64">
        <f t="shared" ref="V82:W82" si="66">B82+D82+F82+H82+J82+L82+N82+P82+R82+T82</f>
        <v>228</v>
      </c>
      <c r="W82" s="64">
        <f t="shared" si="66"/>
        <v>368504</v>
      </c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spans="1:40" ht="36" customHeight="1">
      <c r="A83" s="67" t="s">
        <v>78</v>
      </c>
      <c r="B83" s="68">
        <v>0</v>
      </c>
      <c r="C83" s="68">
        <v>0</v>
      </c>
      <c r="D83" s="69">
        <v>138</v>
      </c>
      <c r="E83" s="69">
        <v>119176</v>
      </c>
      <c r="F83" s="68">
        <v>206</v>
      </c>
      <c r="G83" s="68">
        <v>202533</v>
      </c>
      <c r="H83" s="69">
        <v>41</v>
      </c>
      <c r="I83" s="69">
        <v>161782</v>
      </c>
      <c r="J83" s="68">
        <v>64</v>
      </c>
      <c r="K83" s="68">
        <v>132197</v>
      </c>
      <c r="L83" s="66">
        <v>0</v>
      </c>
      <c r="M83" s="66">
        <v>0</v>
      </c>
      <c r="N83" s="68">
        <v>13</v>
      </c>
      <c r="O83" s="68">
        <v>43125</v>
      </c>
      <c r="P83" s="69">
        <v>13</v>
      </c>
      <c r="Q83" s="69">
        <v>20820</v>
      </c>
      <c r="R83" s="63">
        <v>0</v>
      </c>
      <c r="S83" s="63">
        <v>0</v>
      </c>
      <c r="T83" s="69">
        <v>64</v>
      </c>
      <c r="U83" s="69">
        <v>125775</v>
      </c>
      <c r="V83" s="64">
        <f t="shared" ref="V83:W83" si="67">B83+D83+F83+H83+J83+L83+N83+P83+R83+T83</f>
        <v>539</v>
      </c>
      <c r="W83" s="64">
        <f t="shared" si="67"/>
        <v>805408</v>
      </c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</row>
    <row r="84" spans="1:40" ht="13.5" customHeight="1">
      <c r="A84" s="61"/>
      <c r="B84" s="68"/>
      <c r="C84" s="68"/>
      <c r="D84" s="69"/>
      <c r="E84" s="69"/>
      <c r="F84" s="68"/>
      <c r="G84" s="68"/>
      <c r="H84" s="69"/>
      <c r="I84" s="69"/>
      <c r="J84" s="68"/>
      <c r="K84" s="68"/>
      <c r="L84" s="66"/>
      <c r="M84" s="61"/>
      <c r="N84" s="64"/>
      <c r="O84" s="64"/>
      <c r="P84" s="66"/>
      <c r="Q84" s="122"/>
      <c r="R84" s="60"/>
      <c r="S84" s="60"/>
      <c r="T84" s="61"/>
      <c r="U84" s="61"/>
      <c r="V84" s="65"/>
      <c r="W84" s="65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</row>
    <row r="85" spans="1:40" ht="18" customHeight="1">
      <c r="A85" s="72" t="s">
        <v>122</v>
      </c>
      <c r="B85" s="73">
        <v>0</v>
      </c>
      <c r="C85" s="73">
        <v>0</v>
      </c>
      <c r="D85" s="74">
        <f t="shared" ref="D85:K85" si="68">SUM(D65:D83)</f>
        <v>2674</v>
      </c>
      <c r="E85" s="74">
        <f t="shared" si="68"/>
        <v>2320191</v>
      </c>
      <c r="F85" s="73">
        <f t="shared" si="68"/>
        <v>4415</v>
      </c>
      <c r="G85" s="73">
        <f t="shared" si="68"/>
        <v>4978386</v>
      </c>
      <c r="H85" s="74">
        <f t="shared" si="68"/>
        <v>281</v>
      </c>
      <c r="I85" s="74">
        <f t="shared" si="68"/>
        <v>1110774</v>
      </c>
      <c r="J85" s="73">
        <f t="shared" si="68"/>
        <v>431</v>
      </c>
      <c r="K85" s="73">
        <f t="shared" si="68"/>
        <v>1196393</v>
      </c>
      <c r="L85" s="74">
        <v>0</v>
      </c>
      <c r="M85" s="74">
        <v>0</v>
      </c>
      <c r="N85" s="73">
        <f t="shared" ref="N85:Q85" si="69">SUM(N65:N83)</f>
        <v>121</v>
      </c>
      <c r="O85" s="73">
        <f t="shared" si="69"/>
        <v>378470</v>
      </c>
      <c r="P85" s="74">
        <f t="shared" si="69"/>
        <v>133</v>
      </c>
      <c r="Q85" s="74">
        <f t="shared" si="69"/>
        <v>199700</v>
      </c>
      <c r="R85" s="73">
        <v>0</v>
      </c>
      <c r="S85" s="73">
        <v>0</v>
      </c>
      <c r="T85" s="74">
        <f t="shared" ref="T85:U85" si="70">SUM(T65:T83)</f>
        <v>592</v>
      </c>
      <c r="U85" s="74">
        <f t="shared" si="70"/>
        <v>1056199</v>
      </c>
      <c r="V85" s="64">
        <f t="shared" ref="V85:W85" si="71">B85+D85+F85+H85+J85+L85+N85+P85+R85+T85</f>
        <v>8647</v>
      </c>
      <c r="W85" s="64">
        <f t="shared" si="71"/>
        <v>11240113</v>
      </c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</row>
    <row r="86" spans="1:40" ht="14.25" customHeight="1">
      <c r="A86" s="54"/>
      <c r="B86" s="97"/>
      <c r="C86" s="97"/>
      <c r="D86" s="98"/>
      <c r="E86" s="98"/>
      <c r="F86" s="97"/>
      <c r="G86" s="97"/>
      <c r="H86" s="98"/>
      <c r="I86" s="98"/>
      <c r="J86" s="97"/>
      <c r="K86" s="97"/>
      <c r="L86" s="98"/>
      <c r="M86" s="98"/>
      <c r="N86" s="99"/>
      <c r="O86" s="97"/>
      <c r="P86" s="98"/>
      <c r="Q86" s="127"/>
      <c r="R86" s="97"/>
      <c r="S86" s="128"/>
      <c r="T86" s="98"/>
      <c r="U86" s="100"/>
      <c r="V86" s="129"/>
      <c r="W86" s="129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</row>
    <row r="87" spans="1:40" ht="18" customHeight="1">
      <c r="A87" s="59" t="s">
        <v>80</v>
      </c>
      <c r="B87" s="73"/>
      <c r="C87" s="73"/>
      <c r="D87" s="74"/>
      <c r="E87" s="74"/>
      <c r="F87" s="73"/>
      <c r="G87" s="73"/>
      <c r="H87" s="74"/>
      <c r="I87" s="74"/>
      <c r="J87" s="73"/>
      <c r="K87" s="73"/>
      <c r="L87" s="74"/>
      <c r="M87" s="74"/>
      <c r="N87" s="89"/>
      <c r="O87" s="73"/>
      <c r="P87" s="74"/>
      <c r="Q87" s="130"/>
      <c r="R87" s="73"/>
      <c r="S87" s="131"/>
      <c r="T87" s="74"/>
      <c r="U87" s="101"/>
      <c r="V87" s="65"/>
      <c r="W87" s="65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</row>
    <row r="88" spans="1:40" ht="27" customHeight="1">
      <c r="A88" s="61" t="s">
        <v>81</v>
      </c>
      <c r="B88" s="63">
        <v>0</v>
      </c>
      <c r="C88" s="63">
        <v>0</v>
      </c>
      <c r="D88" s="66">
        <v>0</v>
      </c>
      <c r="E88" s="66">
        <v>0</v>
      </c>
      <c r="F88" s="63">
        <v>0</v>
      </c>
      <c r="G88" s="63">
        <v>0</v>
      </c>
      <c r="H88" s="66">
        <v>0</v>
      </c>
      <c r="I88" s="66">
        <v>0</v>
      </c>
      <c r="J88" s="63">
        <v>0</v>
      </c>
      <c r="K88" s="63">
        <v>0</v>
      </c>
      <c r="L88" s="66">
        <v>0</v>
      </c>
      <c r="M88" s="66">
        <v>0</v>
      </c>
      <c r="N88" s="63">
        <v>6</v>
      </c>
      <c r="O88" s="63">
        <v>21875</v>
      </c>
      <c r="P88" s="66">
        <v>0</v>
      </c>
      <c r="Q88" s="66">
        <v>0</v>
      </c>
      <c r="R88" s="63">
        <v>0</v>
      </c>
      <c r="S88" s="63">
        <v>0</v>
      </c>
      <c r="T88" s="66">
        <v>233</v>
      </c>
      <c r="U88" s="66">
        <v>527235</v>
      </c>
      <c r="V88" s="64">
        <f t="shared" ref="V88:W88" si="72">B88+D88+F88+H88+J88+L88+N88+P88+R88+T88</f>
        <v>239</v>
      </c>
      <c r="W88" s="64">
        <f t="shared" si="72"/>
        <v>549110</v>
      </c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</row>
    <row r="89" spans="1:40" ht="27" customHeight="1">
      <c r="A89" s="67" t="s">
        <v>82</v>
      </c>
      <c r="B89" s="68">
        <v>0</v>
      </c>
      <c r="C89" s="68">
        <v>0</v>
      </c>
      <c r="D89" s="69">
        <v>0</v>
      </c>
      <c r="E89" s="69">
        <v>0</v>
      </c>
      <c r="F89" s="68">
        <v>0</v>
      </c>
      <c r="G89" s="68">
        <v>0</v>
      </c>
      <c r="H89" s="69">
        <v>0</v>
      </c>
      <c r="I89" s="69">
        <v>0</v>
      </c>
      <c r="J89" s="68">
        <v>0</v>
      </c>
      <c r="K89" s="68">
        <v>0</v>
      </c>
      <c r="L89" s="69">
        <v>0</v>
      </c>
      <c r="M89" s="69">
        <v>0</v>
      </c>
      <c r="N89" s="68">
        <v>1</v>
      </c>
      <c r="O89" s="68">
        <v>5000</v>
      </c>
      <c r="P89" s="69">
        <v>0</v>
      </c>
      <c r="Q89" s="69">
        <v>0</v>
      </c>
      <c r="R89" s="68">
        <v>86</v>
      </c>
      <c r="S89" s="68">
        <v>36938</v>
      </c>
      <c r="T89" s="69">
        <v>14</v>
      </c>
      <c r="U89" s="69">
        <v>30913</v>
      </c>
      <c r="V89" s="64">
        <f t="shared" ref="V89:W89" si="73">B89+D89+F89+H89+J89+L89+N89+P89+R89+T89</f>
        <v>101</v>
      </c>
      <c r="W89" s="64">
        <f t="shared" si="73"/>
        <v>72851</v>
      </c>
      <c r="X89" s="102"/>
      <c r="Y89" s="102"/>
      <c r="Z89" s="102"/>
      <c r="AA89" s="102"/>
      <c r="AB89" s="102"/>
      <c r="AC89" s="102"/>
      <c r="AD89" s="102"/>
      <c r="AE89" s="102"/>
      <c r="AF89" s="102"/>
      <c r="AG89" s="102"/>
      <c r="AH89" s="102"/>
      <c r="AI89" s="102"/>
      <c r="AJ89" s="102"/>
      <c r="AK89" s="102"/>
      <c r="AL89" s="102"/>
      <c r="AM89" s="102"/>
      <c r="AN89" s="102"/>
    </row>
    <row r="90" spans="1:40" ht="14.25" customHeight="1">
      <c r="A90" s="61"/>
      <c r="B90" s="63"/>
      <c r="C90" s="63"/>
      <c r="D90" s="66"/>
      <c r="E90" s="66"/>
      <c r="F90" s="63"/>
      <c r="G90" s="63"/>
      <c r="H90" s="66"/>
      <c r="I90" s="66"/>
      <c r="J90" s="63"/>
      <c r="K90" s="63"/>
      <c r="L90" s="66"/>
      <c r="M90" s="66"/>
      <c r="N90" s="64"/>
      <c r="O90" s="64"/>
      <c r="P90" s="66"/>
      <c r="Q90" s="66"/>
      <c r="R90" s="60"/>
      <c r="S90" s="64"/>
      <c r="T90" s="61"/>
      <c r="U90" s="103"/>
      <c r="V90" s="132"/>
      <c r="W90" s="132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</row>
    <row r="91" spans="1:40" ht="14.25" customHeight="1">
      <c r="A91" s="72" t="s">
        <v>123</v>
      </c>
      <c r="B91" s="73">
        <f t="shared" ref="B91:R91" si="74">SUM(B88+B89)</f>
        <v>0</v>
      </c>
      <c r="C91" s="73">
        <f t="shared" si="74"/>
        <v>0</v>
      </c>
      <c r="D91" s="74">
        <f t="shared" si="74"/>
        <v>0</v>
      </c>
      <c r="E91" s="74">
        <f t="shared" si="74"/>
        <v>0</v>
      </c>
      <c r="F91" s="73">
        <f t="shared" si="74"/>
        <v>0</v>
      </c>
      <c r="G91" s="73">
        <f t="shared" si="74"/>
        <v>0</v>
      </c>
      <c r="H91" s="74">
        <f t="shared" si="74"/>
        <v>0</v>
      </c>
      <c r="I91" s="74">
        <f t="shared" si="74"/>
        <v>0</v>
      </c>
      <c r="J91" s="73">
        <f t="shared" si="74"/>
        <v>0</v>
      </c>
      <c r="K91" s="73">
        <f t="shared" si="74"/>
        <v>0</v>
      </c>
      <c r="L91" s="74">
        <f t="shared" si="74"/>
        <v>0</v>
      </c>
      <c r="M91" s="74">
        <f t="shared" si="74"/>
        <v>0</v>
      </c>
      <c r="N91" s="73">
        <f t="shared" si="74"/>
        <v>7</v>
      </c>
      <c r="O91" s="73">
        <f t="shared" si="74"/>
        <v>26875</v>
      </c>
      <c r="P91" s="74">
        <f t="shared" si="74"/>
        <v>0</v>
      </c>
      <c r="Q91" s="74">
        <f t="shared" si="74"/>
        <v>0</v>
      </c>
      <c r="R91" s="73">
        <f t="shared" si="74"/>
        <v>86</v>
      </c>
      <c r="S91" s="73">
        <v>36938</v>
      </c>
      <c r="T91" s="74">
        <f t="shared" ref="T91:U91" si="75">SUM(T88+T89)</f>
        <v>247</v>
      </c>
      <c r="U91" s="74">
        <f t="shared" si="75"/>
        <v>558148</v>
      </c>
      <c r="V91" s="64">
        <f t="shared" ref="V91:W91" si="76">B91+D91+F91+H91+J91+L91+N91+P91+R91+T91</f>
        <v>340</v>
      </c>
      <c r="W91" s="64">
        <f t="shared" si="76"/>
        <v>621961</v>
      </c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</row>
    <row r="92" spans="1:40" ht="13.5" customHeight="1">
      <c r="A92" s="2"/>
      <c r="B92" s="81"/>
      <c r="C92" s="81"/>
      <c r="D92" s="104"/>
      <c r="E92" s="104"/>
      <c r="F92" s="81"/>
      <c r="G92" s="81"/>
      <c r="H92" s="104"/>
      <c r="I92" s="104"/>
      <c r="J92" s="81"/>
      <c r="K92" s="81"/>
      <c r="L92" s="104"/>
      <c r="M92" s="104"/>
      <c r="N92" s="81"/>
      <c r="O92" s="81"/>
      <c r="P92" s="104"/>
      <c r="Q92" s="111"/>
      <c r="R92" s="88"/>
      <c r="S92" s="88"/>
      <c r="T92" s="2"/>
      <c r="U92" s="2"/>
      <c r="V92" s="58"/>
      <c r="W92" s="58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</row>
    <row r="93" spans="1:40" ht="18" customHeight="1">
      <c r="A93" s="72" t="s">
        <v>84</v>
      </c>
      <c r="B93" s="105">
        <f t="shared" ref="B93:U93" si="77">SUM(B18+B62+B85+B91)</f>
        <v>11605</v>
      </c>
      <c r="C93" s="105">
        <f t="shared" si="77"/>
        <v>50589944</v>
      </c>
      <c r="D93" s="106">
        <f t="shared" si="77"/>
        <v>2674</v>
      </c>
      <c r="E93" s="106">
        <f t="shared" si="77"/>
        <v>2320191</v>
      </c>
      <c r="F93" s="105">
        <f t="shared" si="77"/>
        <v>4415</v>
      </c>
      <c r="G93" s="105">
        <f t="shared" si="77"/>
        <v>4978386</v>
      </c>
      <c r="H93" s="106">
        <f t="shared" si="77"/>
        <v>726</v>
      </c>
      <c r="I93" s="106">
        <f t="shared" si="77"/>
        <v>3250352</v>
      </c>
      <c r="J93" s="105">
        <f t="shared" si="77"/>
        <v>1127</v>
      </c>
      <c r="K93" s="105">
        <f t="shared" si="77"/>
        <v>4815534</v>
      </c>
      <c r="L93" s="106">
        <f t="shared" si="77"/>
        <v>4</v>
      </c>
      <c r="M93" s="106">
        <f t="shared" si="77"/>
        <v>10000</v>
      </c>
      <c r="N93" s="105">
        <f t="shared" si="77"/>
        <v>166</v>
      </c>
      <c r="O93" s="105">
        <f t="shared" si="77"/>
        <v>555229</v>
      </c>
      <c r="P93" s="106">
        <f t="shared" si="77"/>
        <v>174</v>
      </c>
      <c r="Q93" s="106">
        <f t="shared" si="77"/>
        <v>401024</v>
      </c>
      <c r="R93" s="105">
        <f t="shared" si="77"/>
        <v>86</v>
      </c>
      <c r="S93" s="105">
        <f t="shared" si="77"/>
        <v>36938</v>
      </c>
      <c r="T93" s="106">
        <f t="shared" si="77"/>
        <v>1720</v>
      </c>
      <c r="U93" s="106">
        <f t="shared" si="77"/>
        <v>3893877</v>
      </c>
      <c r="V93" s="64">
        <f t="shared" ref="V93:W93" si="78">B93+D93+F93+H93+J93+L93+N93+P93+R93+T93</f>
        <v>22697</v>
      </c>
      <c r="W93" s="64">
        <f t="shared" si="78"/>
        <v>70851475</v>
      </c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</row>
    <row r="94" spans="1:40" ht="13.5" customHeight="1">
      <c r="A94" s="72" t="s">
        <v>85</v>
      </c>
      <c r="B94" s="64"/>
      <c r="C94" s="89">
        <f>SUM(C93/B93)</f>
        <v>4359.3230504093062</v>
      </c>
      <c r="D94" s="103"/>
      <c r="E94" s="107">
        <f>SUM(E93/D93)</f>
        <v>867.68548990276736</v>
      </c>
      <c r="F94" s="89"/>
      <c r="G94" s="89">
        <f>SUM(G93/F93)</f>
        <v>1127.6072480181201</v>
      </c>
      <c r="H94" s="107"/>
      <c r="I94" s="107">
        <f>SUM(I93/H93)</f>
        <v>4477.0688705234161</v>
      </c>
      <c r="J94" s="64"/>
      <c r="K94" s="89">
        <f>SUM(K93/J93)</f>
        <v>4272.8784383318543</v>
      </c>
      <c r="L94" s="103"/>
      <c r="M94" s="107">
        <f>SUM(M93/L93)</f>
        <v>2500</v>
      </c>
      <c r="N94" s="64"/>
      <c r="O94" s="89">
        <f>SUM(O93/N93)</f>
        <v>3344.7530120481929</v>
      </c>
      <c r="P94" s="103"/>
      <c r="Q94" s="101">
        <f>SUM(Q93/P93)</f>
        <v>2304.7356321839079</v>
      </c>
      <c r="R94" s="64"/>
      <c r="S94" s="89">
        <f>SUM(S93/R93)</f>
        <v>429.51162790697674</v>
      </c>
      <c r="T94" s="103"/>
      <c r="U94" s="107">
        <f>SUM(U93/T93)</f>
        <v>2263.881976744186</v>
      </c>
      <c r="V94" s="65"/>
      <c r="W94" s="65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</row>
    <row r="95" spans="1:40" ht="13.5" customHeight="1">
      <c r="A95" s="108"/>
      <c r="B95" s="109"/>
      <c r="C95" s="110"/>
      <c r="D95" s="111"/>
      <c r="E95" s="112"/>
      <c r="F95" s="112"/>
      <c r="G95" s="112"/>
      <c r="H95" s="112"/>
      <c r="I95" s="112"/>
      <c r="J95" s="79"/>
      <c r="K95" s="98"/>
      <c r="L95" s="113"/>
      <c r="M95" s="113"/>
      <c r="N95" s="2"/>
      <c r="O95" s="111"/>
      <c r="P95" s="2"/>
      <c r="Q95" s="2"/>
      <c r="R95" s="2"/>
      <c r="S95" s="133"/>
      <c r="T95" s="2"/>
      <c r="U95" s="11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</row>
    <row r="96" spans="1:40" ht="27" customHeight="1">
      <c r="A96" s="59" t="s">
        <v>86</v>
      </c>
      <c r="B96" s="56" t="s">
        <v>15</v>
      </c>
      <c r="C96" s="56" t="s">
        <v>16</v>
      </c>
      <c r="D96" s="56" t="s">
        <v>87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</row>
    <row r="97" spans="1:40" ht="36" customHeight="1">
      <c r="A97" s="114" t="s">
        <v>88</v>
      </c>
      <c r="B97" s="66">
        <v>106</v>
      </c>
      <c r="C97" s="66">
        <v>519758</v>
      </c>
      <c r="D97" s="115">
        <v>4903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</row>
    <row r="98" spans="1:40" ht="63" customHeight="1">
      <c r="A98" s="114" t="s">
        <v>112</v>
      </c>
      <c r="B98" s="66">
        <v>26</v>
      </c>
      <c r="C98" s="66">
        <v>77282</v>
      </c>
      <c r="D98" s="115">
        <v>2972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</row>
    <row r="99" spans="1:40" ht="54" customHeight="1">
      <c r="A99" s="114" t="s">
        <v>90</v>
      </c>
      <c r="B99" s="66">
        <v>15</v>
      </c>
      <c r="C99" s="66">
        <v>556092</v>
      </c>
      <c r="D99" s="115">
        <v>37073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</row>
    <row r="100" spans="1:40" ht="36" customHeight="1">
      <c r="A100" s="114" t="s">
        <v>113</v>
      </c>
      <c r="B100" s="66">
        <v>12</v>
      </c>
      <c r="C100" s="66">
        <v>31406</v>
      </c>
      <c r="D100" s="115">
        <v>2617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</row>
    <row r="101" spans="1:40" ht="36" customHeight="1">
      <c r="A101" s="114" t="s">
        <v>91</v>
      </c>
      <c r="B101" s="66">
        <v>10</v>
      </c>
      <c r="C101" s="66">
        <v>1774641</v>
      </c>
      <c r="D101" s="115">
        <v>177464</v>
      </c>
      <c r="E101" s="116"/>
      <c r="F101" s="116"/>
      <c r="G101" s="116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</row>
    <row r="102" spans="1:40" ht="36" customHeight="1">
      <c r="A102" s="114" t="s">
        <v>124</v>
      </c>
      <c r="B102" s="66">
        <v>9</v>
      </c>
      <c r="C102" s="66">
        <v>180000</v>
      </c>
      <c r="D102" s="115">
        <v>20000</v>
      </c>
      <c r="E102" s="116"/>
      <c r="F102" s="116"/>
      <c r="G102" s="116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</row>
    <row r="103" spans="1:40" ht="18" customHeight="1">
      <c r="A103" s="114" t="s">
        <v>92</v>
      </c>
      <c r="B103" s="66">
        <v>160</v>
      </c>
      <c r="C103" s="66">
        <v>640000</v>
      </c>
      <c r="D103" s="115">
        <v>4000</v>
      </c>
      <c r="E103" s="116"/>
      <c r="F103" s="116"/>
      <c r="G103" s="116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</row>
    <row r="104" spans="1:40" ht="13.5" customHeight="1">
      <c r="A104" s="54"/>
      <c r="B104" s="117"/>
      <c r="C104" s="117"/>
      <c r="D104" s="118"/>
      <c r="E104" s="116"/>
      <c r="F104" s="116"/>
      <c r="G104" s="116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</row>
    <row r="105" spans="1:40" ht="13.5" customHeight="1">
      <c r="A105" s="228" t="s">
        <v>125</v>
      </c>
      <c r="B105" s="209"/>
      <c r="C105" s="209"/>
      <c r="D105" s="209"/>
      <c r="E105" s="116"/>
      <c r="F105" s="116"/>
      <c r="G105" s="116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</row>
    <row r="106" spans="1:40" ht="13.5" customHeight="1">
      <c r="A106" s="119"/>
      <c r="B106" s="119"/>
      <c r="C106" s="119"/>
      <c r="D106" s="119"/>
      <c r="E106" s="116"/>
      <c r="F106" s="116"/>
      <c r="G106" s="116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</row>
    <row r="107" spans="1:40" ht="13.5" customHeight="1">
      <c r="A107" s="225" t="s">
        <v>126</v>
      </c>
      <c r="B107" s="209"/>
      <c r="C107" s="209"/>
      <c r="D107" s="209"/>
      <c r="E107" s="209"/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</row>
    <row r="108" spans="1:40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</row>
    <row r="109" spans="1:40" ht="13.5" customHeight="1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</row>
    <row r="110" spans="1:40" ht="13.5" customHeight="1">
      <c r="A110" s="120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</row>
    <row r="111" spans="1:40" ht="13.5" customHeight="1">
      <c r="A111" s="120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</row>
    <row r="112" spans="1:40" ht="13.5" customHeight="1">
      <c r="A112" s="120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</row>
    <row r="113" spans="1:40" ht="13.5" customHeight="1">
      <c r="A113" s="120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</row>
    <row r="114" spans="1:40" ht="13.5" customHeight="1">
      <c r="A114" s="120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</row>
    <row r="115" spans="1:40" ht="13.5" customHeight="1">
      <c r="A115" s="120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</row>
    <row r="116" spans="1:40" ht="13.5" customHeight="1">
      <c r="A116" s="120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</row>
    <row r="117" spans="1:40" ht="13.5" customHeight="1">
      <c r="A117" s="120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</row>
    <row r="118" spans="1:40" ht="13.5" customHeight="1">
      <c r="A118" s="120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</row>
    <row r="119" spans="1:40" ht="13.5" customHeight="1">
      <c r="A119" s="120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</row>
    <row r="120" spans="1:40" ht="13.5" customHeight="1">
      <c r="A120" s="120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</row>
    <row r="121" spans="1:40" ht="13.5" customHeight="1">
      <c r="A121" s="120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</row>
    <row r="122" spans="1:40" ht="13.5" customHeight="1">
      <c r="A122" s="120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</row>
    <row r="123" spans="1:40" ht="13.5" customHeight="1">
      <c r="A123" s="120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</row>
    <row r="124" spans="1:40" ht="13.5" customHeight="1">
      <c r="A124" s="120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</row>
    <row r="125" spans="1:40" ht="13.5" customHeight="1">
      <c r="A125" s="120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</row>
    <row r="126" spans="1:40" ht="13.5" customHeight="1">
      <c r="A126" s="120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</row>
    <row r="127" spans="1:40" ht="13.5" customHeight="1">
      <c r="A127" s="120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</row>
    <row r="128" spans="1:40" ht="13.5" customHeight="1">
      <c r="A128" s="120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</row>
    <row r="129" spans="1:40" ht="13.5" customHeight="1">
      <c r="A129" s="120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</row>
    <row r="130" spans="1:40" ht="13.5" customHeight="1">
      <c r="A130" s="120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</row>
    <row r="131" spans="1:40" ht="13.5" customHeight="1">
      <c r="A131" s="120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</row>
    <row r="132" spans="1:40" ht="13.5" customHeight="1">
      <c r="A132" s="120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</row>
    <row r="133" spans="1:40" ht="13.5" customHeight="1">
      <c r="A133" s="120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</row>
    <row r="134" spans="1:40" ht="13.5" customHeight="1">
      <c r="A134" s="120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</row>
    <row r="135" spans="1:40" ht="13.5" customHeight="1">
      <c r="A135" s="120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</row>
    <row r="136" spans="1:40" ht="13.5" customHeight="1">
      <c r="A136" s="120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</row>
    <row r="137" spans="1:40" ht="13.5" customHeight="1">
      <c r="A137" s="120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</row>
    <row r="138" spans="1:40" ht="13.5" customHeight="1">
      <c r="A138" s="120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</row>
    <row r="139" spans="1:40" ht="13.5" customHeight="1">
      <c r="A139" s="120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</row>
    <row r="140" spans="1:40" ht="13.5" customHeight="1">
      <c r="A140" s="120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</row>
    <row r="141" spans="1:40" ht="13.5" customHeight="1">
      <c r="A141" s="120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</row>
    <row r="142" spans="1:40" ht="13.5" customHeight="1">
      <c r="A142" s="120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</row>
    <row r="143" spans="1:40" ht="13.5" customHeight="1">
      <c r="A143" s="120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</row>
    <row r="144" spans="1:40" ht="13.5" customHeight="1">
      <c r="A144" s="120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</row>
    <row r="145" spans="1:40" ht="13.5" customHeight="1">
      <c r="A145" s="120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</row>
    <row r="146" spans="1:40" ht="13.5" customHeight="1">
      <c r="A146" s="120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</row>
    <row r="147" spans="1:40" ht="13.5" customHeight="1">
      <c r="A147" s="120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</row>
    <row r="148" spans="1:40" ht="13.5" customHeight="1">
      <c r="A148" s="120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</row>
    <row r="149" spans="1:40" ht="13.5" customHeight="1">
      <c r="A149" s="120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</row>
    <row r="150" spans="1:40" ht="13.5" customHeight="1">
      <c r="A150" s="120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</row>
    <row r="151" spans="1:40" ht="13.5" customHeight="1">
      <c r="A151" s="120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</row>
    <row r="152" spans="1:40" ht="13.5" customHeight="1">
      <c r="A152" s="120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</row>
    <row r="153" spans="1:40" ht="13.5" customHeight="1">
      <c r="A153" s="120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</row>
    <row r="154" spans="1:40" ht="13.5" customHeight="1">
      <c r="A154" s="120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</row>
    <row r="155" spans="1:40" ht="13.5" customHeight="1">
      <c r="A155" s="120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</row>
    <row r="156" spans="1:40" ht="13.5" customHeight="1">
      <c r="A156" s="120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</row>
    <row r="157" spans="1:40" ht="13.5" customHeight="1">
      <c r="A157" s="120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</row>
    <row r="158" spans="1:40" ht="13.5" customHeight="1">
      <c r="A158" s="120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</row>
    <row r="159" spans="1:40" ht="13.5" customHeight="1">
      <c r="A159" s="120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</row>
    <row r="160" spans="1:40" ht="13.5" customHeight="1">
      <c r="A160" s="120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</row>
    <row r="161" spans="1:40" ht="13.5" customHeight="1">
      <c r="A161" s="120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</row>
    <row r="162" spans="1:40" ht="13.5" customHeight="1">
      <c r="A162" s="120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</row>
    <row r="163" spans="1:40" ht="13.5" customHeight="1">
      <c r="A163" s="120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</row>
    <row r="164" spans="1:40" ht="13.5" customHeight="1">
      <c r="A164" s="120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</row>
    <row r="165" spans="1:40" ht="13.5" customHeight="1">
      <c r="A165" s="120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</row>
    <row r="166" spans="1:40" ht="13.5" customHeight="1">
      <c r="A166" s="120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</row>
    <row r="167" spans="1:40" ht="13.5" customHeight="1">
      <c r="A167" s="120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</row>
    <row r="168" spans="1:40" ht="13.5" customHeight="1">
      <c r="A168" s="120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</row>
    <row r="169" spans="1:40" ht="13.5" customHeight="1">
      <c r="A169" s="120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</row>
    <row r="170" spans="1:40" ht="13.5" customHeight="1">
      <c r="A170" s="120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</row>
    <row r="171" spans="1:40" ht="13.5" customHeight="1">
      <c r="A171" s="120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</row>
    <row r="172" spans="1:40" ht="13.5" customHeight="1">
      <c r="A172" s="120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</row>
    <row r="173" spans="1:40" ht="13.5" customHeight="1">
      <c r="A173" s="120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</row>
    <row r="174" spans="1:40" ht="13.5" customHeight="1">
      <c r="A174" s="120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</row>
    <row r="175" spans="1:40" ht="13.5" customHeight="1">
      <c r="A175" s="120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</row>
    <row r="176" spans="1:40" ht="13.5" customHeight="1">
      <c r="A176" s="120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</row>
    <row r="177" spans="1:40" ht="13.5" customHeight="1">
      <c r="A177" s="120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</row>
    <row r="178" spans="1:40" ht="13.5" customHeight="1">
      <c r="A178" s="120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</row>
    <row r="179" spans="1:40" ht="13.5" customHeight="1">
      <c r="A179" s="120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</row>
    <row r="180" spans="1:40" ht="13.5" customHeight="1">
      <c r="A180" s="120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</row>
    <row r="181" spans="1:40" ht="13.5" customHeight="1">
      <c r="A181" s="120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</row>
    <row r="182" spans="1:40" ht="13.5" customHeight="1">
      <c r="A182" s="120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</row>
    <row r="183" spans="1:40" ht="13.5" customHeight="1">
      <c r="A183" s="120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</row>
    <row r="184" spans="1:40" ht="13.5" customHeight="1">
      <c r="A184" s="120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</row>
    <row r="185" spans="1:40" ht="13.5" customHeight="1">
      <c r="A185" s="120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</row>
    <row r="186" spans="1:40" ht="13.5" customHeight="1">
      <c r="A186" s="120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</row>
    <row r="187" spans="1:40" ht="13.5" customHeight="1">
      <c r="A187" s="120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</row>
    <row r="188" spans="1:40" ht="13.5" customHeight="1">
      <c r="A188" s="120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</row>
    <row r="189" spans="1:40" ht="13.5" customHeight="1">
      <c r="A189" s="120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</row>
    <row r="190" spans="1:40" ht="13.5" customHeight="1">
      <c r="A190" s="120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</row>
    <row r="191" spans="1:40" ht="13.5" customHeight="1">
      <c r="A191" s="120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</row>
    <row r="192" spans="1:40" ht="13.5" customHeight="1">
      <c r="A192" s="120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</row>
    <row r="193" spans="1:40" ht="13.5" customHeight="1">
      <c r="A193" s="120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</row>
    <row r="194" spans="1:40" ht="13.5" customHeight="1">
      <c r="A194" s="120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</row>
    <row r="195" spans="1:40" ht="13.5" customHeight="1">
      <c r="A195" s="120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</row>
    <row r="196" spans="1:40" ht="13.5" customHeight="1">
      <c r="A196" s="120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</row>
    <row r="197" spans="1:40" ht="13.5" customHeight="1">
      <c r="A197" s="120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</row>
    <row r="198" spans="1:40" ht="13.5" customHeight="1">
      <c r="A198" s="120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</row>
    <row r="199" spans="1:40" ht="13.5" customHeight="1">
      <c r="A199" s="120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</row>
    <row r="200" spans="1:40" ht="13.5" customHeight="1">
      <c r="A200" s="120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</row>
    <row r="201" spans="1:40" ht="13.5" customHeight="1">
      <c r="A201" s="120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</row>
    <row r="202" spans="1:40" ht="13.5" customHeight="1">
      <c r="A202" s="120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</row>
    <row r="203" spans="1:40" ht="13.5" customHeight="1">
      <c r="A203" s="120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</row>
    <row r="204" spans="1:40" ht="13.5" customHeight="1">
      <c r="A204" s="120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</row>
    <row r="205" spans="1:40" ht="13.5" customHeight="1">
      <c r="A205" s="120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</row>
    <row r="206" spans="1:40" ht="13.5" customHeight="1">
      <c r="A206" s="120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</row>
    <row r="207" spans="1:40" ht="13.5" customHeight="1">
      <c r="A207" s="120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</row>
    <row r="208" spans="1:40" ht="13.5" customHeight="1">
      <c r="A208" s="120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</row>
    <row r="209" spans="1:40" ht="13.5" customHeight="1">
      <c r="A209" s="120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</row>
    <row r="210" spans="1:40" ht="13.5" customHeight="1">
      <c r="A210" s="120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</row>
    <row r="211" spans="1:40" ht="13.5" customHeight="1">
      <c r="A211" s="120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</row>
    <row r="212" spans="1:40" ht="13.5" customHeight="1">
      <c r="A212" s="120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</row>
    <row r="213" spans="1:40" ht="13.5" customHeight="1">
      <c r="A213" s="120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</row>
    <row r="214" spans="1:40" ht="13.5" customHeight="1">
      <c r="A214" s="120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</row>
    <row r="215" spans="1:40" ht="13.5" customHeight="1">
      <c r="A215" s="120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</row>
    <row r="216" spans="1:40" ht="13.5" customHeight="1">
      <c r="A216" s="120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</row>
    <row r="217" spans="1:40" ht="13.5" customHeight="1">
      <c r="A217" s="120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</row>
    <row r="218" spans="1:40" ht="13.5" customHeight="1">
      <c r="A218" s="120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</row>
    <row r="219" spans="1:40" ht="13.5" customHeight="1">
      <c r="A219" s="120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</row>
    <row r="220" spans="1:40" ht="13.5" customHeight="1">
      <c r="A220" s="120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</row>
    <row r="221" spans="1:40" ht="13.5" customHeight="1">
      <c r="A221" s="120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</row>
    <row r="222" spans="1:40" ht="13.5" customHeight="1">
      <c r="A222" s="120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</row>
    <row r="223" spans="1:40" ht="13.5" customHeight="1">
      <c r="A223" s="120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</row>
    <row r="224" spans="1:40" ht="13.5" customHeight="1">
      <c r="A224" s="120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</row>
    <row r="225" spans="1:40" ht="13.5" customHeight="1">
      <c r="A225" s="120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</row>
    <row r="226" spans="1:40" ht="13.5" customHeight="1">
      <c r="A226" s="120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</row>
    <row r="227" spans="1:40" ht="13.5" customHeight="1">
      <c r="A227" s="120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</row>
    <row r="228" spans="1:40" ht="13.5" customHeight="1">
      <c r="A228" s="120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</row>
    <row r="229" spans="1:40" ht="13.5" customHeight="1">
      <c r="A229" s="120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</row>
    <row r="230" spans="1:40" ht="13.5" customHeight="1">
      <c r="A230" s="120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</row>
    <row r="231" spans="1:40" ht="13.5" customHeight="1">
      <c r="A231" s="120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</row>
    <row r="232" spans="1:40" ht="13.5" customHeight="1">
      <c r="A232" s="120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</row>
    <row r="233" spans="1:40" ht="13.5" customHeight="1">
      <c r="A233" s="120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</row>
    <row r="234" spans="1:40" ht="13.5" customHeight="1">
      <c r="A234" s="120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</row>
    <row r="235" spans="1:40" ht="13.5" customHeight="1">
      <c r="A235" s="120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</row>
    <row r="236" spans="1:40" ht="13.5" customHeight="1">
      <c r="A236" s="120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</row>
    <row r="237" spans="1:40" ht="13.5" customHeight="1">
      <c r="A237" s="120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</row>
    <row r="238" spans="1:40" ht="13.5" customHeight="1">
      <c r="A238" s="120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</row>
    <row r="239" spans="1:40" ht="13.5" customHeight="1">
      <c r="A239" s="120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</row>
    <row r="240" spans="1:40" ht="13.5" customHeight="1">
      <c r="A240" s="120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</row>
    <row r="241" spans="1:40" ht="13.5" customHeight="1">
      <c r="A241" s="120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</row>
    <row r="242" spans="1:40" ht="13.5" customHeight="1">
      <c r="A242" s="120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</row>
    <row r="243" spans="1:40" ht="13.5" customHeight="1">
      <c r="A243" s="120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</row>
    <row r="244" spans="1:40" ht="13.5" customHeight="1">
      <c r="A244" s="120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</row>
    <row r="245" spans="1:40" ht="13.5" customHeight="1">
      <c r="A245" s="120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</row>
    <row r="246" spans="1:40" ht="13.5" customHeight="1">
      <c r="A246" s="120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</row>
    <row r="247" spans="1:40" ht="13.5" customHeight="1">
      <c r="A247" s="120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</row>
    <row r="248" spans="1:40" ht="13.5" customHeight="1">
      <c r="A248" s="120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</row>
    <row r="249" spans="1:40" ht="13.5" customHeight="1">
      <c r="A249" s="120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</row>
    <row r="250" spans="1:40" ht="13.5" customHeight="1">
      <c r="A250" s="120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</row>
    <row r="251" spans="1:40" ht="13.5" customHeight="1">
      <c r="A251" s="120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</row>
    <row r="252" spans="1:40" ht="13.5" customHeight="1">
      <c r="A252" s="120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</row>
    <row r="253" spans="1:40" ht="13.5" customHeight="1">
      <c r="A253" s="120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</row>
    <row r="254" spans="1:40" ht="13.5" customHeight="1">
      <c r="A254" s="120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</row>
    <row r="255" spans="1:40" ht="13.5" customHeight="1">
      <c r="A255" s="120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</row>
    <row r="256" spans="1:40" ht="13.5" customHeight="1">
      <c r="A256" s="120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</row>
    <row r="257" spans="1:40" ht="13.5" customHeight="1">
      <c r="A257" s="120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</row>
    <row r="258" spans="1:40" ht="13.5" customHeight="1">
      <c r="A258" s="120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</row>
    <row r="259" spans="1:40" ht="13.5" customHeight="1">
      <c r="A259" s="120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</row>
    <row r="260" spans="1:40" ht="13.5" customHeight="1">
      <c r="A260" s="120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</row>
    <row r="261" spans="1:40" ht="13.5" customHeight="1">
      <c r="A261" s="120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</row>
    <row r="262" spans="1:40" ht="13.5" customHeight="1">
      <c r="A262" s="120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</row>
    <row r="263" spans="1:40" ht="13.5" customHeight="1">
      <c r="A263" s="120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</row>
    <row r="264" spans="1:40" ht="13.5" customHeight="1">
      <c r="A264" s="120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</row>
    <row r="265" spans="1:40" ht="13.5" customHeight="1">
      <c r="A265" s="120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</row>
    <row r="266" spans="1:40" ht="13.5" customHeight="1">
      <c r="A266" s="120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</row>
    <row r="267" spans="1:40" ht="13.5" customHeight="1">
      <c r="A267" s="120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</row>
    <row r="268" spans="1:40" ht="13.5" customHeight="1">
      <c r="A268" s="120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</row>
    <row r="269" spans="1:40" ht="13.5" customHeight="1">
      <c r="A269" s="120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</row>
    <row r="270" spans="1:40" ht="13.5" customHeight="1">
      <c r="A270" s="120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</row>
    <row r="271" spans="1:40" ht="13.5" customHeight="1">
      <c r="A271" s="120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</row>
    <row r="272" spans="1:40" ht="13.5" customHeight="1">
      <c r="A272" s="120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</row>
    <row r="273" spans="1:40" ht="13.5" customHeight="1">
      <c r="A273" s="120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</row>
    <row r="274" spans="1:40" ht="13.5" customHeight="1">
      <c r="A274" s="120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</row>
    <row r="275" spans="1:40" ht="13.5" customHeight="1">
      <c r="A275" s="120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</row>
    <row r="276" spans="1:40" ht="13.5" customHeight="1">
      <c r="A276" s="120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</row>
    <row r="277" spans="1:40" ht="13.5" customHeight="1">
      <c r="A277" s="120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</row>
    <row r="278" spans="1:40" ht="13.5" customHeight="1">
      <c r="A278" s="120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</row>
    <row r="279" spans="1:40" ht="13.5" customHeight="1">
      <c r="A279" s="120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</row>
    <row r="280" spans="1:40" ht="13.5" customHeight="1">
      <c r="A280" s="120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</row>
    <row r="281" spans="1:40" ht="13.5" customHeight="1">
      <c r="A281" s="120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</row>
    <row r="282" spans="1:40" ht="13.5" customHeight="1">
      <c r="A282" s="120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</row>
    <row r="283" spans="1:40" ht="13.5" customHeight="1">
      <c r="A283" s="120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</row>
    <row r="284" spans="1:40" ht="13.5" customHeight="1">
      <c r="A284" s="120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</row>
    <row r="285" spans="1:40" ht="13.5" customHeight="1">
      <c r="A285" s="120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</row>
    <row r="286" spans="1:40" ht="13.5" customHeight="1">
      <c r="A286" s="120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</row>
    <row r="287" spans="1:40" ht="13.5" customHeight="1">
      <c r="A287" s="120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</row>
    <row r="288" spans="1:40" ht="13.5" customHeight="1">
      <c r="A288" s="120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</row>
    <row r="289" spans="1:40" ht="13.5" customHeight="1">
      <c r="A289" s="120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</row>
    <row r="290" spans="1:40" ht="13.5" customHeight="1">
      <c r="A290" s="120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</row>
    <row r="291" spans="1:40" ht="13.5" customHeight="1">
      <c r="A291" s="120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</row>
    <row r="292" spans="1:40" ht="13.5" customHeight="1">
      <c r="A292" s="120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</row>
    <row r="293" spans="1:40" ht="13.5" customHeight="1">
      <c r="A293" s="120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</row>
    <row r="294" spans="1:40" ht="13.5" customHeight="1">
      <c r="A294" s="120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</row>
    <row r="295" spans="1:40" ht="13.5" customHeight="1">
      <c r="A295" s="120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</row>
    <row r="296" spans="1:40" ht="13.5" customHeight="1">
      <c r="A296" s="120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</row>
    <row r="297" spans="1:40" ht="13.5" customHeight="1">
      <c r="A297" s="120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</row>
    <row r="298" spans="1:40" ht="13.5" customHeight="1">
      <c r="A298" s="120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</row>
    <row r="299" spans="1:40" ht="13.5" customHeight="1">
      <c r="A299" s="120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</row>
    <row r="300" spans="1:40" ht="13.5" customHeight="1">
      <c r="A300" s="120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</row>
    <row r="301" spans="1:40" ht="13.5" customHeight="1">
      <c r="A301" s="120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</row>
    <row r="302" spans="1:40" ht="13.5" customHeight="1">
      <c r="A302" s="120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</row>
    <row r="303" spans="1:40" ht="13.5" customHeight="1">
      <c r="A303" s="120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</row>
    <row r="304" spans="1:40" ht="13.5" customHeight="1">
      <c r="A304" s="120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</row>
    <row r="305" spans="1:40" ht="13.5" customHeight="1">
      <c r="A305" s="120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</row>
    <row r="306" spans="1:40" ht="13.5" customHeight="1">
      <c r="A306" s="120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</row>
    <row r="307" spans="1:40" ht="13.5" customHeight="1">
      <c r="A307" s="120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</row>
    <row r="308" spans="1:40" ht="13.5" customHeight="1">
      <c r="A308" s="120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</row>
    <row r="309" spans="1:40" ht="13.5" customHeight="1">
      <c r="A309" s="120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</row>
    <row r="310" spans="1:40" ht="13.5" customHeight="1">
      <c r="A310" s="120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</row>
    <row r="311" spans="1:40" ht="13.5" customHeight="1">
      <c r="A311" s="120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</row>
    <row r="312" spans="1:40" ht="13.5" customHeight="1">
      <c r="A312" s="120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</row>
    <row r="313" spans="1:40" ht="13.5" customHeight="1">
      <c r="A313" s="120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</row>
    <row r="314" spans="1:40" ht="13.5" customHeight="1">
      <c r="A314" s="120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</row>
    <row r="315" spans="1:40" ht="13.5" customHeight="1">
      <c r="A315" s="120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</row>
    <row r="316" spans="1:40" ht="13.5" customHeight="1">
      <c r="A316" s="120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</row>
    <row r="317" spans="1:40" ht="13.5" customHeight="1">
      <c r="A317" s="120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</row>
    <row r="318" spans="1:40" ht="13.5" customHeight="1">
      <c r="A318" s="120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</row>
    <row r="319" spans="1:40" ht="13.5" customHeight="1">
      <c r="A319" s="120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</row>
    <row r="320" spans="1:40" ht="13.5" customHeight="1">
      <c r="A320" s="120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</row>
    <row r="321" spans="1:40" ht="13.5" customHeight="1">
      <c r="A321" s="120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</row>
    <row r="322" spans="1:40" ht="13.5" customHeight="1">
      <c r="A322" s="120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</row>
    <row r="323" spans="1:40" ht="13.5" customHeight="1">
      <c r="A323" s="120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</row>
    <row r="324" spans="1:40" ht="13.5" customHeight="1">
      <c r="A324" s="120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</row>
    <row r="325" spans="1:40" ht="13.5" customHeight="1">
      <c r="A325" s="120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</row>
    <row r="326" spans="1:40" ht="13.5" customHeight="1">
      <c r="A326" s="120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</row>
    <row r="327" spans="1:40" ht="13.5" customHeight="1">
      <c r="A327" s="120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</row>
    <row r="328" spans="1:40" ht="13.5" customHeight="1">
      <c r="A328" s="120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</row>
    <row r="329" spans="1:40" ht="13.5" customHeight="1">
      <c r="A329" s="120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</row>
    <row r="330" spans="1:40" ht="13.5" customHeight="1">
      <c r="A330" s="120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</row>
    <row r="331" spans="1:40" ht="13.5" customHeight="1">
      <c r="A331" s="120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</row>
    <row r="332" spans="1:40" ht="13.5" customHeight="1">
      <c r="A332" s="120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</row>
    <row r="333" spans="1:40" ht="13.5" customHeight="1">
      <c r="A333" s="120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</row>
    <row r="334" spans="1:40" ht="13.5" customHeight="1">
      <c r="A334" s="120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</row>
    <row r="335" spans="1:40" ht="13.5" customHeight="1">
      <c r="A335" s="120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</row>
    <row r="336" spans="1:40" ht="13.5" customHeight="1">
      <c r="A336" s="120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</row>
    <row r="337" spans="1:40" ht="13.5" customHeight="1">
      <c r="A337" s="120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</row>
    <row r="338" spans="1:40" ht="13.5" customHeight="1">
      <c r="A338" s="120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</row>
    <row r="339" spans="1:40" ht="13.5" customHeight="1">
      <c r="A339" s="120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</row>
    <row r="340" spans="1:40" ht="13.5" customHeight="1">
      <c r="A340" s="120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</row>
    <row r="341" spans="1:40" ht="13.5" customHeight="1">
      <c r="A341" s="120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</row>
    <row r="342" spans="1:40" ht="13.5" customHeight="1">
      <c r="A342" s="120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</row>
    <row r="343" spans="1:40" ht="13.5" customHeight="1">
      <c r="A343" s="120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</row>
    <row r="344" spans="1:40" ht="13.5" customHeight="1">
      <c r="A344" s="120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</row>
    <row r="345" spans="1:40" ht="13.5" customHeight="1">
      <c r="A345" s="120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</row>
    <row r="346" spans="1:40" ht="13.5" customHeight="1">
      <c r="A346" s="120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</row>
    <row r="347" spans="1:40" ht="13.5" customHeight="1">
      <c r="A347" s="120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</row>
    <row r="348" spans="1:40" ht="13.5" customHeight="1">
      <c r="A348" s="120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</row>
    <row r="349" spans="1:40" ht="13.5" customHeight="1">
      <c r="A349" s="120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</row>
    <row r="350" spans="1:40" ht="13.5" customHeight="1">
      <c r="A350" s="120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</row>
    <row r="351" spans="1:40" ht="13.5" customHeight="1">
      <c r="A351" s="120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</row>
    <row r="352" spans="1:40" ht="13.5" customHeight="1">
      <c r="A352" s="120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</row>
    <row r="353" spans="1:40" ht="13.5" customHeight="1">
      <c r="A353" s="120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</row>
    <row r="354" spans="1:40" ht="13.5" customHeight="1">
      <c r="A354" s="120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</row>
    <row r="355" spans="1:40" ht="13.5" customHeight="1">
      <c r="A355" s="120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</row>
    <row r="356" spans="1:40" ht="13.5" customHeight="1">
      <c r="A356" s="120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</row>
    <row r="357" spans="1:40" ht="13.5" customHeight="1">
      <c r="A357" s="120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</row>
    <row r="358" spans="1:40" ht="13.5" customHeight="1">
      <c r="A358" s="120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</row>
    <row r="359" spans="1:40" ht="13.5" customHeight="1">
      <c r="A359" s="120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</row>
    <row r="360" spans="1:40" ht="13.5" customHeight="1">
      <c r="A360" s="120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</row>
    <row r="361" spans="1:40" ht="13.5" customHeight="1">
      <c r="A361" s="120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</row>
    <row r="362" spans="1:40" ht="13.5" customHeight="1">
      <c r="A362" s="120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</row>
    <row r="363" spans="1:40" ht="13.5" customHeight="1">
      <c r="A363" s="120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</row>
    <row r="364" spans="1:40" ht="13.5" customHeight="1">
      <c r="A364" s="120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</row>
    <row r="365" spans="1:40" ht="13.5" customHeight="1">
      <c r="A365" s="120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</row>
    <row r="366" spans="1:40" ht="13.5" customHeight="1">
      <c r="A366" s="120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</row>
    <row r="367" spans="1:40" ht="13.5" customHeight="1">
      <c r="A367" s="120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</row>
    <row r="368" spans="1:40" ht="13.5" customHeight="1">
      <c r="A368" s="120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</row>
    <row r="369" spans="1:40" ht="13.5" customHeight="1">
      <c r="A369" s="120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</row>
    <row r="370" spans="1:40" ht="13.5" customHeight="1">
      <c r="A370" s="120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</row>
    <row r="371" spans="1:40" ht="13.5" customHeight="1">
      <c r="A371" s="120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</row>
    <row r="372" spans="1:40" ht="13.5" customHeight="1">
      <c r="A372" s="120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</row>
    <row r="373" spans="1:40" ht="13.5" customHeight="1">
      <c r="A373" s="120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</row>
    <row r="374" spans="1:40" ht="13.5" customHeight="1">
      <c r="A374" s="120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</row>
    <row r="375" spans="1:40" ht="13.5" customHeight="1">
      <c r="A375" s="120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</row>
    <row r="376" spans="1:40" ht="13.5" customHeight="1">
      <c r="A376" s="120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</row>
    <row r="377" spans="1:40" ht="13.5" customHeight="1">
      <c r="A377" s="120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</row>
    <row r="378" spans="1:40" ht="13.5" customHeight="1">
      <c r="A378" s="120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</row>
    <row r="379" spans="1:40" ht="13.5" customHeight="1">
      <c r="A379" s="120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</row>
    <row r="380" spans="1:40" ht="13.5" customHeight="1">
      <c r="A380" s="120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</row>
    <row r="381" spans="1:40" ht="13.5" customHeight="1">
      <c r="A381" s="120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</row>
    <row r="382" spans="1:40" ht="13.5" customHeight="1">
      <c r="A382" s="120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</row>
    <row r="383" spans="1:40" ht="13.5" customHeight="1">
      <c r="A383" s="120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</row>
    <row r="384" spans="1:40" ht="13.5" customHeight="1">
      <c r="A384" s="120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</row>
    <row r="385" spans="1:40" ht="13.5" customHeight="1">
      <c r="A385" s="120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</row>
    <row r="386" spans="1:40" ht="13.5" customHeight="1">
      <c r="A386" s="120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</row>
    <row r="387" spans="1:40" ht="13.5" customHeight="1">
      <c r="A387" s="120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</row>
    <row r="388" spans="1:40" ht="13.5" customHeight="1">
      <c r="A388" s="120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</row>
    <row r="389" spans="1:40" ht="13.5" customHeight="1">
      <c r="A389" s="120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</row>
    <row r="390" spans="1:40" ht="13.5" customHeight="1">
      <c r="A390" s="120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</row>
    <row r="391" spans="1:40" ht="13.5" customHeight="1">
      <c r="A391" s="120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</row>
    <row r="392" spans="1:40" ht="13.5" customHeight="1">
      <c r="A392" s="120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</row>
    <row r="393" spans="1:40" ht="13.5" customHeight="1">
      <c r="A393" s="120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</row>
    <row r="394" spans="1:40" ht="13.5" customHeight="1">
      <c r="A394" s="120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</row>
    <row r="395" spans="1:40" ht="13.5" customHeight="1">
      <c r="A395" s="120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</row>
    <row r="396" spans="1:40" ht="13.5" customHeight="1">
      <c r="A396" s="120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</row>
    <row r="397" spans="1:40" ht="13.5" customHeight="1">
      <c r="A397" s="120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</row>
    <row r="398" spans="1:40" ht="13.5" customHeight="1">
      <c r="A398" s="120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</row>
    <row r="399" spans="1:40" ht="13.5" customHeight="1">
      <c r="A399" s="120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</row>
    <row r="400" spans="1:40" ht="13.5" customHeight="1">
      <c r="A400" s="120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</row>
    <row r="401" spans="1:40" ht="13.5" customHeight="1">
      <c r="A401" s="120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</row>
    <row r="402" spans="1:40" ht="13.5" customHeight="1">
      <c r="A402" s="120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</row>
    <row r="403" spans="1:40" ht="13.5" customHeight="1">
      <c r="A403" s="120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</row>
    <row r="404" spans="1:40" ht="13.5" customHeight="1">
      <c r="A404" s="120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</row>
    <row r="405" spans="1:40" ht="13.5" customHeight="1">
      <c r="A405" s="120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</row>
    <row r="406" spans="1:40" ht="13.5" customHeight="1">
      <c r="A406" s="120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</row>
    <row r="407" spans="1:40" ht="13.5" customHeight="1">
      <c r="A407" s="120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</row>
    <row r="408" spans="1:40" ht="13.5" customHeight="1">
      <c r="A408" s="120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</row>
    <row r="409" spans="1:40" ht="13.5" customHeight="1">
      <c r="A409" s="120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</row>
    <row r="410" spans="1:40" ht="13.5" customHeight="1">
      <c r="A410" s="120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</row>
    <row r="411" spans="1:40" ht="13.5" customHeight="1">
      <c r="A411" s="120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</row>
    <row r="412" spans="1:40" ht="13.5" customHeight="1">
      <c r="A412" s="120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</row>
    <row r="413" spans="1:40" ht="13.5" customHeight="1">
      <c r="A413" s="120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</row>
    <row r="414" spans="1:40" ht="13.5" customHeight="1">
      <c r="A414" s="120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</row>
    <row r="415" spans="1:40" ht="13.5" customHeight="1">
      <c r="A415" s="120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</row>
    <row r="416" spans="1:40" ht="13.5" customHeight="1">
      <c r="A416" s="120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</row>
    <row r="417" spans="1:40" ht="13.5" customHeight="1">
      <c r="A417" s="120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</row>
    <row r="418" spans="1:40" ht="13.5" customHeight="1">
      <c r="A418" s="120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</row>
    <row r="419" spans="1:40" ht="13.5" customHeight="1">
      <c r="A419" s="120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</row>
    <row r="420" spans="1:40" ht="13.5" customHeight="1">
      <c r="A420" s="120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</row>
    <row r="421" spans="1:40" ht="13.5" customHeight="1">
      <c r="A421" s="120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</row>
    <row r="422" spans="1:40" ht="13.5" customHeight="1">
      <c r="A422" s="120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</row>
    <row r="423" spans="1:40" ht="13.5" customHeight="1">
      <c r="A423" s="120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</row>
    <row r="424" spans="1:40" ht="13.5" customHeight="1">
      <c r="A424" s="120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</row>
    <row r="425" spans="1:40" ht="13.5" customHeight="1">
      <c r="A425" s="120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</row>
    <row r="426" spans="1:40" ht="13.5" customHeight="1">
      <c r="A426" s="120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</row>
    <row r="427" spans="1:40" ht="13.5" customHeight="1">
      <c r="A427" s="120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</row>
    <row r="428" spans="1:40" ht="13.5" customHeight="1">
      <c r="A428" s="120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</row>
    <row r="429" spans="1:40" ht="13.5" customHeight="1">
      <c r="A429" s="120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</row>
    <row r="430" spans="1:40" ht="13.5" customHeight="1">
      <c r="A430" s="120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</row>
    <row r="431" spans="1:40" ht="13.5" customHeight="1">
      <c r="A431" s="120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</row>
    <row r="432" spans="1:40" ht="13.5" customHeight="1">
      <c r="A432" s="120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</row>
    <row r="433" spans="1:40" ht="13.5" customHeight="1">
      <c r="A433" s="120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</row>
    <row r="434" spans="1:40" ht="13.5" customHeight="1">
      <c r="A434" s="120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</row>
    <row r="435" spans="1:40" ht="13.5" customHeight="1">
      <c r="A435" s="120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</row>
    <row r="436" spans="1:40" ht="13.5" customHeight="1">
      <c r="A436" s="120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</row>
    <row r="437" spans="1:40" ht="13.5" customHeight="1">
      <c r="A437" s="120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</row>
    <row r="438" spans="1:40" ht="13.5" customHeight="1">
      <c r="A438" s="120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</row>
    <row r="439" spans="1:40" ht="13.5" customHeight="1">
      <c r="A439" s="120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</row>
    <row r="440" spans="1:40" ht="13.5" customHeight="1">
      <c r="A440" s="120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</row>
    <row r="441" spans="1:40" ht="13.5" customHeight="1">
      <c r="A441" s="120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</row>
    <row r="442" spans="1:40" ht="13.5" customHeight="1">
      <c r="A442" s="120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</row>
    <row r="443" spans="1:40" ht="13.5" customHeight="1">
      <c r="A443" s="120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</row>
    <row r="444" spans="1:40" ht="13.5" customHeight="1">
      <c r="A444" s="120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</row>
    <row r="445" spans="1:40" ht="13.5" customHeight="1">
      <c r="A445" s="120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</row>
    <row r="446" spans="1:40" ht="13.5" customHeight="1">
      <c r="A446" s="120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</row>
    <row r="447" spans="1:40" ht="13.5" customHeight="1">
      <c r="A447" s="120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</row>
    <row r="448" spans="1:40" ht="13.5" customHeight="1">
      <c r="A448" s="120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</row>
    <row r="449" spans="1:40" ht="13.5" customHeight="1">
      <c r="A449" s="120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</row>
    <row r="450" spans="1:40" ht="13.5" customHeight="1">
      <c r="A450" s="120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</row>
    <row r="451" spans="1:40" ht="13.5" customHeight="1">
      <c r="A451" s="120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</row>
    <row r="452" spans="1:40" ht="13.5" customHeight="1">
      <c r="A452" s="120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</row>
    <row r="453" spans="1:40" ht="13.5" customHeight="1">
      <c r="A453" s="120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</row>
    <row r="454" spans="1:40" ht="13.5" customHeight="1">
      <c r="A454" s="120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</row>
    <row r="455" spans="1:40" ht="13.5" customHeight="1">
      <c r="A455" s="120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</row>
    <row r="456" spans="1:40" ht="13.5" customHeight="1">
      <c r="A456" s="120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</row>
    <row r="457" spans="1:40" ht="13.5" customHeight="1">
      <c r="A457" s="120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</row>
    <row r="458" spans="1:40" ht="13.5" customHeight="1">
      <c r="A458" s="120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</row>
    <row r="459" spans="1:40" ht="13.5" customHeight="1">
      <c r="A459" s="120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</row>
    <row r="460" spans="1:40" ht="13.5" customHeight="1">
      <c r="A460" s="120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</row>
    <row r="461" spans="1:40" ht="13.5" customHeight="1">
      <c r="A461" s="120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</row>
    <row r="462" spans="1:40" ht="13.5" customHeight="1">
      <c r="A462" s="120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</row>
    <row r="463" spans="1:40" ht="13.5" customHeight="1">
      <c r="A463" s="120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</row>
    <row r="464" spans="1:40" ht="13.5" customHeight="1">
      <c r="A464" s="120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</row>
    <row r="465" spans="1:40" ht="13.5" customHeight="1">
      <c r="A465" s="120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</row>
    <row r="466" spans="1:40" ht="13.5" customHeight="1">
      <c r="A466" s="120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</row>
    <row r="467" spans="1:40" ht="13.5" customHeight="1">
      <c r="A467" s="120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</row>
    <row r="468" spans="1:40" ht="13.5" customHeight="1">
      <c r="A468" s="120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</row>
    <row r="469" spans="1:40" ht="13.5" customHeight="1">
      <c r="A469" s="120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</row>
    <row r="470" spans="1:40" ht="13.5" customHeight="1">
      <c r="A470" s="120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</row>
    <row r="471" spans="1:40" ht="13.5" customHeight="1">
      <c r="A471" s="120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</row>
    <row r="472" spans="1:40" ht="13.5" customHeight="1">
      <c r="A472" s="120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</row>
    <row r="473" spans="1:40" ht="13.5" customHeight="1">
      <c r="A473" s="120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</row>
    <row r="474" spans="1:40" ht="13.5" customHeight="1">
      <c r="A474" s="120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</row>
    <row r="475" spans="1:40" ht="13.5" customHeight="1">
      <c r="A475" s="120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</row>
    <row r="476" spans="1:40" ht="13.5" customHeight="1">
      <c r="A476" s="120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</row>
    <row r="477" spans="1:40" ht="13.5" customHeight="1">
      <c r="A477" s="120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</row>
    <row r="478" spans="1:40" ht="13.5" customHeight="1">
      <c r="A478" s="120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</row>
    <row r="479" spans="1:40" ht="13.5" customHeight="1">
      <c r="A479" s="120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</row>
    <row r="480" spans="1:40" ht="13.5" customHeight="1">
      <c r="A480" s="120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</row>
    <row r="481" spans="1:40" ht="13.5" customHeight="1">
      <c r="A481" s="120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</row>
    <row r="482" spans="1:40" ht="13.5" customHeight="1">
      <c r="A482" s="120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</row>
    <row r="483" spans="1:40" ht="13.5" customHeight="1">
      <c r="A483" s="120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</row>
    <row r="484" spans="1:40" ht="13.5" customHeight="1">
      <c r="A484" s="120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</row>
    <row r="485" spans="1:40" ht="13.5" customHeight="1">
      <c r="A485" s="120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</row>
    <row r="486" spans="1:40" ht="13.5" customHeight="1">
      <c r="A486" s="120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</row>
    <row r="487" spans="1:40" ht="13.5" customHeight="1">
      <c r="A487" s="120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</row>
    <row r="488" spans="1:40" ht="13.5" customHeight="1">
      <c r="A488" s="120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</row>
    <row r="489" spans="1:40" ht="13.5" customHeight="1">
      <c r="A489" s="120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</row>
    <row r="490" spans="1:40" ht="13.5" customHeight="1">
      <c r="A490" s="120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</row>
    <row r="491" spans="1:40" ht="13.5" customHeight="1">
      <c r="A491" s="120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</row>
    <row r="492" spans="1:40" ht="13.5" customHeight="1">
      <c r="A492" s="120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</row>
    <row r="493" spans="1:40" ht="13.5" customHeight="1">
      <c r="A493" s="120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</row>
    <row r="494" spans="1:40" ht="13.5" customHeight="1">
      <c r="A494" s="120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</row>
    <row r="495" spans="1:40" ht="13.5" customHeight="1">
      <c r="A495" s="120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</row>
    <row r="496" spans="1:40" ht="13.5" customHeight="1">
      <c r="A496" s="120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</row>
    <row r="497" spans="1:40" ht="13.5" customHeight="1">
      <c r="A497" s="120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</row>
    <row r="498" spans="1:40" ht="13.5" customHeight="1">
      <c r="A498" s="120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</row>
    <row r="499" spans="1:40" ht="13.5" customHeight="1">
      <c r="A499" s="120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</row>
    <row r="500" spans="1:40" ht="13.5" customHeight="1">
      <c r="A500" s="120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</row>
    <row r="501" spans="1:40" ht="13.5" customHeight="1">
      <c r="A501" s="120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</row>
    <row r="502" spans="1:40" ht="13.5" customHeight="1">
      <c r="A502" s="120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</row>
    <row r="503" spans="1:40" ht="13.5" customHeight="1">
      <c r="A503" s="120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</row>
    <row r="504" spans="1:40" ht="13.5" customHeight="1">
      <c r="A504" s="120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</row>
    <row r="505" spans="1:40" ht="13.5" customHeight="1">
      <c r="A505" s="120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</row>
    <row r="506" spans="1:40" ht="13.5" customHeight="1">
      <c r="A506" s="120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</row>
    <row r="507" spans="1:40" ht="13.5" customHeight="1">
      <c r="A507" s="120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</row>
    <row r="508" spans="1:40" ht="13.5" customHeight="1">
      <c r="A508" s="120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</row>
    <row r="509" spans="1:40" ht="13.5" customHeight="1">
      <c r="A509" s="120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</row>
    <row r="510" spans="1:40" ht="13.5" customHeight="1">
      <c r="A510" s="120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</row>
    <row r="511" spans="1:40" ht="13.5" customHeight="1">
      <c r="A511" s="120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</row>
    <row r="512" spans="1:40" ht="13.5" customHeight="1">
      <c r="A512" s="120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</row>
    <row r="513" spans="1:40" ht="13.5" customHeight="1">
      <c r="A513" s="120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</row>
    <row r="514" spans="1:40" ht="13.5" customHeight="1">
      <c r="A514" s="120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</row>
    <row r="515" spans="1:40" ht="13.5" customHeight="1">
      <c r="A515" s="120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</row>
    <row r="516" spans="1:40" ht="13.5" customHeight="1">
      <c r="A516" s="120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</row>
    <row r="517" spans="1:40" ht="13.5" customHeight="1">
      <c r="A517" s="120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</row>
    <row r="518" spans="1:40" ht="13.5" customHeight="1">
      <c r="A518" s="120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</row>
    <row r="519" spans="1:40" ht="13.5" customHeight="1">
      <c r="A519" s="120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</row>
    <row r="520" spans="1:40" ht="13.5" customHeight="1">
      <c r="A520" s="120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</row>
    <row r="521" spans="1:40" ht="13.5" customHeight="1">
      <c r="A521" s="120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</row>
    <row r="522" spans="1:40" ht="13.5" customHeight="1">
      <c r="A522" s="120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</row>
    <row r="523" spans="1:40" ht="13.5" customHeight="1">
      <c r="A523" s="120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</row>
    <row r="524" spans="1:40" ht="13.5" customHeight="1">
      <c r="A524" s="120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</row>
    <row r="525" spans="1:40" ht="13.5" customHeight="1">
      <c r="A525" s="120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</row>
    <row r="526" spans="1:40" ht="13.5" customHeight="1">
      <c r="A526" s="120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</row>
    <row r="527" spans="1:40" ht="13.5" customHeight="1">
      <c r="A527" s="120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</row>
    <row r="528" spans="1:40" ht="13.5" customHeight="1">
      <c r="A528" s="120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</row>
    <row r="529" spans="1:40" ht="13.5" customHeight="1">
      <c r="A529" s="120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</row>
    <row r="530" spans="1:40" ht="13.5" customHeight="1">
      <c r="A530" s="120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</row>
    <row r="531" spans="1:40" ht="13.5" customHeight="1">
      <c r="A531" s="120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</row>
    <row r="532" spans="1:40" ht="13.5" customHeight="1">
      <c r="A532" s="120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</row>
    <row r="533" spans="1:40" ht="13.5" customHeight="1">
      <c r="A533" s="120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</row>
    <row r="534" spans="1:40" ht="13.5" customHeight="1">
      <c r="A534" s="120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</row>
    <row r="535" spans="1:40" ht="13.5" customHeight="1">
      <c r="A535" s="120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</row>
    <row r="536" spans="1:40" ht="13.5" customHeight="1">
      <c r="A536" s="120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</row>
    <row r="537" spans="1:40" ht="13.5" customHeight="1">
      <c r="A537" s="120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</row>
    <row r="538" spans="1:40" ht="13.5" customHeight="1">
      <c r="A538" s="120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</row>
    <row r="539" spans="1:40" ht="13.5" customHeight="1">
      <c r="A539" s="120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</row>
    <row r="540" spans="1:40" ht="13.5" customHeight="1">
      <c r="A540" s="120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</row>
    <row r="541" spans="1:40" ht="13.5" customHeight="1">
      <c r="A541" s="120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</row>
    <row r="542" spans="1:40" ht="13.5" customHeight="1">
      <c r="A542" s="120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</row>
    <row r="543" spans="1:40" ht="13.5" customHeight="1">
      <c r="A543" s="120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</row>
    <row r="544" spans="1:40" ht="13.5" customHeight="1">
      <c r="A544" s="120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</row>
    <row r="545" spans="1:40" ht="13.5" customHeight="1">
      <c r="A545" s="120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</row>
    <row r="546" spans="1:40" ht="13.5" customHeight="1">
      <c r="A546" s="120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</row>
    <row r="547" spans="1:40" ht="13.5" customHeight="1">
      <c r="A547" s="120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</row>
    <row r="548" spans="1:40" ht="13.5" customHeight="1">
      <c r="A548" s="120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</row>
    <row r="549" spans="1:40" ht="13.5" customHeight="1">
      <c r="A549" s="120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</row>
    <row r="550" spans="1:40" ht="13.5" customHeight="1">
      <c r="A550" s="120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</row>
    <row r="551" spans="1:40" ht="13.5" customHeight="1">
      <c r="A551" s="120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</row>
    <row r="552" spans="1:40" ht="13.5" customHeight="1">
      <c r="A552" s="120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</row>
    <row r="553" spans="1:40" ht="13.5" customHeight="1">
      <c r="A553" s="120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</row>
    <row r="554" spans="1:40" ht="13.5" customHeight="1">
      <c r="A554" s="120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</row>
    <row r="555" spans="1:40" ht="13.5" customHeight="1">
      <c r="A555" s="120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</row>
    <row r="556" spans="1:40" ht="13.5" customHeight="1">
      <c r="A556" s="120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</row>
    <row r="557" spans="1:40" ht="13.5" customHeight="1">
      <c r="A557" s="120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</row>
    <row r="558" spans="1:40" ht="13.5" customHeight="1">
      <c r="A558" s="120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</row>
    <row r="559" spans="1:40" ht="13.5" customHeight="1">
      <c r="A559" s="120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</row>
    <row r="560" spans="1:40" ht="13.5" customHeight="1">
      <c r="A560" s="120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</row>
    <row r="561" spans="1:40" ht="13.5" customHeight="1">
      <c r="A561" s="120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</row>
    <row r="562" spans="1:40" ht="13.5" customHeight="1">
      <c r="A562" s="120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</row>
    <row r="563" spans="1:40" ht="13.5" customHeight="1">
      <c r="A563" s="120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</row>
    <row r="564" spans="1:40" ht="13.5" customHeight="1">
      <c r="A564" s="120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</row>
    <row r="565" spans="1:40" ht="13.5" customHeight="1">
      <c r="A565" s="120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</row>
    <row r="566" spans="1:40" ht="13.5" customHeight="1">
      <c r="A566" s="120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</row>
    <row r="567" spans="1:40" ht="13.5" customHeight="1">
      <c r="A567" s="120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</row>
    <row r="568" spans="1:40" ht="13.5" customHeight="1">
      <c r="A568" s="120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</row>
    <row r="569" spans="1:40" ht="13.5" customHeight="1">
      <c r="A569" s="120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</row>
    <row r="570" spans="1:40" ht="13.5" customHeight="1">
      <c r="A570" s="120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</row>
    <row r="571" spans="1:40" ht="13.5" customHeight="1">
      <c r="A571" s="120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</row>
    <row r="572" spans="1:40" ht="13.5" customHeight="1">
      <c r="A572" s="120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</row>
    <row r="573" spans="1:40" ht="13.5" customHeight="1">
      <c r="A573" s="120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</row>
    <row r="574" spans="1:40" ht="13.5" customHeight="1">
      <c r="A574" s="120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</row>
    <row r="575" spans="1:40" ht="13.5" customHeight="1">
      <c r="A575" s="120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</row>
    <row r="576" spans="1:40" ht="13.5" customHeight="1">
      <c r="A576" s="120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</row>
    <row r="577" spans="1:40" ht="13.5" customHeight="1">
      <c r="A577" s="120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</row>
    <row r="578" spans="1:40" ht="13.5" customHeight="1">
      <c r="A578" s="120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</row>
    <row r="579" spans="1:40" ht="13.5" customHeight="1">
      <c r="A579" s="120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</row>
    <row r="580" spans="1:40" ht="13.5" customHeight="1">
      <c r="A580" s="120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</row>
    <row r="581" spans="1:40" ht="13.5" customHeight="1">
      <c r="A581" s="120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</row>
    <row r="582" spans="1:40" ht="13.5" customHeight="1">
      <c r="A582" s="120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</row>
    <row r="583" spans="1:40" ht="13.5" customHeight="1">
      <c r="A583" s="120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</row>
    <row r="584" spans="1:40" ht="13.5" customHeight="1">
      <c r="A584" s="120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</row>
    <row r="585" spans="1:40" ht="13.5" customHeight="1">
      <c r="A585" s="120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</row>
    <row r="586" spans="1:40" ht="13.5" customHeight="1">
      <c r="A586" s="120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</row>
    <row r="587" spans="1:40" ht="13.5" customHeight="1">
      <c r="A587" s="120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</row>
    <row r="588" spans="1:40" ht="13.5" customHeight="1">
      <c r="A588" s="120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</row>
    <row r="589" spans="1:40" ht="13.5" customHeight="1">
      <c r="A589" s="120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</row>
    <row r="590" spans="1:40" ht="13.5" customHeight="1">
      <c r="A590" s="120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</row>
    <row r="591" spans="1:40" ht="13.5" customHeight="1">
      <c r="A591" s="120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</row>
    <row r="592" spans="1:40" ht="13.5" customHeight="1">
      <c r="A592" s="120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</row>
    <row r="593" spans="1:40" ht="13.5" customHeight="1">
      <c r="A593" s="120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</row>
    <row r="594" spans="1:40" ht="13.5" customHeight="1">
      <c r="A594" s="120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</row>
    <row r="595" spans="1:40" ht="13.5" customHeight="1">
      <c r="A595" s="120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</row>
    <row r="596" spans="1:40" ht="13.5" customHeight="1">
      <c r="A596" s="120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</row>
    <row r="597" spans="1:40" ht="13.5" customHeight="1">
      <c r="A597" s="120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</row>
    <row r="598" spans="1:40" ht="13.5" customHeight="1">
      <c r="A598" s="120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</row>
    <row r="599" spans="1:40" ht="13.5" customHeight="1">
      <c r="A599" s="120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</row>
    <row r="600" spans="1:40" ht="13.5" customHeight="1">
      <c r="A600" s="120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</row>
    <row r="601" spans="1:40" ht="13.5" customHeight="1">
      <c r="A601" s="120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</row>
    <row r="602" spans="1:40" ht="13.5" customHeight="1">
      <c r="A602" s="120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</row>
    <row r="603" spans="1:40" ht="13.5" customHeight="1">
      <c r="A603" s="120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</row>
    <row r="604" spans="1:40" ht="13.5" customHeight="1">
      <c r="A604" s="120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</row>
    <row r="605" spans="1:40" ht="13.5" customHeight="1">
      <c r="A605" s="120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</row>
    <row r="606" spans="1:40" ht="13.5" customHeight="1">
      <c r="A606" s="120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</row>
    <row r="607" spans="1:40" ht="13.5" customHeight="1">
      <c r="A607" s="120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</row>
    <row r="608" spans="1:40" ht="13.5" customHeight="1">
      <c r="A608" s="120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</row>
    <row r="609" spans="1:40" ht="13.5" customHeight="1">
      <c r="A609" s="120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</row>
    <row r="610" spans="1:40" ht="13.5" customHeight="1">
      <c r="A610" s="120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</row>
    <row r="611" spans="1:40" ht="13.5" customHeight="1">
      <c r="A611" s="120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</row>
    <row r="612" spans="1:40" ht="13.5" customHeight="1">
      <c r="A612" s="120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</row>
    <row r="613" spans="1:40" ht="13.5" customHeight="1">
      <c r="A613" s="120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</row>
    <row r="614" spans="1:40" ht="13.5" customHeight="1">
      <c r="A614" s="120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</row>
    <row r="615" spans="1:40" ht="13.5" customHeight="1">
      <c r="A615" s="120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</row>
    <row r="616" spans="1:40" ht="13.5" customHeight="1">
      <c r="A616" s="120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</row>
    <row r="617" spans="1:40" ht="13.5" customHeight="1">
      <c r="A617" s="120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</row>
    <row r="618" spans="1:40" ht="13.5" customHeight="1">
      <c r="A618" s="120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</row>
    <row r="619" spans="1:40" ht="13.5" customHeight="1">
      <c r="A619" s="120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</row>
    <row r="620" spans="1:40" ht="13.5" customHeight="1">
      <c r="A620" s="120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</row>
    <row r="621" spans="1:40" ht="13.5" customHeight="1">
      <c r="A621" s="120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</row>
    <row r="622" spans="1:40" ht="13.5" customHeight="1">
      <c r="A622" s="120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</row>
    <row r="623" spans="1:40" ht="13.5" customHeight="1">
      <c r="A623" s="120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</row>
    <row r="624" spans="1:40" ht="13.5" customHeight="1">
      <c r="A624" s="120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</row>
    <row r="625" spans="1:40" ht="13.5" customHeight="1">
      <c r="A625" s="120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</row>
    <row r="626" spans="1:40" ht="13.5" customHeight="1">
      <c r="A626" s="120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</row>
    <row r="627" spans="1:40" ht="13.5" customHeight="1">
      <c r="A627" s="120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</row>
    <row r="628" spans="1:40" ht="13.5" customHeight="1">
      <c r="A628" s="120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</row>
    <row r="629" spans="1:40" ht="13.5" customHeight="1">
      <c r="A629" s="120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</row>
    <row r="630" spans="1:40" ht="13.5" customHeight="1">
      <c r="A630" s="120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</row>
    <row r="631" spans="1:40" ht="13.5" customHeight="1">
      <c r="A631" s="120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</row>
    <row r="632" spans="1:40" ht="13.5" customHeight="1">
      <c r="A632" s="120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</row>
    <row r="633" spans="1:40" ht="13.5" customHeight="1">
      <c r="A633" s="120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</row>
    <row r="634" spans="1:40" ht="13.5" customHeight="1">
      <c r="A634" s="120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</row>
    <row r="635" spans="1:40" ht="13.5" customHeight="1">
      <c r="A635" s="120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</row>
    <row r="636" spans="1:40" ht="13.5" customHeight="1">
      <c r="A636" s="120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</row>
    <row r="637" spans="1:40" ht="13.5" customHeight="1">
      <c r="A637" s="120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</row>
    <row r="638" spans="1:40" ht="13.5" customHeight="1">
      <c r="A638" s="120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</row>
    <row r="639" spans="1:40" ht="13.5" customHeight="1">
      <c r="A639" s="120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</row>
    <row r="640" spans="1:40" ht="13.5" customHeight="1">
      <c r="A640" s="120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</row>
    <row r="641" spans="1:40" ht="13.5" customHeight="1">
      <c r="A641" s="120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</row>
    <row r="642" spans="1:40" ht="13.5" customHeight="1">
      <c r="A642" s="120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</row>
    <row r="643" spans="1:40" ht="13.5" customHeight="1">
      <c r="A643" s="120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</row>
    <row r="644" spans="1:40" ht="13.5" customHeight="1">
      <c r="A644" s="120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</row>
    <row r="645" spans="1:40" ht="13.5" customHeight="1">
      <c r="A645" s="120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</row>
    <row r="646" spans="1:40" ht="13.5" customHeight="1">
      <c r="A646" s="120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</row>
    <row r="647" spans="1:40" ht="13.5" customHeight="1">
      <c r="A647" s="120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</row>
    <row r="648" spans="1:40" ht="13.5" customHeight="1">
      <c r="A648" s="120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</row>
    <row r="649" spans="1:40" ht="13.5" customHeight="1">
      <c r="A649" s="120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</row>
    <row r="650" spans="1:40" ht="13.5" customHeight="1">
      <c r="A650" s="120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</row>
    <row r="651" spans="1:40" ht="13.5" customHeight="1">
      <c r="A651" s="120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</row>
    <row r="652" spans="1:40" ht="13.5" customHeight="1">
      <c r="A652" s="120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</row>
    <row r="653" spans="1:40" ht="13.5" customHeight="1">
      <c r="A653" s="120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</row>
    <row r="654" spans="1:40" ht="13.5" customHeight="1">
      <c r="A654" s="120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</row>
    <row r="655" spans="1:40" ht="13.5" customHeight="1">
      <c r="A655" s="120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</row>
    <row r="656" spans="1:40" ht="13.5" customHeight="1">
      <c r="A656" s="120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</row>
    <row r="657" spans="1:40" ht="13.5" customHeight="1">
      <c r="A657" s="120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</row>
    <row r="658" spans="1:40" ht="13.5" customHeight="1">
      <c r="A658" s="120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</row>
    <row r="659" spans="1:40" ht="13.5" customHeight="1">
      <c r="A659" s="120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</row>
    <row r="660" spans="1:40" ht="13.5" customHeight="1">
      <c r="A660" s="120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</row>
    <row r="661" spans="1:40" ht="13.5" customHeight="1">
      <c r="A661" s="120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</row>
    <row r="662" spans="1:40" ht="13.5" customHeight="1">
      <c r="A662" s="120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</row>
    <row r="663" spans="1:40" ht="13.5" customHeight="1">
      <c r="A663" s="120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</row>
    <row r="664" spans="1:40" ht="13.5" customHeight="1">
      <c r="A664" s="120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</row>
    <row r="665" spans="1:40" ht="13.5" customHeight="1">
      <c r="A665" s="120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</row>
    <row r="666" spans="1:40" ht="13.5" customHeight="1">
      <c r="A666" s="120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</row>
    <row r="667" spans="1:40" ht="13.5" customHeight="1">
      <c r="A667" s="120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</row>
    <row r="668" spans="1:40" ht="13.5" customHeight="1">
      <c r="A668" s="120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</row>
    <row r="669" spans="1:40" ht="13.5" customHeight="1">
      <c r="A669" s="120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</row>
    <row r="670" spans="1:40" ht="13.5" customHeight="1">
      <c r="A670" s="120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</row>
    <row r="671" spans="1:40" ht="13.5" customHeight="1">
      <c r="A671" s="120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</row>
    <row r="672" spans="1:40" ht="13.5" customHeight="1">
      <c r="A672" s="120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</row>
    <row r="673" spans="1:40" ht="13.5" customHeight="1">
      <c r="A673" s="120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</row>
    <row r="674" spans="1:40" ht="13.5" customHeight="1">
      <c r="A674" s="120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</row>
    <row r="675" spans="1:40" ht="13.5" customHeight="1">
      <c r="A675" s="120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</row>
    <row r="676" spans="1:40" ht="13.5" customHeight="1">
      <c r="A676" s="120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</row>
    <row r="677" spans="1:40" ht="13.5" customHeight="1">
      <c r="A677" s="120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</row>
    <row r="678" spans="1:40" ht="13.5" customHeight="1">
      <c r="A678" s="120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</row>
    <row r="679" spans="1:40" ht="13.5" customHeight="1">
      <c r="A679" s="120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</row>
    <row r="680" spans="1:40" ht="13.5" customHeight="1">
      <c r="A680" s="120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</row>
    <row r="681" spans="1:40" ht="13.5" customHeight="1">
      <c r="A681" s="120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</row>
    <row r="682" spans="1:40" ht="13.5" customHeight="1">
      <c r="A682" s="120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</row>
    <row r="683" spans="1:40" ht="13.5" customHeight="1">
      <c r="A683" s="120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</row>
    <row r="684" spans="1:40" ht="13.5" customHeight="1">
      <c r="A684" s="120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</row>
    <row r="685" spans="1:40" ht="13.5" customHeight="1">
      <c r="A685" s="120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</row>
    <row r="686" spans="1:40" ht="13.5" customHeight="1">
      <c r="A686" s="120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</row>
    <row r="687" spans="1:40" ht="13.5" customHeight="1">
      <c r="A687" s="120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</row>
    <row r="688" spans="1:40" ht="13.5" customHeight="1">
      <c r="A688" s="120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</row>
    <row r="689" spans="1:40" ht="13.5" customHeight="1">
      <c r="A689" s="120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</row>
    <row r="690" spans="1:40" ht="13.5" customHeight="1">
      <c r="A690" s="120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</row>
    <row r="691" spans="1:40" ht="13.5" customHeight="1">
      <c r="A691" s="120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</row>
    <row r="692" spans="1:40" ht="13.5" customHeight="1">
      <c r="A692" s="120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</row>
    <row r="693" spans="1:40" ht="13.5" customHeight="1">
      <c r="A693" s="120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</row>
    <row r="694" spans="1:40" ht="13.5" customHeight="1">
      <c r="A694" s="120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</row>
    <row r="695" spans="1:40" ht="13.5" customHeight="1">
      <c r="A695" s="120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</row>
    <row r="696" spans="1:40" ht="13.5" customHeight="1">
      <c r="A696" s="120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</row>
    <row r="697" spans="1:40" ht="13.5" customHeight="1">
      <c r="A697" s="120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</row>
    <row r="698" spans="1:40" ht="13.5" customHeight="1">
      <c r="A698" s="120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</row>
    <row r="699" spans="1:40" ht="13.5" customHeight="1">
      <c r="A699" s="120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</row>
    <row r="700" spans="1:40" ht="13.5" customHeight="1">
      <c r="A700" s="120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</row>
    <row r="701" spans="1:40" ht="13.5" customHeight="1">
      <c r="A701" s="120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</row>
    <row r="702" spans="1:40" ht="13.5" customHeight="1">
      <c r="A702" s="120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</row>
    <row r="703" spans="1:40" ht="13.5" customHeight="1">
      <c r="A703" s="120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</row>
    <row r="704" spans="1:40" ht="13.5" customHeight="1">
      <c r="A704" s="120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</row>
    <row r="705" spans="1:40" ht="13.5" customHeight="1">
      <c r="A705" s="120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</row>
    <row r="706" spans="1:40" ht="13.5" customHeight="1">
      <c r="A706" s="120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</row>
    <row r="707" spans="1:40" ht="13.5" customHeight="1">
      <c r="A707" s="120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</row>
    <row r="708" spans="1:40" ht="13.5" customHeight="1">
      <c r="A708" s="120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</row>
    <row r="709" spans="1:40" ht="13.5" customHeight="1">
      <c r="A709" s="120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</row>
    <row r="710" spans="1:40" ht="13.5" customHeight="1">
      <c r="A710" s="120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</row>
    <row r="711" spans="1:40" ht="13.5" customHeight="1">
      <c r="A711" s="120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</row>
    <row r="712" spans="1:40" ht="13.5" customHeight="1">
      <c r="A712" s="120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</row>
    <row r="713" spans="1:40" ht="13.5" customHeight="1">
      <c r="A713" s="120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</row>
    <row r="714" spans="1:40" ht="13.5" customHeight="1">
      <c r="A714" s="120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</row>
    <row r="715" spans="1:40" ht="13.5" customHeight="1">
      <c r="A715" s="120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</row>
    <row r="716" spans="1:40" ht="13.5" customHeight="1">
      <c r="A716" s="120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</row>
    <row r="717" spans="1:40" ht="13.5" customHeight="1">
      <c r="A717" s="120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</row>
    <row r="718" spans="1:40" ht="13.5" customHeight="1">
      <c r="A718" s="120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</row>
    <row r="719" spans="1:40" ht="13.5" customHeight="1">
      <c r="A719" s="120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</row>
    <row r="720" spans="1:40" ht="13.5" customHeight="1">
      <c r="A720" s="120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</row>
    <row r="721" spans="1:40" ht="13.5" customHeight="1">
      <c r="A721" s="120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</row>
    <row r="722" spans="1:40" ht="13.5" customHeight="1">
      <c r="A722" s="120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</row>
    <row r="723" spans="1:40" ht="13.5" customHeight="1">
      <c r="A723" s="120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</row>
    <row r="724" spans="1:40" ht="13.5" customHeight="1">
      <c r="A724" s="120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</row>
    <row r="725" spans="1:40" ht="13.5" customHeight="1">
      <c r="A725" s="120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</row>
    <row r="726" spans="1:40" ht="13.5" customHeight="1">
      <c r="A726" s="120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</row>
    <row r="727" spans="1:40" ht="13.5" customHeight="1">
      <c r="A727" s="120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</row>
    <row r="728" spans="1:40" ht="13.5" customHeight="1">
      <c r="A728" s="120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</row>
    <row r="729" spans="1:40" ht="13.5" customHeight="1">
      <c r="A729" s="120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</row>
    <row r="730" spans="1:40" ht="13.5" customHeight="1">
      <c r="A730" s="120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</row>
    <row r="731" spans="1:40" ht="13.5" customHeight="1">
      <c r="A731" s="120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</row>
    <row r="732" spans="1:40" ht="13.5" customHeight="1">
      <c r="A732" s="120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</row>
    <row r="733" spans="1:40" ht="13.5" customHeight="1">
      <c r="A733" s="120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</row>
    <row r="734" spans="1:40" ht="13.5" customHeight="1">
      <c r="A734" s="120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</row>
    <row r="735" spans="1:40" ht="13.5" customHeight="1">
      <c r="A735" s="120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</row>
    <row r="736" spans="1:40" ht="13.5" customHeight="1">
      <c r="A736" s="120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</row>
    <row r="737" spans="1:40" ht="13.5" customHeight="1">
      <c r="A737" s="120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</row>
    <row r="738" spans="1:40" ht="13.5" customHeight="1">
      <c r="A738" s="120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</row>
    <row r="739" spans="1:40" ht="13.5" customHeight="1">
      <c r="A739" s="120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</row>
    <row r="740" spans="1:40" ht="13.5" customHeight="1">
      <c r="A740" s="120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</row>
    <row r="741" spans="1:40" ht="13.5" customHeight="1">
      <c r="A741" s="120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</row>
    <row r="742" spans="1:40" ht="13.5" customHeight="1">
      <c r="A742" s="120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</row>
    <row r="743" spans="1:40" ht="13.5" customHeight="1">
      <c r="A743" s="120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</row>
    <row r="744" spans="1:40" ht="13.5" customHeight="1">
      <c r="A744" s="120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</row>
    <row r="745" spans="1:40" ht="13.5" customHeight="1">
      <c r="A745" s="120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</row>
    <row r="746" spans="1:40" ht="13.5" customHeight="1">
      <c r="A746" s="120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</row>
    <row r="747" spans="1:40" ht="13.5" customHeight="1">
      <c r="A747" s="120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</row>
    <row r="748" spans="1:40" ht="13.5" customHeight="1">
      <c r="A748" s="120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</row>
    <row r="749" spans="1:40" ht="13.5" customHeight="1">
      <c r="A749" s="120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</row>
    <row r="750" spans="1:40" ht="13.5" customHeight="1">
      <c r="A750" s="120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</row>
    <row r="751" spans="1:40" ht="13.5" customHeight="1">
      <c r="A751" s="120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</row>
    <row r="752" spans="1:40" ht="13.5" customHeight="1">
      <c r="A752" s="120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</row>
    <row r="753" spans="1:40" ht="13.5" customHeight="1">
      <c r="A753" s="120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</row>
    <row r="754" spans="1:40" ht="13.5" customHeight="1">
      <c r="A754" s="120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</row>
    <row r="755" spans="1:40" ht="13.5" customHeight="1">
      <c r="A755" s="120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</row>
    <row r="756" spans="1:40" ht="13.5" customHeight="1">
      <c r="A756" s="120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</row>
    <row r="757" spans="1:40" ht="13.5" customHeight="1">
      <c r="A757" s="120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</row>
    <row r="758" spans="1:40" ht="13.5" customHeight="1">
      <c r="A758" s="120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</row>
    <row r="759" spans="1:40" ht="13.5" customHeight="1">
      <c r="A759" s="120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</row>
    <row r="760" spans="1:40" ht="13.5" customHeight="1">
      <c r="A760" s="120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</row>
    <row r="761" spans="1:40" ht="13.5" customHeight="1">
      <c r="A761" s="120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</row>
    <row r="762" spans="1:40" ht="13.5" customHeight="1">
      <c r="A762" s="120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</row>
    <row r="763" spans="1:40" ht="13.5" customHeight="1">
      <c r="A763" s="120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</row>
    <row r="764" spans="1:40" ht="13.5" customHeight="1">
      <c r="A764" s="120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</row>
    <row r="765" spans="1:40" ht="13.5" customHeight="1">
      <c r="A765" s="120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</row>
    <row r="766" spans="1:40" ht="13.5" customHeight="1">
      <c r="A766" s="120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</row>
    <row r="767" spans="1:40" ht="13.5" customHeight="1">
      <c r="A767" s="120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</row>
    <row r="768" spans="1:40" ht="13.5" customHeight="1">
      <c r="A768" s="120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</row>
    <row r="769" spans="1:40" ht="13.5" customHeight="1">
      <c r="A769" s="120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</row>
    <row r="770" spans="1:40" ht="13.5" customHeight="1">
      <c r="A770" s="120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</row>
    <row r="771" spans="1:40" ht="13.5" customHeight="1">
      <c r="A771" s="120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</row>
    <row r="772" spans="1:40" ht="13.5" customHeight="1">
      <c r="A772" s="120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</row>
    <row r="773" spans="1:40" ht="13.5" customHeight="1">
      <c r="A773" s="120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</row>
    <row r="774" spans="1:40" ht="13.5" customHeight="1">
      <c r="A774" s="120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</row>
    <row r="775" spans="1:40" ht="13.5" customHeight="1">
      <c r="A775" s="120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</row>
    <row r="776" spans="1:40" ht="13.5" customHeight="1">
      <c r="A776" s="120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</row>
    <row r="777" spans="1:40" ht="13.5" customHeight="1">
      <c r="A777" s="120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</row>
    <row r="778" spans="1:40" ht="13.5" customHeight="1">
      <c r="A778" s="120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</row>
    <row r="779" spans="1:40" ht="13.5" customHeight="1">
      <c r="A779" s="120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</row>
    <row r="780" spans="1:40" ht="13.5" customHeight="1">
      <c r="A780" s="120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</row>
    <row r="781" spans="1:40" ht="13.5" customHeight="1">
      <c r="A781" s="120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</row>
    <row r="782" spans="1:40" ht="13.5" customHeight="1">
      <c r="A782" s="120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</row>
    <row r="783" spans="1:40" ht="13.5" customHeight="1">
      <c r="A783" s="120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</row>
    <row r="784" spans="1:40" ht="13.5" customHeight="1">
      <c r="A784" s="120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</row>
    <row r="785" spans="1:40" ht="13.5" customHeight="1">
      <c r="A785" s="120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</row>
    <row r="786" spans="1:40" ht="13.5" customHeight="1">
      <c r="A786" s="120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</row>
    <row r="787" spans="1:40" ht="13.5" customHeight="1">
      <c r="A787" s="120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</row>
    <row r="788" spans="1:40" ht="13.5" customHeight="1">
      <c r="A788" s="120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</row>
    <row r="789" spans="1:40" ht="13.5" customHeight="1">
      <c r="A789" s="120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</row>
    <row r="790" spans="1:40" ht="13.5" customHeight="1">
      <c r="A790" s="120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</row>
    <row r="791" spans="1:40" ht="13.5" customHeight="1">
      <c r="A791" s="120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</row>
    <row r="792" spans="1:40" ht="13.5" customHeight="1">
      <c r="A792" s="120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</row>
    <row r="793" spans="1:40" ht="13.5" customHeight="1">
      <c r="A793" s="120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</row>
    <row r="794" spans="1:40" ht="13.5" customHeight="1">
      <c r="A794" s="120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</row>
    <row r="795" spans="1:40" ht="13.5" customHeight="1">
      <c r="A795" s="120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</row>
    <row r="796" spans="1:40" ht="13.5" customHeight="1">
      <c r="A796" s="120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</row>
    <row r="797" spans="1:40" ht="13.5" customHeight="1">
      <c r="A797" s="120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</row>
    <row r="798" spans="1:40" ht="13.5" customHeight="1">
      <c r="A798" s="120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</row>
    <row r="799" spans="1:40" ht="13.5" customHeight="1">
      <c r="A799" s="120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</row>
    <row r="800" spans="1:40" ht="13.5" customHeight="1">
      <c r="A800" s="120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</row>
    <row r="801" spans="1:40" ht="13.5" customHeight="1">
      <c r="A801" s="120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</row>
    <row r="802" spans="1:40" ht="13.5" customHeight="1">
      <c r="A802" s="120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</row>
    <row r="803" spans="1:40" ht="13.5" customHeight="1">
      <c r="A803" s="120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</row>
    <row r="804" spans="1:40" ht="13.5" customHeight="1">
      <c r="A804" s="120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</row>
    <row r="805" spans="1:40" ht="13.5" customHeight="1">
      <c r="A805" s="120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</row>
    <row r="806" spans="1:40" ht="13.5" customHeight="1">
      <c r="A806" s="120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</row>
    <row r="807" spans="1:40" ht="13.5" customHeight="1">
      <c r="A807" s="120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</row>
    <row r="808" spans="1:40" ht="13.5" customHeight="1">
      <c r="A808" s="120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</row>
    <row r="809" spans="1:40" ht="13.5" customHeight="1">
      <c r="A809" s="120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</row>
    <row r="810" spans="1:40" ht="13.5" customHeight="1">
      <c r="A810" s="120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</row>
    <row r="811" spans="1:40" ht="13.5" customHeight="1">
      <c r="A811" s="120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</row>
    <row r="812" spans="1:40" ht="13.5" customHeight="1">
      <c r="A812" s="120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</row>
    <row r="813" spans="1:40" ht="13.5" customHeight="1">
      <c r="A813" s="120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</row>
    <row r="814" spans="1:40" ht="13.5" customHeight="1">
      <c r="A814" s="120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</row>
    <row r="815" spans="1:40" ht="13.5" customHeight="1">
      <c r="A815" s="120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</row>
    <row r="816" spans="1:40" ht="13.5" customHeight="1">
      <c r="A816" s="120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</row>
    <row r="817" spans="1:40" ht="13.5" customHeight="1">
      <c r="A817" s="120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</row>
    <row r="818" spans="1:40" ht="13.5" customHeight="1">
      <c r="A818" s="120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</row>
    <row r="819" spans="1:40" ht="13.5" customHeight="1">
      <c r="A819" s="120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</row>
    <row r="820" spans="1:40" ht="13.5" customHeight="1">
      <c r="A820" s="120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</row>
    <row r="821" spans="1:40" ht="13.5" customHeight="1">
      <c r="A821" s="120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</row>
    <row r="822" spans="1:40" ht="13.5" customHeight="1">
      <c r="A822" s="120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</row>
    <row r="823" spans="1:40" ht="13.5" customHeight="1">
      <c r="A823" s="120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</row>
    <row r="824" spans="1:40" ht="13.5" customHeight="1">
      <c r="A824" s="120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</row>
    <row r="825" spans="1:40" ht="13.5" customHeight="1">
      <c r="A825" s="120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</row>
    <row r="826" spans="1:40" ht="13.5" customHeight="1">
      <c r="A826" s="120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</row>
    <row r="827" spans="1:40" ht="13.5" customHeight="1">
      <c r="A827" s="120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</row>
    <row r="828" spans="1:40" ht="13.5" customHeight="1">
      <c r="A828" s="120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</row>
    <row r="829" spans="1:40" ht="13.5" customHeight="1">
      <c r="A829" s="120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</row>
    <row r="830" spans="1:40" ht="13.5" customHeight="1">
      <c r="A830" s="120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</row>
    <row r="831" spans="1:40" ht="13.5" customHeight="1">
      <c r="A831" s="120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</row>
    <row r="832" spans="1:40" ht="13.5" customHeight="1">
      <c r="A832" s="120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</row>
    <row r="833" spans="1:40" ht="13.5" customHeight="1">
      <c r="A833" s="120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</row>
    <row r="834" spans="1:40" ht="13.5" customHeight="1">
      <c r="A834" s="120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</row>
    <row r="835" spans="1:40" ht="13.5" customHeight="1">
      <c r="A835" s="120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</row>
    <row r="836" spans="1:40" ht="13.5" customHeight="1">
      <c r="A836" s="120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</row>
    <row r="837" spans="1:40" ht="13.5" customHeight="1">
      <c r="A837" s="120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</row>
    <row r="838" spans="1:40" ht="13.5" customHeight="1">
      <c r="A838" s="120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</row>
    <row r="839" spans="1:40" ht="13.5" customHeight="1">
      <c r="A839" s="120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</row>
    <row r="840" spans="1:40" ht="13.5" customHeight="1">
      <c r="A840" s="120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</row>
    <row r="841" spans="1:40" ht="13.5" customHeight="1">
      <c r="A841" s="120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</row>
    <row r="842" spans="1:40" ht="13.5" customHeight="1">
      <c r="A842" s="120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</row>
    <row r="843" spans="1:40" ht="13.5" customHeight="1">
      <c r="A843" s="120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</row>
    <row r="844" spans="1:40" ht="13.5" customHeight="1">
      <c r="A844" s="120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</row>
    <row r="845" spans="1:40" ht="13.5" customHeight="1">
      <c r="A845" s="120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</row>
    <row r="846" spans="1:40" ht="13.5" customHeight="1">
      <c r="A846" s="120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</row>
    <row r="847" spans="1:40" ht="13.5" customHeight="1">
      <c r="A847" s="120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</row>
    <row r="848" spans="1:40" ht="13.5" customHeight="1">
      <c r="A848" s="120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</row>
    <row r="849" spans="1:40" ht="13.5" customHeight="1">
      <c r="A849" s="120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</row>
    <row r="850" spans="1:40" ht="13.5" customHeight="1">
      <c r="A850" s="120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</row>
    <row r="851" spans="1:40" ht="13.5" customHeight="1">
      <c r="A851" s="120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</row>
    <row r="852" spans="1:40" ht="13.5" customHeight="1">
      <c r="A852" s="120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</row>
    <row r="853" spans="1:40" ht="13.5" customHeight="1">
      <c r="A853" s="120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</row>
    <row r="854" spans="1:40" ht="13.5" customHeight="1">
      <c r="A854" s="120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</row>
    <row r="855" spans="1:40" ht="13.5" customHeight="1">
      <c r="A855" s="120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</row>
    <row r="856" spans="1:40" ht="13.5" customHeight="1">
      <c r="A856" s="120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</row>
    <row r="857" spans="1:40" ht="13.5" customHeight="1">
      <c r="A857" s="120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</row>
    <row r="858" spans="1:40" ht="13.5" customHeight="1">
      <c r="A858" s="120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</row>
    <row r="859" spans="1:40" ht="13.5" customHeight="1">
      <c r="A859" s="120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</row>
    <row r="860" spans="1:40" ht="13.5" customHeight="1">
      <c r="A860" s="120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</row>
    <row r="861" spans="1:40" ht="13.5" customHeight="1">
      <c r="A861" s="120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</row>
    <row r="862" spans="1:40" ht="13.5" customHeight="1">
      <c r="A862" s="120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</row>
    <row r="863" spans="1:40" ht="13.5" customHeight="1">
      <c r="A863" s="120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</row>
    <row r="864" spans="1:40" ht="13.5" customHeight="1">
      <c r="A864" s="120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</row>
    <row r="865" spans="1:40" ht="13.5" customHeight="1">
      <c r="A865" s="120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</row>
    <row r="866" spans="1:40" ht="13.5" customHeight="1">
      <c r="A866" s="120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</row>
    <row r="867" spans="1:40" ht="13.5" customHeight="1">
      <c r="A867" s="120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</row>
    <row r="868" spans="1:40" ht="13.5" customHeight="1">
      <c r="A868" s="120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</row>
    <row r="869" spans="1:40" ht="13.5" customHeight="1">
      <c r="A869" s="120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</row>
    <row r="870" spans="1:40" ht="13.5" customHeight="1">
      <c r="A870" s="120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</row>
    <row r="871" spans="1:40" ht="13.5" customHeight="1">
      <c r="A871" s="120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</row>
    <row r="872" spans="1:40" ht="13.5" customHeight="1">
      <c r="A872" s="120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</row>
    <row r="873" spans="1:40" ht="13.5" customHeight="1">
      <c r="A873" s="120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</row>
    <row r="874" spans="1:40" ht="13.5" customHeight="1">
      <c r="A874" s="120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</row>
    <row r="875" spans="1:40" ht="13.5" customHeight="1">
      <c r="A875" s="120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</row>
    <row r="876" spans="1:40" ht="13.5" customHeight="1">
      <c r="A876" s="120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</row>
    <row r="877" spans="1:40" ht="13.5" customHeight="1">
      <c r="A877" s="120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</row>
    <row r="878" spans="1:40" ht="13.5" customHeight="1">
      <c r="A878" s="120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</row>
    <row r="879" spans="1:40" ht="13.5" customHeight="1">
      <c r="A879" s="120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</row>
    <row r="880" spans="1:40" ht="13.5" customHeight="1">
      <c r="A880" s="120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</row>
    <row r="881" spans="1:40" ht="13.5" customHeight="1">
      <c r="A881" s="120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</row>
    <row r="882" spans="1:40" ht="13.5" customHeight="1">
      <c r="A882" s="120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</row>
    <row r="883" spans="1:40" ht="13.5" customHeight="1">
      <c r="A883" s="120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</row>
    <row r="884" spans="1:40" ht="13.5" customHeight="1">
      <c r="A884" s="120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</row>
    <row r="885" spans="1:40" ht="13.5" customHeight="1">
      <c r="A885" s="120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</row>
    <row r="886" spans="1:40" ht="13.5" customHeight="1">
      <c r="A886" s="120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</row>
    <row r="887" spans="1:40" ht="13.5" customHeight="1">
      <c r="A887" s="120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</row>
    <row r="888" spans="1:40" ht="13.5" customHeight="1">
      <c r="A888" s="120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</row>
    <row r="889" spans="1:40" ht="13.5" customHeight="1">
      <c r="A889" s="120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</row>
    <row r="890" spans="1:40" ht="13.5" customHeight="1">
      <c r="A890" s="120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</row>
    <row r="891" spans="1:40" ht="13.5" customHeight="1">
      <c r="A891" s="120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</row>
    <row r="892" spans="1:40" ht="13.5" customHeight="1">
      <c r="A892" s="120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</row>
    <row r="893" spans="1:40" ht="13.5" customHeight="1">
      <c r="A893" s="120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</row>
    <row r="894" spans="1:40" ht="13.5" customHeight="1">
      <c r="A894" s="120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</row>
    <row r="895" spans="1:40" ht="13.5" customHeight="1">
      <c r="A895" s="120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</row>
    <row r="896" spans="1:40" ht="13.5" customHeight="1">
      <c r="A896" s="120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</row>
    <row r="897" spans="1:40" ht="13.5" customHeight="1">
      <c r="A897" s="120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</row>
    <row r="898" spans="1:40" ht="13.5" customHeight="1">
      <c r="A898" s="120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</row>
    <row r="899" spans="1:40" ht="13.5" customHeight="1">
      <c r="A899" s="120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</row>
    <row r="900" spans="1:40" ht="13.5" customHeight="1">
      <c r="A900" s="120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</row>
    <row r="901" spans="1:40" ht="13.5" customHeight="1">
      <c r="A901" s="120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</row>
    <row r="902" spans="1:40" ht="13.5" customHeight="1">
      <c r="A902" s="120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</row>
    <row r="903" spans="1:40" ht="13.5" customHeight="1">
      <c r="A903" s="120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</row>
    <row r="904" spans="1:40" ht="13.5" customHeight="1">
      <c r="A904" s="120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</row>
    <row r="905" spans="1:40" ht="13.5" customHeight="1">
      <c r="A905" s="120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</row>
    <row r="906" spans="1:40" ht="13.5" customHeight="1">
      <c r="A906" s="120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</row>
    <row r="907" spans="1:40" ht="13.5" customHeight="1">
      <c r="A907" s="120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</row>
    <row r="908" spans="1:40" ht="13.5" customHeight="1">
      <c r="A908" s="120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</row>
    <row r="909" spans="1:40" ht="13.5" customHeight="1">
      <c r="A909" s="120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</row>
    <row r="910" spans="1:40" ht="13.5" customHeight="1">
      <c r="A910" s="120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</row>
    <row r="911" spans="1:40" ht="13.5" customHeight="1">
      <c r="A911" s="120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</row>
    <row r="912" spans="1:40" ht="13.5" customHeight="1">
      <c r="A912" s="120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</row>
    <row r="913" spans="1:40" ht="13.5" customHeight="1">
      <c r="A913" s="120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</row>
    <row r="914" spans="1:40" ht="13.5" customHeight="1">
      <c r="A914" s="120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</row>
    <row r="915" spans="1:40" ht="13.5" customHeight="1">
      <c r="A915" s="120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</row>
    <row r="916" spans="1:40" ht="13.5" customHeight="1">
      <c r="A916" s="120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</row>
    <row r="917" spans="1:40" ht="13.5" customHeight="1">
      <c r="A917" s="120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</row>
    <row r="918" spans="1:40" ht="13.5" customHeight="1">
      <c r="A918" s="120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</row>
    <row r="919" spans="1:40" ht="13.5" customHeight="1">
      <c r="A919" s="120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</row>
    <row r="920" spans="1:40" ht="13.5" customHeight="1">
      <c r="A920" s="120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</row>
    <row r="921" spans="1:40" ht="13.5" customHeight="1">
      <c r="A921" s="120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</row>
    <row r="922" spans="1:40" ht="13.5" customHeight="1">
      <c r="A922" s="120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</row>
    <row r="923" spans="1:40" ht="13.5" customHeight="1">
      <c r="A923" s="120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</row>
    <row r="924" spans="1:40" ht="13.5" customHeight="1">
      <c r="A924" s="120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</row>
    <row r="925" spans="1:40" ht="13.5" customHeight="1">
      <c r="A925" s="120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</row>
    <row r="926" spans="1:40" ht="13.5" customHeight="1">
      <c r="A926" s="120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</row>
    <row r="927" spans="1:40" ht="13.5" customHeight="1">
      <c r="A927" s="120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</row>
    <row r="928" spans="1:40" ht="13.5" customHeight="1">
      <c r="A928" s="120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</row>
    <row r="929" spans="1:40" ht="13.5" customHeight="1">
      <c r="A929" s="120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</row>
    <row r="930" spans="1:40" ht="13.5" customHeight="1">
      <c r="A930" s="120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</row>
    <row r="931" spans="1:40" ht="13.5" customHeight="1">
      <c r="A931" s="120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</row>
    <row r="932" spans="1:40" ht="13.5" customHeight="1">
      <c r="A932" s="120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</row>
    <row r="933" spans="1:40" ht="13.5" customHeight="1">
      <c r="A933" s="120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</row>
    <row r="934" spans="1:40" ht="13.5" customHeight="1">
      <c r="A934" s="120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</row>
    <row r="935" spans="1:40" ht="13.5" customHeight="1">
      <c r="A935" s="120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</row>
    <row r="936" spans="1:40" ht="13.5" customHeight="1">
      <c r="A936" s="120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</row>
    <row r="937" spans="1:40" ht="13.5" customHeight="1">
      <c r="A937" s="120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</row>
    <row r="938" spans="1:40" ht="13.5" customHeight="1">
      <c r="A938" s="120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</row>
    <row r="939" spans="1:40" ht="13.5" customHeight="1">
      <c r="A939" s="120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</row>
    <row r="940" spans="1:40" ht="13.5" customHeight="1">
      <c r="A940" s="120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</row>
    <row r="941" spans="1:40" ht="13.5" customHeight="1">
      <c r="A941" s="120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</row>
    <row r="942" spans="1:40" ht="13.5" customHeight="1">
      <c r="A942" s="120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</row>
    <row r="943" spans="1:40" ht="13.5" customHeight="1">
      <c r="A943" s="120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</row>
    <row r="944" spans="1:40" ht="13.5" customHeight="1">
      <c r="A944" s="120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</row>
    <row r="945" spans="1:40" ht="13.5" customHeight="1">
      <c r="A945" s="120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</row>
    <row r="946" spans="1:40" ht="13.5" customHeight="1">
      <c r="A946" s="120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</row>
    <row r="947" spans="1:40" ht="13.5" customHeight="1">
      <c r="A947" s="120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</row>
    <row r="948" spans="1:40" ht="13.5" customHeight="1">
      <c r="A948" s="120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</row>
    <row r="949" spans="1:40" ht="13.5" customHeight="1">
      <c r="A949" s="120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</row>
    <row r="950" spans="1:40" ht="13.5" customHeight="1">
      <c r="A950" s="120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</row>
    <row r="951" spans="1:40" ht="13.5" customHeight="1">
      <c r="A951" s="120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</row>
    <row r="952" spans="1:40" ht="13.5" customHeight="1">
      <c r="A952" s="120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</row>
    <row r="953" spans="1:40" ht="13.5" customHeight="1">
      <c r="A953" s="120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</row>
    <row r="954" spans="1:40" ht="13.5" customHeight="1">
      <c r="A954" s="120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</row>
    <row r="955" spans="1:40" ht="13.5" customHeight="1">
      <c r="A955" s="120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</row>
    <row r="956" spans="1:40" ht="13.5" customHeight="1">
      <c r="A956" s="120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</row>
    <row r="957" spans="1:40" ht="13.5" customHeight="1">
      <c r="A957" s="120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</row>
    <row r="958" spans="1:40" ht="13.5" customHeight="1">
      <c r="A958" s="120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</row>
    <row r="959" spans="1:40" ht="13.5" customHeight="1">
      <c r="A959" s="120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</row>
    <row r="960" spans="1:40" ht="13.5" customHeight="1">
      <c r="A960" s="120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</row>
    <row r="961" spans="1:40" ht="13.5" customHeight="1">
      <c r="A961" s="120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</row>
    <row r="962" spans="1:40" ht="13.5" customHeight="1">
      <c r="A962" s="120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</row>
    <row r="963" spans="1:40" ht="13.5" customHeight="1">
      <c r="A963" s="120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</row>
    <row r="964" spans="1:40" ht="13.5" customHeight="1">
      <c r="A964" s="120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</row>
    <row r="965" spans="1:40" ht="13.5" customHeight="1">
      <c r="A965" s="120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</row>
    <row r="966" spans="1:40" ht="13.5" customHeight="1">
      <c r="A966" s="120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</row>
    <row r="967" spans="1:40" ht="13.5" customHeight="1">
      <c r="A967" s="120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</row>
    <row r="968" spans="1:40" ht="13.5" customHeight="1">
      <c r="A968" s="120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</row>
    <row r="969" spans="1:40" ht="13.5" customHeight="1">
      <c r="A969" s="120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</row>
    <row r="970" spans="1:40" ht="13.5" customHeight="1">
      <c r="A970" s="120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</row>
    <row r="971" spans="1:40" ht="13.5" customHeight="1">
      <c r="A971" s="120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</row>
    <row r="972" spans="1:40" ht="13.5" customHeight="1">
      <c r="A972" s="120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</row>
    <row r="973" spans="1:40" ht="13.5" customHeight="1">
      <c r="A973" s="120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</row>
    <row r="974" spans="1:40" ht="13.5" customHeight="1">
      <c r="A974" s="120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</row>
    <row r="975" spans="1:40" ht="13.5" customHeight="1">
      <c r="A975" s="120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</row>
    <row r="976" spans="1:40" ht="13.5" customHeight="1">
      <c r="A976" s="120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</row>
    <row r="977" spans="1:40" ht="13.5" customHeight="1">
      <c r="A977" s="120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</row>
    <row r="978" spans="1:40" ht="13.5" customHeight="1">
      <c r="A978" s="120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</row>
    <row r="979" spans="1:40" ht="13.5" customHeight="1">
      <c r="A979" s="120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</row>
    <row r="980" spans="1:40" ht="13.5" customHeight="1">
      <c r="A980" s="120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</row>
    <row r="981" spans="1:40" ht="13.5" customHeight="1">
      <c r="A981" s="120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</row>
    <row r="982" spans="1:40" ht="13.5" customHeight="1">
      <c r="A982" s="120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</row>
    <row r="983" spans="1:40" ht="13.5" customHeight="1">
      <c r="A983" s="120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</row>
    <row r="984" spans="1:40" ht="13.5" customHeight="1">
      <c r="A984" s="120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</row>
    <row r="985" spans="1:40" ht="13.5" customHeight="1">
      <c r="A985" s="120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</row>
    <row r="986" spans="1:40" ht="13.5" customHeight="1">
      <c r="A986" s="120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</row>
    <row r="987" spans="1:40" ht="13.5" customHeight="1">
      <c r="A987" s="120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</row>
    <row r="988" spans="1:40" ht="13.5" customHeight="1">
      <c r="A988" s="120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</row>
    <row r="989" spans="1:40" ht="13.5" customHeight="1">
      <c r="A989" s="120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</row>
    <row r="990" spans="1:40" ht="13.5" customHeight="1">
      <c r="A990" s="120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</row>
    <row r="991" spans="1:40" ht="13.5" customHeight="1">
      <c r="A991" s="120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</row>
    <row r="992" spans="1:40" ht="13.5" customHeight="1">
      <c r="A992" s="120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</row>
    <row r="993" spans="1:40" ht="13.5" customHeight="1">
      <c r="A993" s="120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</row>
    <row r="994" spans="1:40" ht="13.5" customHeight="1">
      <c r="A994" s="120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</row>
    <row r="995" spans="1:40" ht="13.5" customHeight="1">
      <c r="A995" s="120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</row>
    <row r="996" spans="1:40" ht="13.5" customHeight="1">
      <c r="A996" s="120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</row>
    <row r="997" spans="1:40" ht="13.5" customHeight="1">
      <c r="A997" s="120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</row>
    <row r="998" spans="1:40" ht="13.5" customHeight="1">
      <c r="A998" s="120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</row>
    <row r="999" spans="1:40" ht="13.5" customHeight="1">
      <c r="A999" s="120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</row>
    <row r="1000" spans="1:40" ht="13.5" customHeight="1">
      <c r="A1000" s="120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</row>
  </sheetData>
  <mergeCells count="18">
    <mergeCell ref="B2:U2"/>
    <mergeCell ref="B3:U3"/>
    <mergeCell ref="B4:S4"/>
    <mergeCell ref="B5:U5"/>
    <mergeCell ref="B6:U6"/>
    <mergeCell ref="F8:G10"/>
    <mergeCell ref="H8:I10"/>
    <mergeCell ref="A105:D105"/>
    <mergeCell ref="A107:W107"/>
    <mergeCell ref="J8:K10"/>
    <mergeCell ref="L8:M10"/>
    <mergeCell ref="N8:O10"/>
    <mergeCell ref="P8:Q10"/>
    <mergeCell ref="R8:S10"/>
    <mergeCell ref="T8:U10"/>
    <mergeCell ref="V8:W10"/>
    <mergeCell ref="B8:C10"/>
    <mergeCell ref="D8:E10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2025-26</vt:lpstr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Lynn, Tristan [ICSAC]</dc:creator>
  <cp:lastModifiedBy>Zantingh, Ryan</cp:lastModifiedBy>
  <dcterms:created xsi:type="dcterms:W3CDTF">2021-09-16T15:50:49Z</dcterms:created>
  <dcterms:modified xsi:type="dcterms:W3CDTF">2026-10-08T14:43:55Z</dcterms:modified>
</cp:coreProperties>
</file>